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filterPrivacy="1" defaultThemeVersion="124226"/>
  <xr:revisionPtr revIDLastSave="412" documentId="8_{3FC15622-3CC1-4210-8420-988A699555EE}" xr6:coauthVersionLast="47" xr6:coauthVersionMax="47" xr10:uidLastSave="{F7205139-3A62-4B82-A524-F2A29F01B6F4}"/>
  <bookViews>
    <workbookView xWindow="-120" yWindow="-120" windowWidth="29040" windowHeight="15840" firstSheet="1" activeTab="1" xr2:uid="{00000000-000D-0000-FFFF-FFFF00000000}"/>
  </bookViews>
  <sheets>
    <sheet name="Readme" sheetId="10" r:id="rId1"/>
    <sheet name="Project Data" sheetId="9" r:id="rId2"/>
    <sheet name="Comments" sheetId="11" r:id="rId3"/>
  </sheets>
  <externalReferences>
    <externalReference r:id="rId4"/>
  </externalReferences>
  <definedNames>
    <definedName name="_xlnm._FilterDatabase" localSheetId="1" hidden="1">'Project Data'!$A$8:$DA$8</definedName>
    <definedName name="_xlnm.Criteria" localSheetId="1">'Project Data'!$A$8:$DA$461</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V241" i="9" l="1"/>
  <c r="CV65" i="9"/>
  <c r="CV226" i="9"/>
  <c r="CV333" i="9"/>
  <c r="CV24" i="9"/>
  <c r="CV240" i="9"/>
  <c r="CV30" i="9"/>
  <c r="CV267" i="9"/>
  <c r="CV168" i="9"/>
  <c r="CV87" i="9"/>
  <c r="CV239" i="9"/>
  <c r="CV188" i="9"/>
  <c r="CV17" i="9"/>
  <c r="CV143" i="9"/>
  <c r="CV155" i="9"/>
  <c r="CV385" i="9"/>
  <c r="CV427" i="9"/>
  <c r="CV11" i="9"/>
  <c r="CV60" i="9"/>
  <c r="CV96" i="9"/>
  <c r="CV69" i="9"/>
  <c r="CV121" i="9"/>
  <c r="CV310" i="9"/>
  <c r="CV45" i="9"/>
  <c r="CV352" i="9"/>
  <c r="CV376" i="9"/>
  <c r="CV213" i="9"/>
  <c r="CV161" i="9"/>
  <c r="CV112" i="9"/>
  <c r="CV194" i="9"/>
  <c r="CV408" i="9"/>
  <c r="CV144" i="9"/>
  <c r="CV15" i="9"/>
  <c r="CV71" i="9"/>
  <c r="CV199" i="9"/>
  <c r="CV127" i="9"/>
  <c r="CV392" i="9"/>
  <c r="CV293" i="9"/>
  <c r="CV366" i="9"/>
  <c r="CV219" i="9"/>
  <c r="CV165" i="9"/>
  <c r="CV282" i="9"/>
  <c r="CV451" i="9"/>
  <c r="CV436" i="9"/>
  <c r="CV118" i="9"/>
  <c r="CV86" i="9"/>
  <c r="CV201" i="9"/>
  <c r="CV305" i="9"/>
  <c r="CV334" i="9"/>
  <c r="CV273" i="9"/>
  <c r="CV170" i="9"/>
  <c r="CV318" i="9"/>
  <c r="CV311" i="9"/>
  <c r="CV411" i="9"/>
  <c r="CV292" i="9"/>
  <c r="CV19" i="9"/>
  <c r="CV283" i="9"/>
  <c r="CV375" i="9"/>
  <c r="CV116" i="9"/>
  <c r="CV101" i="9"/>
  <c r="CV377" i="9"/>
  <c r="CV423" i="9"/>
  <c r="CV372" i="9"/>
  <c r="CV340" i="9"/>
  <c r="CV453" i="9"/>
  <c r="CV284" i="9"/>
  <c r="CV426" i="9"/>
  <c r="CV209" i="9"/>
  <c r="CV183" i="9"/>
  <c r="CV397" i="9"/>
  <c r="CV336" i="9"/>
  <c r="CV425" i="9"/>
  <c r="CV413" i="9"/>
  <c r="CV238" i="9"/>
  <c r="CV363" i="9"/>
  <c r="CV196" i="9"/>
  <c r="CV52" i="9"/>
  <c r="CV85" i="9"/>
  <c r="CV325" i="9"/>
  <c r="CV422" i="9"/>
  <c r="CV185" i="9"/>
  <c r="CV262" i="9"/>
  <c r="CV207" i="9"/>
  <c r="CV287" i="9"/>
  <c r="CV416" i="9"/>
  <c r="CV331" i="9"/>
  <c r="CV249" i="9"/>
  <c r="CV379" i="9"/>
  <c r="CV103" i="9"/>
  <c r="CV361" i="9"/>
  <c r="CV386" i="9"/>
  <c r="CV433" i="9"/>
  <c r="CV162" i="9"/>
  <c r="CV323" i="9"/>
  <c r="CV405" i="9"/>
  <c r="CV36" i="9"/>
  <c r="CV228" i="9"/>
  <c r="CV418" i="9"/>
  <c r="CV119" i="9"/>
  <c r="CQ232" i="9"/>
  <c r="CQ332" i="9"/>
  <c r="CQ400" i="9"/>
  <c r="CQ131" i="9"/>
  <c r="CQ107" i="9"/>
  <c r="CQ256" i="9"/>
  <c r="CQ396" i="9"/>
  <c r="CQ373" i="9"/>
  <c r="CQ64" i="9"/>
  <c r="CQ189" i="9"/>
  <c r="CQ251" i="9"/>
  <c r="CQ368" i="9"/>
  <c r="CQ151" i="9"/>
  <c r="CQ186" i="9"/>
  <c r="CQ190" i="9"/>
  <c r="CQ218" i="9"/>
  <c r="CQ358" i="9"/>
  <c r="CQ242" i="9"/>
  <c r="CQ369" i="9"/>
  <c r="CQ37" i="9"/>
  <c r="CQ33" i="9"/>
  <c r="CQ410" i="9"/>
  <c r="CQ68" i="9"/>
  <c r="CQ72" i="9"/>
  <c r="CQ73" i="9"/>
  <c r="CQ252" i="9"/>
  <c r="CQ270" i="9"/>
  <c r="CQ362" i="9"/>
  <c r="CQ172" i="9"/>
  <c r="CQ439" i="9"/>
  <c r="CQ338" i="9"/>
  <c r="CQ321" i="9"/>
  <c r="CQ265" i="9"/>
  <c r="CQ75" i="9"/>
  <c r="CQ42" i="9"/>
  <c r="CQ145" i="9"/>
  <c r="CQ216" i="9"/>
  <c r="CQ304" i="9"/>
  <c r="CQ326" i="9"/>
  <c r="CQ327" i="9"/>
  <c r="CQ276" i="9"/>
  <c r="CQ56" i="9"/>
  <c r="CQ32" i="9"/>
  <c r="CQ124" i="9"/>
  <c r="CQ230" i="9"/>
  <c r="CQ135" i="9"/>
  <c r="CQ153" i="9"/>
  <c r="CQ169" i="9"/>
  <c r="CQ254" i="9"/>
  <c r="CQ255" i="9"/>
  <c r="CQ301" i="9"/>
  <c r="CQ289" i="9"/>
  <c r="CQ351" i="9"/>
  <c r="CQ128" i="9"/>
  <c r="CQ399" i="9"/>
  <c r="CQ44" i="9"/>
  <c r="CQ440" i="9"/>
  <c r="CQ461" i="9"/>
  <c r="CQ164" i="9"/>
  <c r="CQ395" i="9"/>
  <c r="CQ173" i="9"/>
  <c r="CQ134" i="9"/>
  <c r="CQ204" i="9"/>
  <c r="CQ97" i="9"/>
  <c r="CQ140" i="9"/>
  <c r="CQ409" i="9"/>
  <c r="CQ356" i="9"/>
  <c r="CQ452" i="9"/>
  <c r="CQ253" i="9"/>
  <c r="CQ41" i="9"/>
  <c r="CQ384" i="9"/>
  <c r="CQ343" i="9"/>
  <c r="CQ54" i="9"/>
  <c r="CQ63" i="9"/>
  <c r="CQ394" i="9"/>
  <c r="CQ389" i="9"/>
  <c r="CQ10" i="9"/>
  <c r="CQ100" i="9"/>
  <c r="CQ130" i="9"/>
  <c r="CQ354" i="9"/>
  <c r="CQ158" i="9"/>
  <c r="CQ179" i="9"/>
  <c r="CQ308" i="9"/>
  <c r="CQ353" i="9"/>
  <c r="CQ35" i="9"/>
  <c r="CQ53" i="9"/>
  <c r="CQ182" i="9"/>
  <c r="CQ402" i="9"/>
  <c r="CQ421" i="9"/>
  <c r="CQ160" i="9"/>
  <c r="CQ367" i="9"/>
  <c r="CQ123" i="9"/>
  <c r="CQ139" i="9"/>
  <c r="CQ258" i="9"/>
  <c r="CQ302" i="9"/>
  <c r="CQ260" i="9"/>
  <c r="CQ246" i="9"/>
  <c r="CQ278" i="9"/>
  <c r="CQ273" i="9"/>
  <c r="CQ101" i="9"/>
  <c r="CQ43" i="9"/>
  <c r="CQ318" i="9"/>
  <c r="CQ377" i="9"/>
  <c r="CQ374" i="9"/>
  <c r="CQ311" i="9"/>
  <c r="CQ372" i="9"/>
  <c r="CQ93" i="9"/>
  <c r="CQ89" i="9"/>
  <c r="CQ90" i="9"/>
  <c r="CQ453" i="9"/>
  <c r="CQ58" i="9"/>
  <c r="CQ315" i="9"/>
  <c r="CQ82" i="9"/>
  <c r="CQ425" i="9"/>
  <c r="CQ226" i="9"/>
  <c r="CQ413" i="9"/>
  <c r="CQ281" i="9"/>
  <c r="CQ282" i="9"/>
  <c r="CQ363" i="9"/>
  <c r="CQ196" i="9"/>
  <c r="CQ271" i="9"/>
  <c r="CQ52" i="9"/>
  <c r="CQ98" i="9"/>
  <c r="CQ435" i="9"/>
  <c r="CQ325" i="9"/>
  <c r="CQ348" i="9"/>
  <c r="CQ163" i="9"/>
  <c r="CQ55" i="9"/>
  <c r="CQ185" i="9"/>
  <c r="CQ428" i="9"/>
  <c r="CQ20" i="9"/>
  <c r="CQ298" i="9"/>
  <c r="CQ19" i="9"/>
  <c r="CQ202" i="9"/>
  <c r="CQ283" i="9"/>
  <c r="CQ323" i="9"/>
  <c r="CQ200" i="9"/>
  <c r="CQ36" i="9"/>
  <c r="CQ228" i="9"/>
  <c r="CQ418" i="9"/>
  <c r="CQ119" i="9"/>
  <c r="CQ80" i="9"/>
  <c r="CQ460" i="9"/>
  <c r="CV286" i="9"/>
  <c r="CV37" i="9"/>
  <c r="CV33" i="9"/>
  <c r="CV256" i="9"/>
  <c r="CV193" i="9"/>
  <c r="CV208" i="9"/>
  <c r="CV387" i="9"/>
  <c r="CV396" i="9"/>
  <c r="CV410" i="9"/>
  <c r="CV314" i="9"/>
  <c r="CV38" i="9"/>
  <c r="CV68" i="9"/>
  <c r="CV72" i="9"/>
  <c r="CV73" i="9"/>
  <c r="CV83" i="9"/>
  <c r="CV113" i="9"/>
  <c r="CV126" i="9"/>
  <c r="CV154" i="9"/>
  <c r="CV233" i="9"/>
  <c r="CV252" i="9"/>
  <c r="CV270" i="9"/>
  <c r="CV316" i="9"/>
  <c r="CV362" i="9"/>
  <c r="CV172" i="9"/>
  <c r="CV373" i="9"/>
  <c r="CV439" i="9"/>
  <c r="CV449" i="9"/>
  <c r="CV224" i="9"/>
  <c r="CV338" i="9"/>
  <c r="CV214" i="9"/>
  <c r="CV321" i="9"/>
  <c r="CV265" i="9"/>
  <c r="CV75" i="9"/>
  <c r="CV264" i="9"/>
  <c r="CV42" i="9"/>
  <c r="CV64" i="9"/>
  <c r="CV400" i="9"/>
  <c r="CV417" i="9"/>
  <c r="CV145" i="9"/>
  <c r="CV216" i="9"/>
  <c r="CV129" i="9"/>
  <c r="CV304" i="9"/>
  <c r="CV326" i="9"/>
  <c r="CV327" i="9"/>
  <c r="CV189" i="9"/>
  <c r="CV174" i="9"/>
  <c r="CV266" i="9"/>
  <c r="CV27" i="9"/>
  <c r="CV276" i="9"/>
  <c r="CV56" i="9"/>
  <c r="CV32" i="9"/>
  <c r="CV124" i="9"/>
  <c r="CV146" i="9"/>
  <c r="CV230" i="9"/>
  <c r="CV251" i="9"/>
  <c r="CV317" i="9"/>
  <c r="CV29" i="9"/>
  <c r="CV57" i="9"/>
  <c r="CV114" i="9"/>
  <c r="CV135" i="9"/>
  <c r="CV153" i="9"/>
  <c r="CV169" i="9"/>
  <c r="CV254" i="9"/>
  <c r="CV255" i="9"/>
  <c r="CV337" i="9"/>
  <c r="CV342" i="9"/>
  <c r="CV301" i="9"/>
  <c r="CV289" i="9"/>
  <c r="CV351" i="9"/>
  <c r="CV285" i="9"/>
  <c r="CV128" i="9"/>
  <c r="CV259" i="9"/>
  <c r="CV67" i="9"/>
  <c r="CV357" i="9"/>
  <c r="CV399" i="9"/>
  <c r="CV44" i="9"/>
  <c r="CV398" i="9"/>
  <c r="CV440" i="9"/>
  <c r="CV461" i="9"/>
  <c r="CV164" i="9"/>
  <c r="CV395" i="9"/>
  <c r="CV173" i="9"/>
  <c r="CV368" i="9"/>
  <c r="CV46" i="9"/>
  <c r="CV279" i="9"/>
  <c r="CV297" i="9"/>
  <c r="CV134" i="9"/>
  <c r="CV204" i="9"/>
  <c r="CV390" i="9"/>
  <c r="CV97" i="9"/>
  <c r="CV151" i="9"/>
  <c r="CV186" i="9"/>
  <c r="CV140" i="9"/>
  <c r="CV131" i="9"/>
  <c r="CV306" i="9"/>
  <c r="CV191" i="9"/>
  <c r="CV409" i="9"/>
  <c r="CV356" i="9"/>
  <c r="CV452" i="9"/>
  <c r="CV253" i="9"/>
  <c r="CV26" i="9"/>
  <c r="CV41" i="9"/>
  <c r="CV190" i="9"/>
  <c r="CV218" i="9"/>
  <c r="CV384" i="9"/>
  <c r="CV107" i="9"/>
  <c r="CV312" i="9"/>
  <c r="CV156" i="9"/>
  <c r="CV343" i="9"/>
  <c r="CV54" i="9"/>
  <c r="CV63" i="9"/>
  <c r="CV394" i="9"/>
  <c r="CV221" i="9"/>
  <c r="CV358" i="9"/>
  <c r="CV389" i="9"/>
  <c r="CV148" i="9"/>
  <c r="CV21" i="9"/>
  <c r="CV70" i="9"/>
  <c r="CV10" i="9"/>
  <c r="CV100" i="9"/>
  <c r="CV130" i="9"/>
  <c r="CV354" i="9"/>
  <c r="CV158" i="9"/>
  <c r="CV179" i="9"/>
  <c r="CV308" i="9"/>
  <c r="CV242" i="9"/>
  <c r="CV180" i="9"/>
  <c r="CV115" i="9"/>
  <c r="CV353" i="9"/>
  <c r="CV424" i="9"/>
  <c r="CV35" i="9"/>
  <c r="CV53" i="9"/>
  <c r="CV182" i="9"/>
  <c r="CV402" i="9"/>
  <c r="CV369" i="9"/>
  <c r="CV421" i="9"/>
  <c r="CV332" i="9"/>
  <c r="CV78" i="9"/>
  <c r="CV120" i="9"/>
  <c r="CV23" i="9"/>
  <c r="CV160" i="9"/>
  <c r="CV443" i="9"/>
  <c r="CV367" i="9"/>
  <c r="CV123" i="9"/>
  <c r="CV139" i="9"/>
  <c r="CV258" i="9"/>
  <c r="CV302" i="9"/>
  <c r="CV260" i="9"/>
  <c r="CV450" i="9"/>
  <c r="CV157" i="9"/>
  <c r="CH368" i="9"/>
  <c r="CH170" i="9"/>
  <c r="CH435" i="9"/>
  <c r="CH147" i="9"/>
  <c r="CH405" i="9"/>
  <c r="CH256" i="9"/>
  <c r="CH154" i="9"/>
  <c r="CH172" i="9"/>
  <c r="CH216" i="9"/>
  <c r="CH64" i="9"/>
  <c r="CH288" i="9"/>
  <c r="CH32" i="9"/>
  <c r="CH306" i="9"/>
  <c r="CH384" i="9"/>
  <c r="CH70" i="9"/>
  <c r="CH358" i="9"/>
  <c r="CH332" i="9"/>
  <c r="CH450" i="9"/>
  <c r="CH208" i="9"/>
  <c r="CH387" i="9"/>
  <c r="CH113" i="9"/>
  <c r="CH47" i="9"/>
  <c r="CH304" i="9"/>
  <c r="CH174" i="9"/>
  <c r="CH317" i="9"/>
  <c r="CH29" i="9"/>
  <c r="CH395" i="9"/>
  <c r="CH186" i="9"/>
  <c r="CH390" i="9"/>
  <c r="CH21" i="9"/>
  <c r="CH242" i="9"/>
  <c r="CH182" i="9"/>
  <c r="CH311" i="9"/>
  <c r="CH372" i="9"/>
  <c r="CH278" i="9"/>
  <c r="CH273" i="9"/>
  <c r="CH99" i="9"/>
  <c r="CH25" i="9"/>
  <c r="CH280" i="9"/>
  <c r="CH336" i="9"/>
  <c r="CH412" i="9"/>
  <c r="CH455" i="9"/>
  <c r="CH187" i="9"/>
  <c r="CH457" i="9"/>
  <c r="CH227" i="9"/>
  <c r="CH325" i="9"/>
  <c r="CH262" i="9"/>
  <c r="CH352" i="9"/>
  <c r="CH458" i="9"/>
  <c r="CH237" i="9"/>
  <c r="CH122" i="9"/>
  <c r="CD340" i="9"/>
  <c r="CD93" i="9"/>
  <c r="CD335" i="9"/>
  <c r="CD89" i="9"/>
  <c r="CD90" i="9"/>
  <c r="CD359" i="9"/>
  <c r="CD453" i="9"/>
  <c r="CD149" i="9"/>
  <c r="CD278" i="9"/>
  <c r="CD257" i="9"/>
  <c r="CD176" i="9"/>
  <c r="CD195" i="9"/>
  <c r="CD273" i="9"/>
  <c r="CD324" i="9"/>
  <c r="CD296" i="9"/>
  <c r="CD247" i="9"/>
  <c r="CD99" i="9"/>
  <c r="CD58" i="9"/>
  <c r="CD24" i="9"/>
  <c r="CD374" i="9"/>
  <c r="CD248" i="9"/>
  <c r="CD168" i="9"/>
  <c r="CD25" i="9"/>
  <c r="CD87" i="9"/>
  <c r="CD275" i="9"/>
  <c r="CD383" i="9"/>
  <c r="CD349" i="9"/>
  <c r="CD280" i="9"/>
  <c r="CD315" i="9"/>
  <c r="CD211" i="9"/>
  <c r="CD183" i="9"/>
  <c r="CD336" i="9"/>
  <c r="CD393" i="9"/>
  <c r="CD444" i="9"/>
  <c r="CD412" i="9"/>
  <c r="CD117" i="9"/>
  <c r="CD59" i="9"/>
  <c r="CD111" i="9"/>
  <c r="CD217" i="9"/>
  <c r="CD281" i="9"/>
  <c r="CD187" i="9"/>
  <c r="CD94" i="9"/>
  <c r="CD52" i="9"/>
  <c r="CD85" i="9"/>
  <c r="CD98" i="9"/>
  <c r="CD227" i="9"/>
  <c r="CD429" i="9"/>
  <c r="CD451" i="9"/>
  <c r="CD407" i="9"/>
  <c r="CD121" i="9"/>
  <c r="CD325" i="9"/>
  <c r="CD185" i="9"/>
  <c r="CD222" i="9"/>
  <c r="CD386" i="9"/>
  <c r="CD262" i="9"/>
  <c r="CD378" i="9"/>
  <c r="CD401" i="9"/>
  <c r="CD45" i="9"/>
  <c r="CD352" i="9"/>
  <c r="CD22" i="9"/>
  <c r="CD376" i="9"/>
  <c r="CD298" i="9"/>
  <c r="CD18" i="9"/>
  <c r="CD287" i="9"/>
  <c r="CD458" i="9"/>
  <c r="CD274" i="9"/>
  <c r="CD446" i="9"/>
  <c r="CD379" i="9"/>
  <c r="CD84" i="9"/>
  <c r="CD237" i="9"/>
  <c r="CD447" i="9"/>
  <c r="CD346" i="9"/>
  <c r="CD178" i="9"/>
  <c r="CD122" i="9"/>
  <c r="CD16" i="9"/>
  <c r="CD322" i="9"/>
  <c r="CD159" i="9"/>
  <c r="CD307" i="9"/>
  <c r="CD86" i="9"/>
  <c r="CD152" i="9"/>
  <c r="CD323" i="9"/>
  <c r="CD200" i="9"/>
  <c r="CD235" i="9"/>
  <c r="CD81" i="9"/>
  <c r="CD300" i="9"/>
  <c r="BZ286" i="9"/>
  <c r="BZ193" i="9"/>
  <c r="BZ449" i="9"/>
  <c r="BZ270" i="9"/>
  <c r="BZ124" i="9"/>
  <c r="BZ57" i="9"/>
  <c r="BZ135" i="9"/>
  <c r="BZ368" i="9"/>
  <c r="BZ191" i="9"/>
  <c r="BZ107" i="9"/>
  <c r="BZ215" i="9"/>
  <c r="BZ389" i="9"/>
  <c r="BZ78" i="9"/>
  <c r="BZ157" i="9"/>
  <c r="BZ91" i="9"/>
  <c r="BZ166" i="9"/>
  <c r="BZ17" i="9"/>
  <c r="BZ170" i="9"/>
  <c r="BZ432" i="9"/>
  <c r="BZ88" i="9"/>
  <c r="BZ155" i="9"/>
  <c r="BZ355" i="9"/>
  <c r="BZ232" i="9"/>
  <c r="BZ105" i="9"/>
  <c r="BZ435" i="9"/>
  <c r="BZ348" i="9"/>
  <c r="BZ364" i="9"/>
  <c r="BZ292" i="9"/>
  <c r="BZ147" i="9"/>
  <c r="BZ108" i="9"/>
  <c r="BZ66" i="9"/>
  <c r="BZ144" i="9"/>
  <c r="BZ405" i="9"/>
  <c r="BZ137" i="9"/>
  <c r="BZ293" i="9"/>
  <c r="BZ340" i="9"/>
  <c r="BZ93" i="9"/>
  <c r="BZ89" i="9"/>
  <c r="BZ90" i="9"/>
  <c r="BZ453" i="9"/>
  <c r="BZ101" i="9"/>
  <c r="BZ250" i="9"/>
  <c r="BZ99" i="9"/>
  <c r="BZ24" i="9"/>
  <c r="BZ318" i="9"/>
  <c r="BZ377" i="9"/>
  <c r="BZ275" i="9"/>
  <c r="BZ388" i="9"/>
  <c r="BZ219" i="9"/>
  <c r="BZ234" i="9"/>
  <c r="BZ284" i="9"/>
  <c r="BZ241" i="9"/>
  <c r="BZ459" i="9"/>
  <c r="BZ239" i="9"/>
  <c r="BZ188" i="9"/>
  <c r="BZ28" i="9"/>
  <c r="BZ414" i="9"/>
  <c r="BZ437" i="9"/>
  <c r="BZ441" i="9"/>
  <c r="BZ82" i="9"/>
  <c r="BZ20" i="9"/>
  <c r="BZ65" i="9"/>
  <c r="BZ425" i="9"/>
  <c r="BZ39" i="9"/>
  <c r="BZ192" i="9"/>
  <c r="BZ226" i="9"/>
  <c r="BZ413" i="9"/>
  <c r="BZ238" i="9"/>
  <c r="BZ167" i="9"/>
  <c r="BZ138" i="9"/>
  <c r="BZ363" i="9"/>
  <c r="BZ196" i="9"/>
  <c r="BZ51" i="9"/>
  <c r="BZ55" i="9"/>
  <c r="BZ184" i="9"/>
  <c r="BZ52" i="9"/>
  <c r="BZ85" i="9"/>
  <c r="BZ451" i="9"/>
  <c r="BZ407" i="9"/>
  <c r="BZ222" i="9"/>
  <c r="BZ376" i="9"/>
  <c r="BZ213" i="9"/>
  <c r="BZ458" i="9"/>
  <c r="BZ446" i="9"/>
  <c r="BZ382" i="9"/>
  <c r="BZ161" i="9"/>
  <c r="BZ346" i="9"/>
  <c r="BZ142" i="9"/>
  <c r="BZ194" i="9"/>
  <c r="BZ408" i="9"/>
  <c r="BZ79" i="9"/>
  <c r="BZ13" i="9"/>
  <c r="BZ244" i="9"/>
  <c r="BZ268" i="9"/>
  <c r="BZ15" i="9"/>
  <c r="BZ19" i="9"/>
  <c r="BZ71" i="9"/>
  <c r="BZ102" i="9"/>
  <c r="BZ433" i="9"/>
  <c r="BZ391" i="9"/>
  <c r="BZ420" i="9"/>
  <c r="BZ127" i="9"/>
  <c r="BZ375" i="9"/>
  <c r="BZ36" i="9"/>
  <c r="BZ212" i="9"/>
  <c r="BZ110" i="9"/>
  <c r="BZ76" i="9"/>
  <c r="BZ406" i="9"/>
  <c r="BZ77" i="9"/>
  <c r="BZ80" i="9"/>
  <c r="BZ31" i="9"/>
  <c r="BZ171" i="9"/>
  <c r="BZ231" i="9"/>
  <c r="BZ208" i="9"/>
  <c r="BZ387" i="9"/>
  <c r="BZ113" i="9"/>
  <c r="BZ47" i="9"/>
  <c r="BZ304" i="9"/>
  <c r="BZ174" i="9"/>
  <c r="BZ317" i="9"/>
  <c r="BZ29" i="9"/>
  <c r="BZ395" i="9"/>
  <c r="BZ186" i="9"/>
  <c r="BZ390" i="9"/>
  <c r="BZ21" i="9"/>
  <c r="BZ242" i="9"/>
  <c r="BZ182" i="9"/>
  <c r="BZ260" i="9"/>
  <c r="BZ92" i="9"/>
  <c r="BZ104" i="9"/>
  <c r="BZ116" i="9"/>
  <c r="BZ58" i="9"/>
  <c r="BZ87" i="9"/>
  <c r="BZ315" i="9"/>
  <c r="BZ393" i="9"/>
  <c r="BZ117" i="9"/>
  <c r="BZ111" i="9"/>
  <c r="BZ177" i="9"/>
  <c r="BZ339" i="9"/>
  <c r="BZ371" i="9"/>
  <c r="BZ422" i="9"/>
  <c r="BZ428" i="9"/>
  <c r="BZ22" i="9"/>
  <c r="BZ274" i="9"/>
  <c r="BZ447" i="9"/>
  <c r="BZ16" i="9"/>
  <c r="BZ307" i="9"/>
  <c r="BZ152" i="9"/>
  <c r="BZ228" i="9"/>
  <c r="BZ199" i="9"/>
  <c r="BV56" i="9"/>
  <c r="BV88" i="9"/>
  <c r="BV348" i="9"/>
  <c r="BV171" i="9"/>
  <c r="BV90" i="9"/>
  <c r="BV359" i="9"/>
  <c r="BV223" i="9"/>
  <c r="BV101" i="9"/>
  <c r="BV324" i="9"/>
  <c r="BV24" i="9"/>
  <c r="BV211" i="9"/>
  <c r="BV165" i="9"/>
  <c r="BV444" i="9"/>
  <c r="BV59" i="9"/>
  <c r="BV192" i="9"/>
  <c r="BV217" i="9"/>
  <c r="BV51" i="9"/>
  <c r="BV271" i="9"/>
  <c r="BV429" i="9"/>
  <c r="BV310" i="9"/>
  <c r="BV185" i="9"/>
  <c r="BV263" i="9"/>
  <c r="BV376" i="9"/>
  <c r="BV298" i="9"/>
  <c r="BV446" i="9"/>
  <c r="BV322" i="9"/>
  <c r="BV269" i="9"/>
  <c r="BV86" i="9"/>
  <c r="BV323" i="9"/>
  <c r="BV36" i="9"/>
  <c r="BV81" i="9"/>
  <c r="BV240" i="9"/>
  <c r="BV372" i="9"/>
  <c r="BV366" i="9"/>
  <c r="BV34" i="9"/>
  <c r="BV299" i="9"/>
  <c r="BV329" i="9"/>
  <c r="BV328" i="9"/>
  <c r="BV397" i="9"/>
  <c r="BV39" i="9"/>
  <c r="BR208" i="9"/>
  <c r="BR387" i="9"/>
  <c r="BR113" i="9"/>
  <c r="BR47" i="9"/>
  <c r="BR304" i="9"/>
  <c r="BR174" i="9"/>
  <c r="BR317" i="9"/>
  <c r="BR29" i="9"/>
  <c r="BR395" i="9"/>
  <c r="BR186" i="9"/>
  <c r="BR390" i="9"/>
  <c r="BR21" i="9"/>
  <c r="BR242" i="9"/>
  <c r="BR182" i="9"/>
  <c r="BR260" i="9"/>
  <c r="BR92" i="9"/>
  <c r="BR104" i="9"/>
  <c r="BR116" i="9"/>
  <c r="BR58" i="9"/>
  <c r="BR87" i="9"/>
  <c r="BR315" i="9"/>
  <c r="BR393" i="9"/>
  <c r="BR117" i="9"/>
  <c r="BR111" i="9"/>
  <c r="BR177" i="9"/>
  <c r="BR339" i="9"/>
  <c r="BR371" i="9"/>
  <c r="BR422" i="9"/>
  <c r="BR428" i="9"/>
  <c r="BR22" i="9"/>
  <c r="BR274" i="9"/>
  <c r="BR447" i="9"/>
  <c r="BR16" i="9"/>
  <c r="BR307" i="9"/>
  <c r="BR152" i="9"/>
  <c r="BR228" i="9"/>
  <c r="BR199" i="9"/>
  <c r="BJ256" i="9"/>
  <c r="BJ286" i="9"/>
  <c r="BJ154" i="9"/>
  <c r="BJ193" i="9"/>
  <c r="BJ172" i="9"/>
  <c r="BJ449" i="9"/>
  <c r="BJ270" i="9"/>
  <c r="BJ288" i="9"/>
  <c r="BJ56" i="9"/>
  <c r="BJ32" i="9"/>
  <c r="BJ57" i="9"/>
  <c r="BJ140" i="9"/>
  <c r="BJ135" i="9"/>
  <c r="BJ173" i="9"/>
  <c r="BJ368" i="9"/>
  <c r="BJ306" i="9"/>
  <c r="BJ191" i="9"/>
  <c r="BJ384" i="9"/>
  <c r="BJ107" i="9"/>
  <c r="BJ70" i="9"/>
  <c r="BJ215" i="9"/>
  <c r="BJ358" i="9"/>
  <c r="BJ389" i="9"/>
  <c r="BJ332" i="9"/>
  <c r="BJ78" i="9"/>
  <c r="BJ450" i="9"/>
  <c r="BJ157" i="9"/>
  <c r="BJ91" i="9"/>
  <c r="BJ101" i="9"/>
  <c r="BJ17" i="9"/>
  <c r="BJ24" i="9"/>
  <c r="BJ170" i="9"/>
  <c r="BJ275" i="9"/>
  <c r="BJ388" i="9"/>
  <c r="BJ211" i="9"/>
  <c r="BJ432" i="9"/>
  <c r="BJ444" i="9"/>
  <c r="BJ88" i="9"/>
  <c r="BJ59" i="9"/>
  <c r="BJ155" i="9"/>
  <c r="BJ217" i="9"/>
  <c r="BJ355" i="9"/>
  <c r="BJ94" i="9"/>
  <c r="BJ232" i="9"/>
  <c r="BJ271" i="9"/>
  <c r="BJ105" i="9"/>
  <c r="BJ429" i="9"/>
  <c r="BJ435" i="9"/>
  <c r="BJ348" i="9"/>
  <c r="BJ376" i="9"/>
  <c r="BJ292" i="9"/>
  <c r="BJ446" i="9"/>
  <c r="BJ147" i="9"/>
  <c r="BJ346" i="9"/>
  <c r="BJ108" i="9"/>
  <c r="BJ322" i="9"/>
  <c r="BJ66" i="9"/>
  <c r="BJ86" i="9"/>
  <c r="BJ144" i="9"/>
  <c r="BJ323" i="9"/>
  <c r="BJ405" i="9"/>
  <c r="BJ81" i="9"/>
  <c r="BJ137" i="9"/>
  <c r="BJ392" i="9"/>
  <c r="BJ293" i="9"/>
  <c r="BJ208" i="9"/>
  <c r="BJ387" i="9"/>
  <c r="BJ113" i="9"/>
  <c r="BJ47" i="9"/>
  <c r="BJ304" i="9"/>
  <c r="BJ174" i="9"/>
  <c r="BJ317" i="9"/>
  <c r="BJ29" i="9"/>
  <c r="BJ395" i="9"/>
  <c r="BJ186" i="9"/>
  <c r="BJ390" i="9"/>
  <c r="BJ21" i="9"/>
  <c r="BJ242" i="9"/>
  <c r="BJ182" i="9"/>
  <c r="BJ260" i="9"/>
  <c r="BJ92" i="9"/>
  <c r="BJ104" i="9"/>
  <c r="BJ116" i="9"/>
  <c r="BJ58" i="9"/>
  <c r="BJ87" i="9"/>
  <c r="BJ315" i="9"/>
  <c r="BJ393" i="9"/>
  <c r="BJ117" i="9"/>
  <c r="BJ111" i="9"/>
  <c r="BJ177" i="9"/>
  <c r="BJ339" i="9"/>
  <c r="BJ371" i="9"/>
  <c r="BJ422" i="9"/>
  <c r="BJ428" i="9"/>
  <c r="BJ22" i="9"/>
  <c r="BJ274" i="9"/>
  <c r="BJ447" i="9"/>
  <c r="BJ16" i="9"/>
  <c r="BJ307" i="9"/>
  <c r="BJ152" i="9"/>
  <c r="BJ228" i="9"/>
  <c r="BJ199" i="9"/>
  <c r="BB208" i="9"/>
  <c r="BB113" i="9"/>
  <c r="BB47" i="9"/>
  <c r="BB304" i="9"/>
  <c r="BB174" i="9"/>
  <c r="BB317" i="9"/>
  <c r="BB29" i="9"/>
  <c r="BB395" i="9"/>
  <c r="BB186" i="9"/>
  <c r="BB390" i="9"/>
  <c r="BB21" i="9"/>
  <c r="BB242" i="9"/>
  <c r="BB260" i="9"/>
  <c r="BB92" i="9"/>
  <c r="BB104" i="9"/>
  <c r="BB116" i="9"/>
  <c r="BB58" i="9"/>
  <c r="BB87" i="9"/>
  <c r="BB315" i="9"/>
  <c r="BB393" i="9"/>
  <c r="BB117" i="9"/>
  <c r="BB111" i="9"/>
  <c r="BB177" i="9"/>
  <c r="BB371" i="9"/>
  <c r="BB422" i="9"/>
  <c r="BB428" i="9"/>
  <c r="BB22" i="9"/>
  <c r="BB274" i="9"/>
  <c r="BB447" i="9"/>
  <c r="BB16" i="9"/>
  <c r="BB307" i="9"/>
  <c r="BB152" i="9"/>
  <c r="BB228" i="9"/>
  <c r="BB199" i="9"/>
  <c r="BB286" i="9"/>
  <c r="BB193" i="9"/>
  <c r="BB449" i="9"/>
  <c r="BB270" i="9"/>
  <c r="BB124" i="9"/>
  <c r="BB56" i="9"/>
  <c r="BB57" i="9"/>
  <c r="BB135" i="9"/>
  <c r="BB368" i="9"/>
  <c r="BB191" i="9"/>
  <c r="BB107" i="9"/>
  <c r="BB215" i="9"/>
  <c r="BB389" i="9"/>
  <c r="BB78" i="9"/>
  <c r="BB157" i="9"/>
  <c r="BB91" i="9"/>
  <c r="BB166" i="9"/>
  <c r="BB17" i="9"/>
  <c r="BB170" i="9"/>
  <c r="BB388" i="9"/>
  <c r="BB432" i="9"/>
  <c r="BB88" i="9"/>
  <c r="BB155" i="9"/>
  <c r="BB355" i="9"/>
  <c r="BB232" i="9"/>
  <c r="BB105" i="9"/>
  <c r="BB435" i="9"/>
  <c r="BB348" i="9"/>
  <c r="BB364" i="9"/>
  <c r="BB292" i="9"/>
  <c r="BB147" i="9"/>
  <c r="BB108" i="9"/>
  <c r="BB66" i="9"/>
  <c r="BB144" i="9"/>
  <c r="BB405" i="9"/>
  <c r="BB137" i="9"/>
  <c r="BB293" i="9"/>
  <c r="AU341" i="9"/>
  <c r="AU33" i="9"/>
  <c r="AU37" i="9"/>
  <c r="AU62" i="9"/>
  <c r="AU109" i="9"/>
  <c r="AU123" i="9"/>
  <c r="AU136" i="9"/>
  <c r="AU139" i="9"/>
  <c r="AU205" i="9"/>
  <c r="AU208" i="9"/>
  <c r="AU256" i="9"/>
  <c r="AU286" i="9"/>
  <c r="AU289" i="9"/>
  <c r="AU290" i="9"/>
  <c r="AU321" i="9"/>
  <c r="AU410" i="9"/>
  <c r="AU431" i="9"/>
  <c r="AU252" i="9"/>
  <c r="AU314" i="9"/>
  <c r="AU72" i="9"/>
  <c r="AU326" i="9"/>
  <c r="AU387" i="9"/>
  <c r="AU154" i="9"/>
  <c r="AU193" i="9"/>
  <c r="AU438" i="9"/>
  <c r="AU38" i="9"/>
  <c r="AU68" i="9"/>
  <c r="AU439" i="9"/>
  <c r="AU233" i="9"/>
  <c r="AU396" i="9"/>
  <c r="AU448" i="9"/>
  <c r="AU224" i="9"/>
  <c r="AU83" i="9"/>
  <c r="AU113" i="9"/>
  <c r="AU172" i="9"/>
  <c r="AU449" i="9"/>
  <c r="AU351" i="9"/>
  <c r="AU285" i="9"/>
  <c r="AU373" i="9"/>
  <c r="AU301" i="9"/>
  <c r="AU175" i="9"/>
  <c r="AU126" i="9"/>
  <c r="AU316" i="9"/>
  <c r="AU73" i="9"/>
  <c r="AU362" i="9"/>
  <c r="AU47" i="9"/>
  <c r="AU216" i="9"/>
  <c r="AU270" i="9"/>
  <c r="AU197" i="9"/>
  <c r="AU266" i="9"/>
  <c r="AU42" i="9"/>
  <c r="AU265" i="9"/>
  <c r="AU338" i="9"/>
  <c r="AU214" i="9"/>
  <c r="AU264" i="9"/>
  <c r="AU75" i="9"/>
  <c r="AU189" i="9"/>
  <c r="AU304" i="9"/>
  <c r="AU64" i="9"/>
  <c r="AU124" i="9"/>
  <c r="AU276" i="9"/>
  <c r="AU417" i="9"/>
  <c r="AU400" i="9"/>
  <c r="AU106" i="9"/>
  <c r="AU27" i="9"/>
  <c r="AU251" i="9"/>
  <c r="AU327" i="9"/>
  <c r="AU128" i="9"/>
  <c r="AU145" i="9"/>
  <c r="AU174" i="9"/>
  <c r="AU288" i="9"/>
  <c r="AU56" i="9"/>
  <c r="AU230" i="9"/>
  <c r="AU48" i="9"/>
  <c r="AU49" i="9"/>
  <c r="AU50" i="9"/>
  <c r="AU365" i="9"/>
  <c r="AU129" i="9"/>
  <c r="AU319" i="9"/>
  <c r="AU220" i="9"/>
  <c r="AU146" i="9"/>
  <c r="AU317" i="9"/>
  <c r="AU32" i="9"/>
  <c r="AU57" i="9"/>
  <c r="AU259" i="9"/>
  <c r="AU169" i="9"/>
  <c r="AU309" i="9"/>
  <c r="AU342" i="9"/>
  <c r="AU114" i="9"/>
  <c r="AU153" i="9"/>
  <c r="AU254" i="9"/>
  <c r="AU255" i="9"/>
  <c r="AU330" i="9"/>
  <c r="AU29" i="9"/>
  <c r="AU140" i="9"/>
  <c r="AU135" i="9"/>
  <c r="AU67" i="9"/>
  <c r="AU337" i="9"/>
  <c r="AU357" i="9"/>
  <c r="AU399" i="9"/>
  <c r="AU44" i="9"/>
  <c r="AU398" i="9"/>
  <c r="AU440" i="9"/>
  <c r="AU461" i="9"/>
  <c r="AU164" i="9"/>
  <c r="AU395" i="9"/>
  <c r="AU173" i="9"/>
  <c r="AU368" i="9"/>
  <c r="AU46" i="9"/>
  <c r="AU279" i="9"/>
  <c r="AU297" i="9"/>
  <c r="AU134" i="9"/>
  <c r="AU204" i="9"/>
  <c r="AU415" i="9"/>
  <c r="AU97" i="9"/>
  <c r="AU344" i="9"/>
  <c r="AU151" i="9"/>
  <c r="AU186" i="9"/>
  <c r="AU306" i="9"/>
  <c r="AU191" i="9"/>
  <c r="AU409" i="9"/>
  <c r="AU356" i="9"/>
  <c r="AU452" i="9"/>
  <c r="AU131" i="9"/>
  <c r="AU253" i="9"/>
  <c r="AU26" i="9"/>
  <c r="AU41" i="9"/>
  <c r="AU190" i="9"/>
  <c r="AU218" i="9"/>
  <c r="AU390" i="9"/>
  <c r="AU384" i="9"/>
  <c r="AU107" i="9"/>
  <c r="AU312" i="9"/>
  <c r="AU156" i="9"/>
  <c r="AU343" i="9"/>
  <c r="AU54" i="9"/>
  <c r="AU61" i="9"/>
  <c r="AU63" i="9"/>
  <c r="AU394" i="9"/>
  <c r="AU221" i="9"/>
  <c r="AU148" i="9"/>
  <c r="AU21" i="9"/>
  <c r="AU70" i="9"/>
  <c r="AU215" i="9"/>
  <c r="AU402" i="9"/>
  <c r="AU10" i="9"/>
  <c r="AU100" i="9"/>
  <c r="AU130" i="9"/>
  <c r="AU354" i="9"/>
  <c r="AU158" i="9"/>
  <c r="AU179" i="9"/>
  <c r="AU308" i="9"/>
  <c r="AU369" i="9"/>
  <c r="AU242" i="9"/>
  <c r="AU358" i="9"/>
  <c r="AU389" i="9"/>
  <c r="AU320" i="9"/>
  <c r="AU313" i="9"/>
  <c r="AU180" i="9"/>
  <c r="AU115" i="9"/>
  <c r="AU353" i="9"/>
  <c r="AU424" i="9"/>
  <c r="AU35" i="9"/>
  <c r="AU53" i="9"/>
  <c r="AU421" i="9"/>
  <c r="AU182" i="9"/>
  <c r="AU332" i="9"/>
  <c r="AU78" i="9"/>
  <c r="AU120" i="9"/>
  <c r="AU23" i="9"/>
  <c r="AU160" i="9"/>
  <c r="AU443" i="9"/>
  <c r="AU236" i="9"/>
  <c r="AU367" i="9"/>
  <c r="AU141" i="9"/>
  <c r="AU258" i="9"/>
  <c r="AU302" i="9"/>
  <c r="AU260" i="9"/>
  <c r="AU450" i="9"/>
  <c r="AU157" i="9"/>
  <c r="AU419" i="9"/>
  <c r="AU246" i="9"/>
  <c r="AU240" i="9"/>
  <c r="AU311" i="9"/>
  <c r="AU372" i="9"/>
  <c r="AU340" i="9"/>
  <c r="AU93" i="9"/>
  <c r="AU335" i="9"/>
  <c r="AU89" i="9"/>
  <c r="AU92" i="9"/>
  <c r="AU90" i="9"/>
  <c r="AU91" i="9"/>
  <c r="AU14" i="9"/>
  <c r="AU30" i="9"/>
  <c r="AU267" i="9"/>
  <c r="AU360" i="9"/>
  <c r="AU366" i="9"/>
  <c r="AU359" i="9"/>
  <c r="AU453" i="9"/>
  <c r="AU149" i="9"/>
  <c r="AU278" i="9"/>
  <c r="AU104" i="9"/>
  <c r="AU223" i="9"/>
  <c r="AU166" i="9"/>
  <c r="AU181" i="9"/>
  <c r="AU198" i="9"/>
  <c r="AU261" i="9"/>
  <c r="AU225" i="9"/>
  <c r="AU34" i="9"/>
  <c r="AU257" i="9"/>
  <c r="AU176" i="9"/>
  <c r="AU195" i="9"/>
  <c r="AU273" i="9"/>
  <c r="AU116" i="9"/>
  <c r="AU101" i="9"/>
  <c r="AU17" i="9"/>
  <c r="AU250" i="9"/>
  <c r="AU43" i="9"/>
  <c r="AU143" i="9"/>
  <c r="AU243" i="9"/>
  <c r="AU299" i="9"/>
  <c r="AU324" i="9"/>
  <c r="AU296" i="9"/>
  <c r="AU247" i="9"/>
  <c r="AU99" i="9"/>
  <c r="AU58" i="9"/>
  <c r="AU24" i="9"/>
  <c r="AU170" i="9"/>
  <c r="AU318" i="9"/>
  <c r="AU377" i="9"/>
  <c r="AU291" i="9"/>
  <c r="AU423" i="9"/>
  <c r="AU329" i="9"/>
  <c r="AU374" i="9"/>
  <c r="AU248" i="9"/>
  <c r="AU168" i="9"/>
  <c r="AU25" i="9"/>
  <c r="AU87" i="9"/>
  <c r="AU275" i="9"/>
  <c r="AU388" i="9"/>
  <c r="AU219" i="9"/>
  <c r="AU234" i="9"/>
  <c r="AU284" i="9"/>
  <c r="AU426" i="9"/>
  <c r="AU328" i="9"/>
  <c r="AU133" i="9"/>
  <c r="AU383" i="9"/>
  <c r="AU349" i="9"/>
  <c r="AU280" i="9"/>
  <c r="AU315" i="9"/>
  <c r="AU211" i="9"/>
  <c r="AU432" i="9"/>
  <c r="AU241" i="9"/>
  <c r="AU459" i="9"/>
  <c r="AU239" i="9"/>
  <c r="AU188" i="9"/>
  <c r="AU397" i="9"/>
  <c r="AU165" i="9"/>
  <c r="AU209" i="9"/>
  <c r="AU183" i="9"/>
  <c r="AU336" i="9"/>
  <c r="AU393" i="9"/>
  <c r="AU444" i="9"/>
  <c r="AU88" i="9"/>
  <c r="AU28" i="9"/>
  <c r="AU414" i="9"/>
  <c r="AU437" i="9"/>
  <c r="AU441" i="9"/>
  <c r="AU82" i="9"/>
  <c r="AU245" i="9"/>
  <c r="AU203" i="9"/>
  <c r="AU150" i="9"/>
  <c r="AU412" i="9"/>
  <c r="AU117" i="9"/>
  <c r="AU59" i="9"/>
  <c r="AU155" i="9"/>
  <c r="AU385" i="9"/>
  <c r="AU20" i="9"/>
  <c r="AU65" i="9"/>
  <c r="AU425" i="9"/>
  <c r="AU39" i="9"/>
  <c r="AU192" i="9"/>
  <c r="AU303" i="9"/>
  <c r="AU350" i="9"/>
  <c r="AU455" i="9"/>
  <c r="AU111" i="9"/>
  <c r="AU217" i="9"/>
  <c r="AU355" i="9"/>
  <c r="AU427" i="9"/>
  <c r="AU11" i="9"/>
  <c r="AU226" i="9"/>
  <c r="AU413" i="9"/>
  <c r="AU238" i="9"/>
  <c r="AU167" i="9"/>
  <c r="AU138" i="9"/>
  <c r="AU281" i="9"/>
  <c r="AU187" i="9"/>
  <c r="AU177" i="9"/>
  <c r="AU94" i="9"/>
  <c r="AU232" i="9"/>
  <c r="AU125" i="9"/>
  <c r="AU60" i="9"/>
  <c r="AU282" i="9"/>
  <c r="AU363" i="9"/>
  <c r="AU196" i="9"/>
  <c r="AU51" i="9"/>
  <c r="AU55" i="9"/>
  <c r="AU370" i="9"/>
  <c r="AU457" i="9"/>
  <c r="AU339" i="9"/>
  <c r="AU271" i="9"/>
  <c r="AU105" i="9"/>
  <c r="AU40" i="9"/>
  <c r="AU305" i="9"/>
  <c r="AU454" i="9"/>
  <c r="AU96" i="9"/>
  <c r="AU184" i="9"/>
  <c r="AU52" i="9"/>
  <c r="AU85" i="9"/>
  <c r="AU98" i="9"/>
  <c r="AU227" i="9"/>
  <c r="AU371" i="9"/>
  <c r="AU429" i="9"/>
  <c r="AU435" i="9"/>
  <c r="AU206" i="9"/>
  <c r="AU294" i="9"/>
  <c r="AU334" i="9"/>
  <c r="AU69" i="9"/>
  <c r="AU295" i="9"/>
  <c r="AU451" i="9"/>
  <c r="AU407" i="9"/>
  <c r="AU121" i="9"/>
  <c r="AU325" i="9"/>
  <c r="AU422" i="9"/>
  <c r="AU310" i="9"/>
  <c r="AU348" i="9"/>
  <c r="AU434" i="9"/>
  <c r="AU132" i="9"/>
  <c r="AU163" i="9"/>
  <c r="AU411" i="9"/>
  <c r="AU277" i="9"/>
  <c r="AU185" i="9"/>
  <c r="AU222" i="9"/>
  <c r="AU386" i="9"/>
  <c r="AU262" i="9"/>
  <c r="AU428" i="9"/>
  <c r="AU263" i="9"/>
  <c r="AU364" i="9"/>
  <c r="AU445" i="9"/>
  <c r="AU210" i="9"/>
  <c r="AU430" i="9"/>
  <c r="AU456" i="9"/>
  <c r="AU9" i="9"/>
  <c r="AU378" i="9"/>
  <c r="AU401" i="9"/>
  <c r="AU45" i="9"/>
  <c r="AU352" i="9"/>
  <c r="AU22" i="9"/>
  <c r="AU376" i="9"/>
  <c r="AU292" i="9"/>
  <c r="AU213" i="9"/>
  <c r="AU207" i="9"/>
  <c r="AU333" i="9"/>
  <c r="AU416" i="9"/>
  <c r="AU331" i="9"/>
  <c r="AU298" i="9"/>
  <c r="AU18" i="9"/>
  <c r="AU287" i="9"/>
  <c r="AU458" i="9"/>
  <c r="AU274" i="9"/>
  <c r="AU446" i="9"/>
  <c r="AU147" i="9"/>
  <c r="AU382" i="9"/>
  <c r="AU161" i="9"/>
  <c r="AU112" i="9"/>
  <c r="AU436" i="9"/>
  <c r="AU345" i="9"/>
  <c r="AU249" i="9"/>
  <c r="AU379" i="9"/>
  <c r="AU84" i="9"/>
  <c r="AU237" i="9"/>
  <c r="AU447" i="9"/>
  <c r="AU346" i="9"/>
  <c r="AU108" i="9"/>
  <c r="AU142" i="9"/>
  <c r="AU194" i="9"/>
  <c r="AU408" i="9"/>
  <c r="AU118" i="9"/>
  <c r="AU103" i="9"/>
  <c r="AU361" i="9"/>
  <c r="AU12" i="9"/>
  <c r="AU178" i="9"/>
  <c r="AU122" i="9"/>
  <c r="AU16" i="9"/>
  <c r="AU322" i="9"/>
  <c r="AU66" i="9"/>
  <c r="AU79" i="9"/>
  <c r="AU13" i="9"/>
  <c r="AU244" i="9"/>
  <c r="AU268" i="9"/>
  <c r="AU442" i="9"/>
  <c r="AU269" i="9"/>
  <c r="AU404" i="9"/>
  <c r="AU95" i="9"/>
  <c r="AU159" i="9"/>
  <c r="AU307" i="9"/>
  <c r="AU86" i="9"/>
  <c r="AU144" i="9"/>
  <c r="AU15" i="9"/>
  <c r="AU19" i="9"/>
  <c r="AU71" i="9"/>
  <c r="AU102" i="9"/>
  <c r="AU433" i="9"/>
  <c r="AU74" i="9"/>
  <c r="AU283" i="9"/>
  <c r="AU162" i="9"/>
  <c r="AU272" i="9"/>
  <c r="AU152" i="9"/>
  <c r="AU323" i="9"/>
  <c r="AU405" i="9"/>
  <c r="AU202" i="9"/>
  <c r="AU391" i="9"/>
  <c r="AU420" i="9"/>
  <c r="AU127" i="9"/>
  <c r="AU375" i="9"/>
  <c r="AU36" i="9"/>
  <c r="AU403" i="9"/>
  <c r="AU200" i="9"/>
  <c r="AU235" i="9"/>
  <c r="AU228" i="9"/>
  <c r="AU81" i="9"/>
  <c r="AU137" i="9"/>
  <c r="AU347" i="9"/>
  <c r="AU381" i="9"/>
  <c r="AU212" i="9"/>
  <c r="AU110" i="9"/>
  <c r="AU76" i="9"/>
  <c r="AU406" i="9"/>
  <c r="AU77" i="9"/>
  <c r="AU380" i="9"/>
  <c r="AU300" i="9"/>
  <c r="AU199" i="9"/>
  <c r="AU392" i="9"/>
  <c r="AU293" i="9"/>
  <c r="AU201" i="9"/>
  <c r="AU418" i="9"/>
  <c r="AU119" i="9"/>
  <c r="AU80" i="9"/>
  <c r="AU31" i="9"/>
  <c r="AU171" i="9"/>
  <c r="AU231" i="9"/>
  <c r="AU460" i="9"/>
  <c r="AU229" i="9"/>
  <c r="AP154" i="9"/>
  <c r="AP172" i="9"/>
  <c r="AP216" i="9"/>
  <c r="AP64" i="9"/>
  <c r="AP288" i="9"/>
  <c r="AP32" i="9"/>
  <c r="AP140" i="9"/>
  <c r="AP173" i="9"/>
  <c r="AP306" i="9"/>
  <c r="AP384" i="9"/>
  <c r="AP332" i="9"/>
  <c r="AP450" i="9"/>
  <c r="AP90" i="9"/>
  <c r="AP223" i="9"/>
  <c r="AP101" i="9"/>
  <c r="AP275" i="9"/>
  <c r="AP211" i="9"/>
  <c r="AP444" i="9"/>
  <c r="AP59" i="9"/>
  <c r="AP217" i="9"/>
  <c r="AP271" i="9"/>
  <c r="AP429" i="9"/>
  <c r="AP310" i="9"/>
  <c r="AP263" i="9"/>
  <c r="AP376" i="9"/>
  <c r="AP446" i="9"/>
  <c r="AP346" i="9"/>
  <c r="AP322" i="9"/>
  <c r="AP86" i="9"/>
  <c r="AP323" i="9"/>
  <c r="AP81" i="9"/>
  <c r="AP392" i="9"/>
  <c r="AP258" i="9"/>
  <c r="AP335" i="9"/>
  <c r="AP149" i="9"/>
  <c r="AP195" i="9"/>
  <c r="AP247" i="9"/>
  <c r="AP168" i="9"/>
  <c r="AP349" i="9"/>
  <c r="AP183" i="9"/>
  <c r="AP150" i="9"/>
  <c r="AP350" i="9"/>
  <c r="AP281" i="9"/>
  <c r="AP370" i="9"/>
  <c r="AP98" i="9"/>
  <c r="AP121" i="9"/>
  <c r="AP386" i="9"/>
  <c r="AP45" i="9"/>
  <c r="AP298" i="9"/>
  <c r="AP18" i="9"/>
  <c r="AP287" i="9"/>
  <c r="AP249" i="9"/>
  <c r="AP379" i="9"/>
  <c r="AP84" i="9"/>
  <c r="AP361" i="9"/>
  <c r="AP12" i="9"/>
  <c r="AP178" i="9"/>
  <c r="AP269" i="9"/>
  <c r="AP404" i="9"/>
  <c r="AP95" i="9"/>
  <c r="AP74" i="9"/>
  <c r="AP283" i="9"/>
  <c r="AP162" i="9"/>
  <c r="AP36" i="9"/>
  <c r="AP403" i="9"/>
  <c r="AP200" i="9"/>
  <c r="AP406" i="9"/>
  <c r="AP77" i="9"/>
  <c r="AP380" i="9"/>
  <c r="AP171" i="9"/>
  <c r="AP231" i="9"/>
  <c r="AP460" i="9"/>
  <c r="AP341" i="9"/>
  <c r="AL286" i="9"/>
  <c r="AL193" i="9"/>
  <c r="AL449" i="9"/>
  <c r="AL270" i="9"/>
  <c r="AL124" i="9"/>
  <c r="AL56" i="9"/>
  <c r="AL57" i="9"/>
  <c r="AL135" i="9"/>
  <c r="AL368" i="9"/>
  <c r="AL191" i="9"/>
  <c r="AL107" i="9"/>
  <c r="AL215" i="9"/>
  <c r="AL389" i="9"/>
  <c r="AL78" i="9"/>
  <c r="AL157" i="9"/>
  <c r="AL91" i="9"/>
  <c r="AL166" i="9"/>
  <c r="AL17" i="9"/>
  <c r="AL170" i="9"/>
  <c r="AL388" i="9"/>
  <c r="AL432" i="9"/>
  <c r="AL88" i="9"/>
  <c r="AL155" i="9"/>
  <c r="AL355" i="9"/>
  <c r="AL232" i="9"/>
  <c r="AL105" i="9"/>
  <c r="AL435" i="9"/>
  <c r="AL348" i="9"/>
  <c r="AL364" i="9"/>
  <c r="AL292" i="9"/>
  <c r="AL147" i="9"/>
  <c r="AL108" i="9"/>
  <c r="AL66" i="9"/>
  <c r="AL144" i="9"/>
  <c r="AL405" i="9"/>
  <c r="AL137" i="9"/>
  <c r="AL293" i="9"/>
  <c r="AL205" i="9"/>
  <c r="AL208" i="9"/>
  <c r="AL326" i="9"/>
  <c r="AL387" i="9"/>
  <c r="AL83" i="9"/>
  <c r="AL113" i="9"/>
  <c r="AL362" i="9"/>
  <c r="AL47" i="9"/>
  <c r="AL189" i="9"/>
  <c r="AL304" i="9"/>
  <c r="AL145" i="9"/>
  <c r="AL174" i="9"/>
  <c r="AL146" i="9"/>
  <c r="AL317" i="9"/>
  <c r="AL330" i="9"/>
  <c r="AL29" i="9"/>
  <c r="AL164" i="9"/>
  <c r="AL395" i="9"/>
  <c r="AL151" i="9"/>
  <c r="AL186" i="9"/>
  <c r="AL218" i="9"/>
  <c r="AL390" i="9"/>
  <c r="AL148" i="9"/>
  <c r="AL21" i="9"/>
  <c r="AL369" i="9"/>
  <c r="AL242" i="9"/>
  <c r="AL421" i="9"/>
  <c r="AL182" i="9"/>
  <c r="AL302" i="9"/>
  <c r="AL260" i="9"/>
  <c r="AL89" i="9"/>
  <c r="AL92" i="9"/>
  <c r="AL278" i="9"/>
  <c r="AL104" i="9"/>
  <c r="AL273" i="9"/>
  <c r="AL116" i="9"/>
  <c r="AL99" i="9"/>
  <c r="AL58" i="9"/>
  <c r="AL25" i="9"/>
  <c r="AL87" i="9"/>
  <c r="AL280" i="9"/>
  <c r="AL315" i="9"/>
  <c r="AL336" i="9"/>
  <c r="AL393" i="9"/>
  <c r="AL412" i="9"/>
  <c r="AL117" i="9"/>
  <c r="AL455" i="9"/>
  <c r="AL111" i="9"/>
  <c r="AL187" i="9"/>
  <c r="AL177" i="9"/>
  <c r="AL457" i="9"/>
  <c r="AL339" i="9"/>
  <c r="AL227" i="9"/>
  <c r="AL371" i="9"/>
  <c r="AL325" i="9"/>
  <c r="AL422" i="9"/>
  <c r="AL262" i="9"/>
  <c r="AL428" i="9"/>
  <c r="AL352" i="9"/>
  <c r="AL22" i="9"/>
  <c r="AL458" i="9"/>
  <c r="AL274" i="9"/>
  <c r="AL237" i="9"/>
  <c r="AL447" i="9"/>
  <c r="AL122" i="9"/>
  <c r="AL16" i="9"/>
  <c r="AL159" i="9"/>
  <c r="AL307" i="9"/>
  <c r="AL272" i="9"/>
  <c r="AL152" i="9"/>
  <c r="AL235" i="9"/>
  <c r="AL228" i="9"/>
  <c r="AL300" i="9"/>
  <c r="AL199" i="9"/>
  <c r="AL229" i="9"/>
  <c r="AL341" i="9"/>
  <c r="AL33" i="9"/>
  <c r="AL37" i="9"/>
  <c r="AL62" i="9"/>
  <c r="AL109" i="9"/>
  <c r="AL123" i="9"/>
  <c r="AL136" i="9"/>
  <c r="AL139" i="9"/>
  <c r="AL256" i="9"/>
  <c r="AL289" i="9"/>
  <c r="AL290" i="9"/>
  <c r="AL321" i="9"/>
  <c r="AL410" i="9"/>
  <c r="AL431" i="9"/>
  <c r="AL252" i="9"/>
  <c r="AL314" i="9"/>
  <c r="AL72" i="9"/>
  <c r="AL154" i="9"/>
  <c r="AL438" i="9"/>
  <c r="AL38" i="9"/>
  <c r="AL68" i="9"/>
  <c r="AL439" i="9"/>
  <c r="AL233" i="9"/>
  <c r="AL396" i="9"/>
  <c r="AL448" i="9"/>
  <c r="AL224" i="9"/>
  <c r="AL172" i="9"/>
  <c r="AL351" i="9"/>
  <c r="AL285" i="9"/>
  <c r="AL373" i="9"/>
  <c r="AL301" i="9"/>
  <c r="AL175" i="9"/>
  <c r="AL126" i="9"/>
  <c r="AL316" i="9"/>
  <c r="AL73" i="9"/>
  <c r="AL216" i="9"/>
  <c r="AL197" i="9"/>
  <c r="AL266" i="9"/>
  <c r="AL42" i="9"/>
  <c r="AL265" i="9"/>
  <c r="AL338" i="9"/>
  <c r="AL214" i="9"/>
  <c r="AL264" i="9"/>
  <c r="AL75" i="9"/>
  <c r="AL64" i="9"/>
  <c r="AL276" i="9"/>
  <c r="AL417" i="9"/>
  <c r="AL400" i="9"/>
  <c r="AL106" i="9"/>
  <c r="AL27" i="9"/>
  <c r="AL251" i="9"/>
  <c r="AL327" i="9"/>
  <c r="AL128" i="9"/>
  <c r="AL288" i="9"/>
  <c r="AL230" i="9"/>
  <c r="AL48" i="9"/>
  <c r="AL49" i="9"/>
  <c r="AL50" i="9"/>
  <c r="AL365" i="9"/>
  <c r="AL129" i="9"/>
  <c r="AL319" i="9"/>
  <c r="AL220" i="9"/>
  <c r="AL32" i="9"/>
  <c r="AL259" i="9"/>
  <c r="AL169" i="9"/>
  <c r="AL309" i="9"/>
  <c r="AL342" i="9"/>
  <c r="AL114" i="9"/>
  <c r="AL153" i="9"/>
  <c r="AL254" i="9"/>
  <c r="AL255" i="9"/>
  <c r="AL140" i="9"/>
  <c r="AL67" i="9"/>
  <c r="AL337" i="9"/>
  <c r="AL357" i="9"/>
  <c r="AL399" i="9"/>
  <c r="AL44" i="9"/>
  <c r="AL398" i="9"/>
  <c r="AL440" i="9"/>
  <c r="AL461" i="9"/>
  <c r="AL173" i="9"/>
  <c r="AL46" i="9"/>
  <c r="AL279" i="9"/>
  <c r="AL297" i="9"/>
  <c r="AL134" i="9"/>
  <c r="AL204" i="9"/>
  <c r="AL415" i="9"/>
  <c r="AL97" i="9"/>
  <c r="AL344" i="9"/>
  <c r="AL306" i="9"/>
  <c r="AL409" i="9"/>
  <c r="AL356" i="9"/>
  <c r="AL452" i="9"/>
  <c r="AL131" i="9"/>
  <c r="AL253" i="9"/>
  <c r="AL26" i="9"/>
  <c r="AL41" i="9"/>
  <c r="AL190" i="9"/>
  <c r="AL384" i="9"/>
  <c r="AL312" i="9"/>
  <c r="AL156" i="9"/>
  <c r="AL343" i="9"/>
  <c r="AL54" i="9"/>
  <c r="AL61" i="9"/>
  <c r="AL63" i="9"/>
  <c r="AL394" i="9"/>
  <c r="AL221" i="9"/>
  <c r="AL70" i="9"/>
  <c r="AL402" i="9"/>
  <c r="AL10" i="9"/>
  <c r="AL100" i="9"/>
  <c r="AL130" i="9"/>
  <c r="AL354" i="9"/>
  <c r="AL158" i="9"/>
  <c r="AL179" i="9"/>
  <c r="AL308" i="9"/>
  <c r="AL358" i="9"/>
  <c r="AL320" i="9"/>
  <c r="AL313" i="9"/>
  <c r="AL180" i="9"/>
  <c r="AL115" i="9"/>
  <c r="AL353" i="9"/>
  <c r="AL424" i="9"/>
  <c r="AL35" i="9"/>
  <c r="AL53" i="9"/>
  <c r="AL332" i="9"/>
  <c r="AL120" i="9"/>
  <c r="AL23" i="9"/>
  <c r="AL160" i="9"/>
  <c r="AL443" i="9"/>
  <c r="AL236" i="9"/>
  <c r="AL367" i="9"/>
  <c r="AL141" i="9"/>
  <c r="AL258" i="9"/>
  <c r="AL450" i="9"/>
  <c r="AL419" i="9"/>
  <c r="AL246" i="9"/>
  <c r="AL240" i="9"/>
  <c r="AL311" i="9"/>
  <c r="AL372" i="9"/>
  <c r="AL340" i="9"/>
  <c r="AL93" i="9"/>
  <c r="AL335" i="9"/>
  <c r="AL90" i="9"/>
  <c r="AL14" i="9"/>
  <c r="AL30" i="9"/>
  <c r="AL267" i="9"/>
  <c r="AL360" i="9"/>
  <c r="AL366" i="9"/>
  <c r="AL359" i="9"/>
  <c r="AL453" i="9"/>
  <c r="AL149" i="9"/>
  <c r="AL223" i="9"/>
  <c r="AL181" i="9"/>
  <c r="AL198" i="9"/>
  <c r="AL261" i="9"/>
  <c r="AL225" i="9"/>
  <c r="AL34" i="9"/>
  <c r="AL257" i="9"/>
  <c r="AL176" i="9"/>
  <c r="AL195" i="9"/>
  <c r="AL101" i="9"/>
  <c r="AL250" i="9"/>
  <c r="AL43" i="9"/>
  <c r="AL143" i="9"/>
  <c r="AL243" i="9"/>
  <c r="AL299" i="9"/>
  <c r="AL324" i="9"/>
  <c r="AL296" i="9"/>
  <c r="AL247" i="9"/>
  <c r="AL24" i="9"/>
  <c r="AL318" i="9"/>
  <c r="AL377" i="9"/>
  <c r="AL291" i="9"/>
  <c r="AL423" i="9"/>
  <c r="AL329" i="9"/>
  <c r="AL374" i="9"/>
  <c r="AL248" i="9"/>
  <c r="AL168" i="9"/>
  <c r="AL275" i="9"/>
  <c r="AL219" i="9"/>
  <c r="AL234" i="9"/>
  <c r="AL284" i="9"/>
  <c r="AL426" i="9"/>
  <c r="AL328" i="9"/>
  <c r="AL133" i="9"/>
  <c r="AL383" i="9"/>
  <c r="AL349" i="9"/>
  <c r="AL211" i="9"/>
  <c r="AL241" i="9"/>
  <c r="AL459" i="9"/>
  <c r="AL239" i="9"/>
  <c r="AL188" i="9"/>
  <c r="AL397" i="9"/>
  <c r="AL165" i="9"/>
  <c r="AL209" i="9"/>
  <c r="AL183" i="9"/>
  <c r="AL444" i="9"/>
  <c r="AL28" i="9"/>
  <c r="AL414" i="9"/>
  <c r="AL437" i="9"/>
  <c r="AL441" i="9"/>
  <c r="AL82" i="9"/>
  <c r="AL245" i="9"/>
  <c r="AL203" i="9"/>
  <c r="AL150" i="9"/>
  <c r="AL59" i="9"/>
  <c r="AL385" i="9"/>
  <c r="AL20" i="9"/>
  <c r="AL65" i="9"/>
  <c r="AL425" i="9"/>
  <c r="AL39" i="9"/>
  <c r="AL192" i="9"/>
  <c r="AL303" i="9"/>
  <c r="AL350" i="9"/>
  <c r="AL217" i="9"/>
  <c r="AL427" i="9"/>
  <c r="AL11" i="9"/>
  <c r="AL226" i="9"/>
  <c r="AL413" i="9"/>
  <c r="AL238" i="9"/>
  <c r="AL167" i="9"/>
  <c r="AL138" i="9"/>
  <c r="AL281" i="9"/>
  <c r="AL94" i="9"/>
  <c r="AL125" i="9"/>
  <c r="AL60" i="9"/>
  <c r="AL282" i="9"/>
  <c r="AL363" i="9"/>
  <c r="AL196" i="9"/>
  <c r="AL51" i="9"/>
  <c r="AL55" i="9"/>
  <c r="AL370" i="9"/>
  <c r="AL271" i="9"/>
  <c r="AL40" i="9"/>
  <c r="AL305" i="9"/>
  <c r="AL454" i="9"/>
  <c r="AL96" i="9"/>
  <c r="AL184" i="9"/>
  <c r="AL52" i="9"/>
  <c r="AL85" i="9"/>
  <c r="AL98" i="9"/>
  <c r="AL429" i="9"/>
  <c r="AL206" i="9"/>
  <c r="AL294" i="9"/>
  <c r="AL334" i="9"/>
  <c r="AL69" i="9"/>
  <c r="AL295" i="9"/>
  <c r="AL451" i="9"/>
  <c r="AL407" i="9"/>
  <c r="AL121" i="9"/>
  <c r="AL310" i="9"/>
  <c r="AL434" i="9"/>
  <c r="AL132" i="9"/>
  <c r="AL163" i="9"/>
  <c r="AL411" i="9"/>
  <c r="AL277" i="9"/>
  <c r="AL185" i="9"/>
  <c r="AL222" i="9"/>
  <c r="AL386" i="9"/>
  <c r="AL263" i="9"/>
  <c r="AL445" i="9"/>
  <c r="AL210" i="9"/>
  <c r="AL430" i="9"/>
  <c r="AL456" i="9"/>
  <c r="AL9" i="9"/>
  <c r="AL378" i="9"/>
  <c r="AL401" i="9"/>
  <c r="AL45" i="9"/>
  <c r="AL376" i="9"/>
  <c r="AL213" i="9"/>
  <c r="AL207" i="9"/>
  <c r="AL333" i="9"/>
  <c r="AL416" i="9"/>
  <c r="AL331" i="9"/>
  <c r="AL298" i="9"/>
  <c r="AL18" i="9"/>
  <c r="AL287" i="9"/>
  <c r="AL446" i="9"/>
  <c r="AL382" i="9"/>
  <c r="AL161" i="9"/>
  <c r="AL112" i="9"/>
  <c r="AL436" i="9"/>
  <c r="AL345" i="9"/>
  <c r="AL249" i="9"/>
  <c r="AL379" i="9"/>
  <c r="AL84" i="9"/>
  <c r="AL346" i="9"/>
  <c r="AL142" i="9"/>
  <c r="AL194" i="9"/>
  <c r="AL408" i="9"/>
  <c r="AL118" i="9"/>
  <c r="AL103" i="9"/>
  <c r="AL361" i="9"/>
  <c r="AL12" i="9"/>
  <c r="AL178" i="9"/>
  <c r="AL322" i="9"/>
  <c r="AL79" i="9"/>
  <c r="AL13" i="9"/>
  <c r="AL244" i="9"/>
  <c r="AL268" i="9"/>
  <c r="AL442" i="9"/>
  <c r="AL269" i="9"/>
  <c r="AL404" i="9"/>
  <c r="AL95" i="9"/>
  <c r="AL86" i="9"/>
  <c r="AL15" i="9"/>
  <c r="AL19" i="9"/>
  <c r="AL71" i="9"/>
  <c r="AL102" i="9"/>
  <c r="AL433" i="9"/>
  <c r="AL74" i="9"/>
  <c r="AL283" i="9"/>
  <c r="AL162" i="9"/>
  <c r="AL323" i="9"/>
  <c r="AL202" i="9"/>
  <c r="AL391" i="9"/>
  <c r="AL420" i="9"/>
  <c r="AL127" i="9"/>
  <c r="AL375" i="9"/>
  <c r="AL36" i="9"/>
  <c r="AL403" i="9"/>
  <c r="AL200" i="9"/>
  <c r="AL81" i="9"/>
  <c r="AL347" i="9"/>
  <c r="AL381" i="9"/>
  <c r="AL212" i="9"/>
  <c r="AL110" i="9"/>
  <c r="AL76" i="9"/>
  <c r="AL406" i="9"/>
  <c r="AL77" i="9"/>
  <c r="AL380" i="9"/>
  <c r="AL392" i="9"/>
  <c r="AL201" i="9"/>
  <c r="AL418" i="9"/>
  <c r="AL119" i="9"/>
  <c r="AL80" i="9"/>
  <c r="AL31" i="9"/>
  <c r="AL171" i="9"/>
  <c r="AL231" i="9"/>
  <c r="AL460" i="9"/>
  <c r="AP33" i="9"/>
  <c r="AP37" i="9"/>
  <c r="AP62" i="9"/>
  <c r="AP109" i="9"/>
  <c r="AP123" i="9"/>
  <c r="AP136" i="9"/>
  <c r="AP139" i="9"/>
  <c r="AP205" i="9"/>
  <c r="AP208" i="9"/>
  <c r="AP256" i="9"/>
  <c r="AP289" i="9"/>
  <c r="AP290" i="9"/>
  <c r="AP321" i="9"/>
  <c r="AP410" i="9"/>
  <c r="AP431" i="9"/>
  <c r="AP252" i="9"/>
  <c r="AP314" i="9"/>
  <c r="AP72" i="9"/>
  <c r="AP326" i="9"/>
  <c r="AP387" i="9"/>
  <c r="AP438" i="9"/>
  <c r="AP38" i="9"/>
  <c r="AP68" i="9"/>
  <c r="AP439" i="9"/>
  <c r="AP233" i="9"/>
  <c r="AP396" i="9"/>
  <c r="AP448" i="9"/>
  <c r="AP224" i="9"/>
  <c r="AP83" i="9"/>
  <c r="AP113" i="9"/>
  <c r="AP351" i="9"/>
  <c r="AP285" i="9"/>
  <c r="AP373" i="9"/>
  <c r="AP301" i="9"/>
  <c r="AP175" i="9"/>
  <c r="AP126" i="9"/>
  <c r="AP316" i="9"/>
  <c r="AP73" i="9"/>
  <c r="AP362" i="9"/>
  <c r="AP47" i="9"/>
  <c r="AP197" i="9"/>
  <c r="AP266" i="9"/>
  <c r="AP42" i="9"/>
  <c r="AP265" i="9"/>
  <c r="AP338" i="9"/>
  <c r="AP214" i="9"/>
  <c r="AP264" i="9"/>
  <c r="AP75" i="9"/>
  <c r="AP189" i="9"/>
  <c r="AP304" i="9"/>
  <c r="AP276" i="9"/>
  <c r="AP417" i="9"/>
  <c r="AP400" i="9"/>
  <c r="AP106" i="9"/>
  <c r="AP27" i="9"/>
  <c r="AP251" i="9"/>
  <c r="AP327" i="9"/>
  <c r="AP128" i="9"/>
  <c r="AP145" i="9"/>
  <c r="AP174" i="9"/>
  <c r="AP230" i="9"/>
  <c r="AP48" i="9"/>
  <c r="AP49" i="9"/>
  <c r="AP50" i="9"/>
  <c r="AP365" i="9"/>
  <c r="AP129" i="9"/>
  <c r="AP319" i="9"/>
  <c r="AP220" i="9"/>
  <c r="AP146" i="9"/>
  <c r="AP317" i="9"/>
  <c r="AP259" i="9"/>
  <c r="AP169" i="9"/>
  <c r="AP309" i="9"/>
  <c r="AP342" i="9"/>
  <c r="AP114" i="9"/>
  <c r="AP153" i="9"/>
  <c r="AP254" i="9"/>
  <c r="AP255" i="9"/>
  <c r="AP330" i="9"/>
  <c r="AP29" i="9"/>
  <c r="AP67" i="9"/>
  <c r="AP337" i="9"/>
  <c r="AP357" i="9"/>
  <c r="AP399" i="9"/>
  <c r="AP44" i="9"/>
  <c r="AP398" i="9"/>
  <c r="AP440" i="9"/>
  <c r="AP461" i="9"/>
  <c r="AP164" i="9"/>
  <c r="AP395" i="9"/>
  <c r="AP46" i="9"/>
  <c r="AP279" i="9"/>
  <c r="AP297" i="9"/>
  <c r="AP134" i="9"/>
  <c r="AP204" i="9"/>
  <c r="AP415" i="9"/>
  <c r="AP97" i="9"/>
  <c r="AP344" i="9"/>
  <c r="AP151" i="9"/>
  <c r="AP186" i="9"/>
  <c r="AP409" i="9"/>
  <c r="AP356" i="9"/>
  <c r="AP452" i="9"/>
  <c r="AP131" i="9"/>
  <c r="AP253" i="9"/>
  <c r="AP26" i="9"/>
  <c r="AP41" i="9"/>
  <c r="AP190" i="9"/>
  <c r="AP218" i="9"/>
  <c r="AP390" i="9"/>
  <c r="AP312" i="9"/>
  <c r="AP156" i="9"/>
  <c r="AP343" i="9"/>
  <c r="AP54" i="9"/>
  <c r="AP61" i="9"/>
  <c r="AP63" i="9"/>
  <c r="AP394" i="9"/>
  <c r="AP221" i="9"/>
  <c r="AP148" i="9"/>
  <c r="AP21" i="9"/>
  <c r="AP70" i="9"/>
  <c r="AP402" i="9"/>
  <c r="AP10" i="9"/>
  <c r="AP100" i="9"/>
  <c r="AP130" i="9"/>
  <c r="AP354" i="9"/>
  <c r="AP158" i="9"/>
  <c r="AP179" i="9"/>
  <c r="AP308" i="9"/>
  <c r="AP369" i="9"/>
  <c r="AP242" i="9"/>
  <c r="AP358" i="9"/>
  <c r="AP320" i="9"/>
  <c r="AP313" i="9"/>
  <c r="AP180" i="9"/>
  <c r="AP115" i="9"/>
  <c r="AP353" i="9"/>
  <c r="AP424" i="9"/>
  <c r="AP35" i="9"/>
  <c r="AP53" i="9"/>
  <c r="AP421" i="9"/>
  <c r="AP182" i="9"/>
  <c r="AP120" i="9"/>
  <c r="AP23" i="9"/>
  <c r="AP160" i="9"/>
  <c r="AP443" i="9"/>
  <c r="AP236" i="9"/>
  <c r="AP367" i="9"/>
  <c r="AP141" i="9"/>
  <c r="AP302" i="9"/>
  <c r="AP260" i="9"/>
  <c r="AP419" i="9"/>
  <c r="AP246" i="9"/>
  <c r="AP240" i="9"/>
  <c r="AP311" i="9"/>
  <c r="AP372" i="9"/>
  <c r="AP340" i="9"/>
  <c r="AP93" i="9"/>
  <c r="AP89" i="9"/>
  <c r="AP92" i="9"/>
  <c r="AP14" i="9"/>
  <c r="AP30" i="9"/>
  <c r="AP267" i="9"/>
  <c r="AP360" i="9"/>
  <c r="AP366" i="9"/>
  <c r="AP359" i="9"/>
  <c r="AP453" i="9"/>
  <c r="AP278" i="9"/>
  <c r="AP104" i="9"/>
  <c r="AP181" i="9"/>
  <c r="AP198" i="9"/>
  <c r="AP261" i="9"/>
  <c r="AP225" i="9"/>
  <c r="AP34" i="9"/>
  <c r="AP257" i="9"/>
  <c r="AP176" i="9"/>
  <c r="AP273" i="9"/>
  <c r="AP116" i="9"/>
  <c r="AP250" i="9"/>
  <c r="AP43" i="9"/>
  <c r="AP143" i="9"/>
  <c r="AP243" i="9"/>
  <c r="AP299" i="9"/>
  <c r="AP324" i="9"/>
  <c r="AP296" i="9"/>
  <c r="AP99" i="9"/>
  <c r="AP58" i="9"/>
  <c r="AP24" i="9"/>
  <c r="AP318" i="9"/>
  <c r="AP377" i="9"/>
  <c r="AP291" i="9"/>
  <c r="AP423" i="9"/>
  <c r="AP329" i="9"/>
  <c r="AP374" i="9"/>
  <c r="AP248" i="9"/>
  <c r="AP25" i="9"/>
  <c r="AP87" i="9"/>
  <c r="AP219" i="9"/>
  <c r="AP234" i="9"/>
  <c r="AP284" i="9"/>
  <c r="AP426" i="9"/>
  <c r="AP328" i="9"/>
  <c r="AP133" i="9"/>
  <c r="AP383" i="9"/>
  <c r="AP280" i="9"/>
  <c r="AP315" i="9"/>
  <c r="AP241" i="9"/>
  <c r="AP459" i="9"/>
  <c r="AP239" i="9"/>
  <c r="AP188" i="9"/>
  <c r="AP397" i="9"/>
  <c r="AP165" i="9"/>
  <c r="AP209" i="9"/>
  <c r="AP336" i="9"/>
  <c r="AP393" i="9"/>
  <c r="AP28" i="9"/>
  <c r="AP414" i="9"/>
  <c r="AP437" i="9"/>
  <c r="AP441" i="9"/>
  <c r="AP82" i="9"/>
  <c r="AP245" i="9"/>
  <c r="AP203" i="9"/>
  <c r="AP412" i="9"/>
  <c r="AP117" i="9"/>
  <c r="AP385" i="9"/>
  <c r="AP20" i="9"/>
  <c r="AP65" i="9"/>
  <c r="AP425" i="9"/>
  <c r="AP39" i="9"/>
  <c r="AP192" i="9"/>
  <c r="AP303" i="9"/>
  <c r="AP455" i="9"/>
  <c r="AP111" i="9"/>
  <c r="AP427" i="9"/>
  <c r="AP11" i="9"/>
  <c r="AP226" i="9"/>
  <c r="AP413" i="9"/>
  <c r="AP238" i="9"/>
  <c r="AP167" i="9"/>
  <c r="AP138" i="9"/>
  <c r="AP187" i="9"/>
  <c r="AP177" i="9"/>
  <c r="AP94" i="9"/>
  <c r="AP125" i="9"/>
  <c r="AP60" i="9"/>
  <c r="AP282" i="9"/>
  <c r="AP363" i="9"/>
  <c r="AP196" i="9"/>
  <c r="AP51" i="9"/>
  <c r="AP55" i="9"/>
  <c r="AP457" i="9"/>
  <c r="AP339" i="9"/>
  <c r="AP40" i="9"/>
  <c r="AP305" i="9"/>
  <c r="AP454" i="9"/>
  <c r="AP96" i="9"/>
  <c r="AP184" i="9"/>
  <c r="AP52" i="9"/>
  <c r="AP85" i="9"/>
  <c r="AP227" i="9"/>
  <c r="AP371" i="9"/>
  <c r="AP206" i="9"/>
  <c r="AP294" i="9"/>
  <c r="AP334" i="9"/>
  <c r="AP69" i="9"/>
  <c r="AP295" i="9"/>
  <c r="AP451" i="9"/>
  <c r="AP407" i="9"/>
  <c r="AP325" i="9"/>
  <c r="AP422" i="9"/>
  <c r="AP434" i="9"/>
  <c r="AP132" i="9"/>
  <c r="AP163" i="9"/>
  <c r="AP411" i="9"/>
  <c r="AP277" i="9"/>
  <c r="AP185" i="9"/>
  <c r="AP222" i="9"/>
  <c r="AP262" i="9"/>
  <c r="AP428" i="9"/>
  <c r="AP445" i="9"/>
  <c r="AP210" i="9"/>
  <c r="AP430" i="9"/>
  <c r="AP456" i="9"/>
  <c r="AP9" i="9"/>
  <c r="AP378" i="9"/>
  <c r="AP401" i="9"/>
  <c r="AP352" i="9"/>
  <c r="AP22" i="9"/>
  <c r="AP213" i="9"/>
  <c r="AP207" i="9"/>
  <c r="AP333" i="9"/>
  <c r="AP416" i="9"/>
  <c r="AP331" i="9"/>
  <c r="AP458" i="9"/>
  <c r="AP274" i="9"/>
  <c r="AP382" i="9"/>
  <c r="AP161" i="9"/>
  <c r="AP112" i="9"/>
  <c r="AP436" i="9"/>
  <c r="AP345" i="9"/>
  <c r="AP237" i="9"/>
  <c r="AP447" i="9"/>
  <c r="AP142" i="9"/>
  <c r="AP194" i="9"/>
  <c r="AP408" i="9"/>
  <c r="AP118" i="9"/>
  <c r="AP103" i="9"/>
  <c r="AP122" i="9"/>
  <c r="AP16" i="9"/>
  <c r="AP79" i="9"/>
  <c r="AP13" i="9"/>
  <c r="AP244" i="9"/>
  <c r="AP268" i="9"/>
  <c r="AP442" i="9"/>
  <c r="AP159" i="9"/>
  <c r="AP307" i="9"/>
  <c r="AP15" i="9"/>
  <c r="AP19" i="9"/>
  <c r="AP71" i="9"/>
  <c r="AP102" i="9"/>
  <c r="AP433" i="9"/>
  <c r="AP272" i="9"/>
  <c r="AP152" i="9"/>
  <c r="AP202" i="9"/>
  <c r="AP391" i="9"/>
  <c r="AP420" i="9"/>
  <c r="AP127" i="9"/>
  <c r="AP375" i="9"/>
  <c r="AP235" i="9"/>
  <c r="AP228" i="9"/>
  <c r="AP347" i="9"/>
  <c r="AP381" i="9"/>
  <c r="AP212" i="9"/>
  <c r="AP110" i="9"/>
  <c r="AP76" i="9"/>
  <c r="AP300" i="9"/>
  <c r="AP199" i="9"/>
  <c r="AP201" i="9"/>
  <c r="AP418" i="9"/>
  <c r="AP119" i="9"/>
  <c r="AP80" i="9"/>
  <c r="AP31" i="9"/>
  <c r="AP229" i="9"/>
  <c r="AT341" i="9"/>
  <c r="AT33" i="9"/>
  <c r="AT37" i="9"/>
  <c r="AT62" i="9"/>
  <c r="AT109" i="9"/>
  <c r="AT123" i="9"/>
  <c r="AT136" i="9"/>
  <c r="AT139" i="9"/>
  <c r="AT205" i="9"/>
  <c r="AT208" i="9"/>
  <c r="AT256" i="9"/>
  <c r="AT289" i="9"/>
  <c r="AT290" i="9"/>
  <c r="AT321" i="9"/>
  <c r="AT410" i="9"/>
  <c r="AT431" i="9"/>
  <c r="AT252" i="9"/>
  <c r="AT314" i="9"/>
  <c r="AT72" i="9"/>
  <c r="AT326" i="9"/>
  <c r="AT387" i="9"/>
  <c r="AT154" i="9"/>
  <c r="AT438" i="9"/>
  <c r="AT38" i="9"/>
  <c r="AT68" i="9"/>
  <c r="AT439" i="9"/>
  <c r="AT233" i="9"/>
  <c r="AT396" i="9"/>
  <c r="AT448" i="9"/>
  <c r="AT224" i="9"/>
  <c r="AT83" i="9"/>
  <c r="AT113" i="9"/>
  <c r="AT172" i="9"/>
  <c r="AT351" i="9"/>
  <c r="AT285" i="9"/>
  <c r="AT373" i="9"/>
  <c r="AT301" i="9"/>
  <c r="AT175" i="9"/>
  <c r="AT126" i="9"/>
  <c r="AT316" i="9"/>
  <c r="AT73" i="9"/>
  <c r="AT362" i="9"/>
  <c r="AT47" i="9"/>
  <c r="AT216" i="9"/>
  <c r="AT197" i="9"/>
  <c r="AT266" i="9"/>
  <c r="AT42" i="9"/>
  <c r="AT265" i="9"/>
  <c r="AT338" i="9"/>
  <c r="AT214" i="9"/>
  <c r="AT264" i="9"/>
  <c r="AT75" i="9"/>
  <c r="AT189" i="9"/>
  <c r="AT304" i="9"/>
  <c r="AT64" i="9"/>
  <c r="AT276" i="9"/>
  <c r="AT417" i="9"/>
  <c r="AT400" i="9"/>
  <c r="AT106" i="9"/>
  <c r="AT27" i="9"/>
  <c r="AT251" i="9"/>
  <c r="AT327" i="9"/>
  <c r="AT128" i="9"/>
  <c r="AT145" i="9"/>
  <c r="AT174" i="9"/>
  <c r="AT288" i="9"/>
  <c r="AT230" i="9"/>
  <c r="AT48" i="9"/>
  <c r="AT49" i="9"/>
  <c r="AT50" i="9"/>
  <c r="AT365" i="9"/>
  <c r="AT129" i="9"/>
  <c r="AT319" i="9"/>
  <c r="AT220" i="9"/>
  <c r="AT146" i="9"/>
  <c r="AT317" i="9"/>
  <c r="AT32" i="9"/>
  <c r="AT259" i="9"/>
  <c r="AT169" i="9"/>
  <c r="AT309" i="9"/>
  <c r="AT342" i="9"/>
  <c r="AT114" i="9"/>
  <c r="AT153" i="9"/>
  <c r="AT254" i="9"/>
  <c r="AT255" i="9"/>
  <c r="AT330" i="9"/>
  <c r="AT29" i="9"/>
  <c r="AT140" i="9"/>
  <c r="AT67" i="9"/>
  <c r="AT337" i="9"/>
  <c r="AT357" i="9"/>
  <c r="AT399" i="9"/>
  <c r="AT44" i="9"/>
  <c r="AT398" i="9"/>
  <c r="AT440" i="9"/>
  <c r="AT461" i="9"/>
  <c r="AT164" i="9"/>
  <c r="AT395" i="9"/>
  <c r="AT173" i="9"/>
  <c r="AT46" i="9"/>
  <c r="AT279" i="9"/>
  <c r="AT297" i="9"/>
  <c r="AT134" i="9"/>
  <c r="AT204" i="9"/>
  <c r="AT415" i="9"/>
  <c r="AT97" i="9"/>
  <c r="AT344" i="9"/>
  <c r="AT151" i="9"/>
  <c r="AT186" i="9"/>
  <c r="AT306" i="9"/>
  <c r="AT409" i="9"/>
  <c r="AT356" i="9"/>
  <c r="AT452" i="9"/>
  <c r="AT131" i="9"/>
  <c r="AT253" i="9"/>
  <c r="AT26" i="9"/>
  <c r="AT41" i="9"/>
  <c r="AT190" i="9"/>
  <c r="AT218" i="9"/>
  <c r="AT390" i="9"/>
  <c r="AT384" i="9"/>
  <c r="AT312" i="9"/>
  <c r="AT156" i="9"/>
  <c r="AT343" i="9"/>
  <c r="AT54" i="9"/>
  <c r="AT61" i="9"/>
  <c r="AT63" i="9"/>
  <c r="AT394" i="9"/>
  <c r="AT221" i="9"/>
  <c r="AT148" i="9"/>
  <c r="AT21" i="9"/>
  <c r="AT70" i="9"/>
  <c r="AT402" i="9"/>
  <c r="AT10" i="9"/>
  <c r="AT100" i="9"/>
  <c r="AT130" i="9"/>
  <c r="AT354" i="9"/>
  <c r="AT158" i="9"/>
  <c r="AT179" i="9"/>
  <c r="AT308" i="9"/>
  <c r="AT369" i="9"/>
  <c r="AT242" i="9"/>
  <c r="AT358" i="9"/>
  <c r="AT320" i="9"/>
  <c r="AT313" i="9"/>
  <c r="AT180" i="9"/>
  <c r="AT115" i="9"/>
  <c r="AT353" i="9"/>
  <c r="AT424" i="9"/>
  <c r="AT35" i="9"/>
  <c r="AT53" i="9"/>
  <c r="AT421" i="9"/>
  <c r="AT182" i="9"/>
  <c r="AT332" i="9"/>
  <c r="AT120" i="9"/>
  <c r="AT23" i="9"/>
  <c r="AT160" i="9"/>
  <c r="AT443" i="9"/>
  <c r="AT236" i="9"/>
  <c r="AT367" i="9"/>
  <c r="AT141" i="9"/>
  <c r="AT258" i="9"/>
  <c r="AT302" i="9"/>
  <c r="AT260" i="9"/>
  <c r="AT450" i="9"/>
  <c r="AT419" i="9"/>
  <c r="AT246" i="9"/>
  <c r="AT240" i="9"/>
  <c r="AT311" i="9"/>
  <c r="AT372" i="9"/>
  <c r="AT340" i="9"/>
  <c r="AT93" i="9"/>
  <c r="AT335" i="9"/>
  <c r="AT89" i="9"/>
  <c r="AT92" i="9"/>
  <c r="AT90" i="9"/>
  <c r="AT14" i="9"/>
  <c r="AT30" i="9"/>
  <c r="AT267" i="9"/>
  <c r="AT360" i="9"/>
  <c r="AT366" i="9"/>
  <c r="AT359" i="9"/>
  <c r="AT453" i="9"/>
  <c r="AT149" i="9"/>
  <c r="AT278" i="9"/>
  <c r="AT104" i="9"/>
  <c r="AT223" i="9"/>
  <c r="AT181" i="9"/>
  <c r="AT198" i="9"/>
  <c r="AT261" i="9"/>
  <c r="AT225" i="9"/>
  <c r="AT34" i="9"/>
  <c r="AT257" i="9"/>
  <c r="AT176" i="9"/>
  <c r="AT195" i="9"/>
  <c r="AT273" i="9"/>
  <c r="AT116" i="9"/>
  <c r="AT101" i="9"/>
  <c r="AT250" i="9"/>
  <c r="AT43" i="9"/>
  <c r="AT143" i="9"/>
  <c r="AT243" i="9"/>
  <c r="AT299" i="9"/>
  <c r="AT324" i="9"/>
  <c r="AT296" i="9"/>
  <c r="AT247" i="9"/>
  <c r="AT99" i="9"/>
  <c r="AT58" i="9"/>
  <c r="AT24" i="9"/>
  <c r="AT318" i="9"/>
  <c r="AT377" i="9"/>
  <c r="AT291" i="9"/>
  <c r="AT423" i="9"/>
  <c r="AT329" i="9"/>
  <c r="AT374" i="9"/>
  <c r="AT248" i="9"/>
  <c r="AT168" i="9"/>
  <c r="AT25" i="9"/>
  <c r="AT87" i="9"/>
  <c r="AT275" i="9"/>
  <c r="AT219" i="9"/>
  <c r="AT234" i="9"/>
  <c r="AT284" i="9"/>
  <c r="AT426" i="9"/>
  <c r="AT328" i="9"/>
  <c r="AT133" i="9"/>
  <c r="AT383" i="9"/>
  <c r="AT349" i="9"/>
  <c r="AT280" i="9"/>
  <c r="AT315" i="9"/>
  <c r="AT211" i="9"/>
  <c r="AT241" i="9"/>
  <c r="AT459" i="9"/>
  <c r="AT239" i="9"/>
  <c r="AT188" i="9"/>
  <c r="AT397" i="9"/>
  <c r="AT165" i="9"/>
  <c r="AT209" i="9"/>
  <c r="AT183" i="9"/>
  <c r="AT336" i="9"/>
  <c r="AT393" i="9"/>
  <c r="AT444" i="9"/>
  <c r="AT28" i="9"/>
  <c r="AT414" i="9"/>
  <c r="AT437" i="9"/>
  <c r="AT441" i="9"/>
  <c r="AT82" i="9"/>
  <c r="AT245" i="9"/>
  <c r="AT203" i="9"/>
  <c r="AT150" i="9"/>
  <c r="AT412" i="9"/>
  <c r="AT117" i="9"/>
  <c r="AT59" i="9"/>
  <c r="AT385" i="9"/>
  <c r="AT20" i="9"/>
  <c r="AT65" i="9"/>
  <c r="AT425" i="9"/>
  <c r="AT39" i="9"/>
  <c r="AT192" i="9"/>
  <c r="AT303" i="9"/>
  <c r="AT350" i="9"/>
  <c r="AT455" i="9"/>
  <c r="AT111" i="9"/>
  <c r="AT217" i="9"/>
  <c r="AT427" i="9"/>
  <c r="AT11" i="9"/>
  <c r="AT226" i="9"/>
  <c r="AT413" i="9"/>
  <c r="AT238" i="9"/>
  <c r="AT167" i="9"/>
  <c r="AT138" i="9"/>
  <c r="AT281" i="9"/>
  <c r="AT187" i="9"/>
  <c r="AT177" i="9"/>
  <c r="AT94" i="9"/>
  <c r="AT125" i="9"/>
  <c r="AT60" i="9"/>
  <c r="AT282" i="9"/>
  <c r="AT363" i="9"/>
  <c r="AT196" i="9"/>
  <c r="AT51" i="9"/>
  <c r="AT55" i="9"/>
  <c r="AT370" i="9"/>
  <c r="AT457" i="9"/>
  <c r="AT339" i="9"/>
  <c r="AT271" i="9"/>
  <c r="AT40" i="9"/>
  <c r="AT305" i="9"/>
  <c r="AT454" i="9"/>
  <c r="AT96" i="9"/>
  <c r="AT184" i="9"/>
  <c r="AT52" i="9"/>
  <c r="AT85" i="9"/>
  <c r="AT98" i="9"/>
  <c r="AT227" i="9"/>
  <c r="AT371" i="9"/>
  <c r="AT429" i="9"/>
  <c r="AT206" i="9"/>
  <c r="AT294" i="9"/>
  <c r="AT334" i="9"/>
  <c r="AT69" i="9"/>
  <c r="AT295" i="9"/>
  <c r="AT451" i="9"/>
  <c r="AT407" i="9"/>
  <c r="AT121" i="9"/>
  <c r="AT325" i="9"/>
  <c r="AT422" i="9"/>
  <c r="AT310" i="9"/>
  <c r="AT434" i="9"/>
  <c r="AT132" i="9"/>
  <c r="AT163" i="9"/>
  <c r="AT411" i="9"/>
  <c r="AT277" i="9"/>
  <c r="AT185" i="9"/>
  <c r="AT222" i="9"/>
  <c r="AT386" i="9"/>
  <c r="AT262" i="9"/>
  <c r="AT428" i="9"/>
  <c r="AT263" i="9"/>
  <c r="AT445" i="9"/>
  <c r="AT210" i="9"/>
  <c r="AT430" i="9"/>
  <c r="AT456" i="9"/>
  <c r="AT9" i="9"/>
  <c r="AT378" i="9"/>
  <c r="AT401" i="9"/>
  <c r="AT45" i="9"/>
  <c r="AT352" i="9"/>
  <c r="AT22" i="9"/>
  <c r="AT376" i="9"/>
  <c r="AT213" i="9"/>
  <c r="AT207" i="9"/>
  <c r="AT333" i="9"/>
  <c r="AT416" i="9"/>
  <c r="AT331" i="9"/>
  <c r="AT298" i="9"/>
  <c r="AT18" i="9"/>
  <c r="AT287" i="9"/>
  <c r="AT458" i="9"/>
  <c r="AT274" i="9"/>
  <c r="AT446" i="9"/>
  <c r="AT382" i="9"/>
  <c r="AT161" i="9"/>
  <c r="AT112" i="9"/>
  <c r="AT436" i="9"/>
  <c r="AT345" i="9"/>
  <c r="AT249" i="9"/>
  <c r="AT379" i="9"/>
  <c r="AT84" i="9"/>
  <c r="AT237" i="9"/>
  <c r="AT447" i="9"/>
  <c r="AT346" i="9"/>
  <c r="AT142" i="9"/>
  <c r="AT194" i="9"/>
  <c r="AT408" i="9"/>
  <c r="AT118" i="9"/>
  <c r="AT103" i="9"/>
  <c r="AT361" i="9"/>
  <c r="AT12" i="9"/>
  <c r="AT178" i="9"/>
  <c r="AT122" i="9"/>
  <c r="AT16" i="9"/>
  <c r="AT322" i="9"/>
  <c r="AT79" i="9"/>
  <c r="AT13" i="9"/>
  <c r="AT244" i="9"/>
  <c r="AT268" i="9"/>
  <c r="AT442" i="9"/>
  <c r="AT269" i="9"/>
  <c r="AT404" i="9"/>
  <c r="AT95" i="9"/>
  <c r="AT159" i="9"/>
  <c r="AT307" i="9"/>
  <c r="AT86" i="9"/>
  <c r="AT15" i="9"/>
  <c r="AT19" i="9"/>
  <c r="AT71" i="9"/>
  <c r="AT102" i="9"/>
  <c r="AT433" i="9"/>
  <c r="AT74" i="9"/>
  <c r="AT283" i="9"/>
  <c r="AT162" i="9"/>
  <c r="AT272" i="9"/>
  <c r="AT152" i="9"/>
  <c r="AT323" i="9"/>
  <c r="AT202" i="9"/>
  <c r="AT391" i="9"/>
  <c r="AT420" i="9"/>
  <c r="AT127" i="9"/>
  <c r="AT375" i="9"/>
  <c r="AT36" i="9"/>
  <c r="AT403" i="9"/>
  <c r="AT200" i="9"/>
  <c r="AT235" i="9"/>
  <c r="AT228" i="9"/>
  <c r="AT81" i="9"/>
  <c r="AT347" i="9"/>
  <c r="AT381" i="9"/>
  <c r="AT212" i="9"/>
  <c r="AT110" i="9"/>
  <c r="AT76" i="9"/>
  <c r="AT406" i="9"/>
  <c r="AT77" i="9"/>
  <c r="AT380" i="9"/>
  <c r="AT300" i="9"/>
  <c r="AT199" i="9"/>
  <c r="AT392" i="9"/>
  <c r="AT201" i="9"/>
  <c r="AT418" i="9"/>
  <c r="AT119" i="9"/>
  <c r="AT80" i="9"/>
  <c r="AT31" i="9"/>
  <c r="AT171" i="9"/>
  <c r="AT231" i="9"/>
  <c r="AT460" i="9"/>
  <c r="AT229" i="9"/>
  <c r="BB341" i="9"/>
  <c r="BB33" i="9"/>
  <c r="BB37" i="9"/>
  <c r="BB62" i="9"/>
  <c r="BB109" i="9"/>
  <c r="BB123" i="9"/>
  <c r="BB136" i="9"/>
  <c r="BB139" i="9"/>
  <c r="BB205" i="9"/>
  <c r="BB256" i="9"/>
  <c r="BB289" i="9"/>
  <c r="BB290" i="9"/>
  <c r="BB321" i="9"/>
  <c r="BB410" i="9"/>
  <c r="BB431" i="9"/>
  <c r="BB252" i="9"/>
  <c r="BB314" i="9"/>
  <c r="BB72" i="9"/>
  <c r="BB326" i="9"/>
  <c r="BB387" i="9"/>
  <c r="BB154" i="9"/>
  <c r="BB438" i="9"/>
  <c r="BB38" i="9"/>
  <c r="BB68" i="9"/>
  <c r="BB439" i="9"/>
  <c r="BB233" i="9"/>
  <c r="BB396" i="9"/>
  <c r="BB448" i="9"/>
  <c r="BB224" i="9"/>
  <c r="BB83" i="9"/>
  <c r="BB172" i="9"/>
  <c r="BB351" i="9"/>
  <c r="BB285" i="9"/>
  <c r="BB373" i="9"/>
  <c r="BB301" i="9"/>
  <c r="BB175" i="9"/>
  <c r="BB126" i="9"/>
  <c r="BB316" i="9"/>
  <c r="BB73" i="9"/>
  <c r="BB362" i="9"/>
  <c r="BB216" i="9"/>
  <c r="BB197" i="9"/>
  <c r="BB266" i="9"/>
  <c r="BB42" i="9"/>
  <c r="BB265" i="9"/>
  <c r="BB338" i="9"/>
  <c r="BB214" i="9"/>
  <c r="BB264" i="9"/>
  <c r="BB75" i="9"/>
  <c r="BB189" i="9"/>
  <c r="BB64" i="9"/>
  <c r="BB276" i="9"/>
  <c r="BB417" i="9"/>
  <c r="BB400" i="9"/>
  <c r="BB106" i="9"/>
  <c r="BB27" i="9"/>
  <c r="BB251" i="9"/>
  <c r="BB327" i="9"/>
  <c r="BB128" i="9"/>
  <c r="BB145" i="9"/>
  <c r="BB288" i="9"/>
  <c r="BB230" i="9"/>
  <c r="BB48" i="9"/>
  <c r="BB49" i="9"/>
  <c r="BB50" i="9"/>
  <c r="BB365" i="9"/>
  <c r="BB129" i="9"/>
  <c r="BB319" i="9"/>
  <c r="BB220" i="9"/>
  <c r="BB146" i="9"/>
  <c r="BB32" i="9"/>
  <c r="BB259" i="9"/>
  <c r="BB169" i="9"/>
  <c r="BB309" i="9"/>
  <c r="BB342" i="9"/>
  <c r="BB114" i="9"/>
  <c r="BB153" i="9"/>
  <c r="BB254" i="9"/>
  <c r="BB255" i="9"/>
  <c r="BB330" i="9"/>
  <c r="BB140" i="9"/>
  <c r="BB67" i="9"/>
  <c r="BB337" i="9"/>
  <c r="BB357" i="9"/>
  <c r="BB399" i="9"/>
  <c r="BB44" i="9"/>
  <c r="BB398" i="9"/>
  <c r="BB440" i="9"/>
  <c r="BB461" i="9"/>
  <c r="BB164" i="9"/>
  <c r="BB173" i="9"/>
  <c r="BB46" i="9"/>
  <c r="BB279" i="9"/>
  <c r="BB297" i="9"/>
  <c r="BB134" i="9"/>
  <c r="BB204" i="9"/>
  <c r="BB415" i="9"/>
  <c r="BB97" i="9"/>
  <c r="BB344" i="9"/>
  <c r="BB151" i="9"/>
  <c r="BB306" i="9"/>
  <c r="BB409" i="9"/>
  <c r="BB356" i="9"/>
  <c r="BB452" i="9"/>
  <c r="BB131" i="9"/>
  <c r="BB253" i="9"/>
  <c r="BB26" i="9"/>
  <c r="BB41" i="9"/>
  <c r="BB190" i="9"/>
  <c r="BB218" i="9"/>
  <c r="BB384" i="9"/>
  <c r="BB312" i="9"/>
  <c r="BB156" i="9"/>
  <c r="BB343" i="9"/>
  <c r="BB54" i="9"/>
  <c r="BB61" i="9"/>
  <c r="BB63" i="9"/>
  <c r="BB394" i="9"/>
  <c r="BB221" i="9"/>
  <c r="BB148" i="9"/>
  <c r="BB70" i="9"/>
  <c r="BB402" i="9"/>
  <c r="BB10" i="9"/>
  <c r="BB100" i="9"/>
  <c r="BB130" i="9"/>
  <c r="BB354" i="9"/>
  <c r="BB158" i="9"/>
  <c r="BB179" i="9"/>
  <c r="BB308" i="9"/>
  <c r="BB369" i="9"/>
  <c r="BB358" i="9"/>
  <c r="BB320" i="9"/>
  <c r="BB313" i="9"/>
  <c r="BB180" i="9"/>
  <c r="BB115" i="9"/>
  <c r="BB353" i="9"/>
  <c r="BB424" i="9"/>
  <c r="BB35" i="9"/>
  <c r="BB53" i="9"/>
  <c r="BB421" i="9"/>
  <c r="BB182" i="9"/>
  <c r="BB332" i="9"/>
  <c r="BB120" i="9"/>
  <c r="BB23" i="9"/>
  <c r="BB160" i="9"/>
  <c r="BB443" i="9"/>
  <c r="BB236" i="9"/>
  <c r="BB367" i="9"/>
  <c r="BB141" i="9"/>
  <c r="BB258" i="9"/>
  <c r="BB302" i="9"/>
  <c r="BB450" i="9"/>
  <c r="BB419" i="9"/>
  <c r="BB246" i="9"/>
  <c r="BB240" i="9"/>
  <c r="BB311" i="9"/>
  <c r="BB372" i="9"/>
  <c r="BB340" i="9"/>
  <c r="BB93" i="9"/>
  <c r="BB335" i="9"/>
  <c r="BB89" i="9"/>
  <c r="BB90" i="9"/>
  <c r="BB14" i="9"/>
  <c r="BB30" i="9"/>
  <c r="BB267" i="9"/>
  <c r="BB360" i="9"/>
  <c r="BB366" i="9"/>
  <c r="BB359" i="9"/>
  <c r="BB453" i="9"/>
  <c r="BB149" i="9"/>
  <c r="BB278" i="9"/>
  <c r="BB223" i="9"/>
  <c r="BB181" i="9"/>
  <c r="BB198" i="9"/>
  <c r="BB261" i="9"/>
  <c r="BB225" i="9"/>
  <c r="BB34" i="9"/>
  <c r="BB257" i="9"/>
  <c r="BB176" i="9"/>
  <c r="BB195" i="9"/>
  <c r="BB273" i="9"/>
  <c r="BB101" i="9"/>
  <c r="BB250" i="9"/>
  <c r="BB43" i="9"/>
  <c r="BB143" i="9"/>
  <c r="BB243" i="9"/>
  <c r="BB299" i="9"/>
  <c r="BB324" i="9"/>
  <c r="BB296" i="9"/>
  <c r="BB247" i="9"/>
  <c r="BB99" i="9"/>
  <c r="BB24" i="9"/>
  <c r="BB318" i="9"/>
  <c r="BB377" i="9"/>
  <c r="BB291" i="9"/>
  <c r="BB423" i="9"/>
  <c r="BB329" i="9"/>
  <c r="BB374" i="9"/>
  <c r="BB248" i="9"/>
  <c r="BB168" i="9"/>
  <c r="BB25" i="9"/>
  <c r="BB275" i="9"/>
  <c r="BB219" i="9"/>
  <c r="BB234" i="9"/>
  <c r="BB284" i="9"/>
  <c r="BB426" i="9"/>
  <c r="BB328" i="9"/>
  <c r="BB133" i="9"/>
  <c r="BB383" i="9"/>
  <c r="BB349" i="9"/>
  <c r="BB280" i="9"/>
  <c r="BB211" i="9"/>
  <c r="BB241" i="9"/>
  <c r="BB459" i="9"/>
  <c r="BB239" i="9"/>
  <c r="BB188" i="9"/>
  <c r="BB397" i="9"/>
  <c r="BB165" i="9"/>
  <c r="BB209" i="9"/>
  <c r="BB183" i="9"/>
  <c r="BB336" i="9"/>
  <c r="BB444" i="9"/>
  <c r="BB28" i="9"/>
  <c r="BB414" i="9"/>
  <c r="BB437" i="9"/>
  <c r="BB441" i="9"/>
  <c r="BB82" i="9"/>
  <c r="BB245" i="9"/>
  <c r="BB203" i="9"/>
  <c r="BB150" i="9"/>
  <c r="BB412" i="9"/>
  <c r="BB59" i="9"/>
  <c r="BB385" i="9"/>
  <c r="BB20" i="9"/>
  <c r="BB65" i="9"/>
  <c r="BB425" i="9"/>
  <c r="BB39" i="9"/>
  <c r="BB192" i="9"/>
  <c r="BB303" i="9"/>
  <c r="BB350" i="9"/>
  <c r="BB455" i="9"/>
  <c r="BB217" i="9"/>
  <c r="BB427" i="9"/>
  <c r="BB11" i="9"/>
  <c r="BB226" i="9"/>
  <c r="BB413" i="9"/>
  <c r="BB238" i="9"/>
  <c r="BB167" i="9"/>
  <c r="BB138" i="9"/>
  <c r="BB281" i="9"/>
  <c r="BB187" i="9"/>
  <c r="BB94" i="9"/>
  <c r="BB125" i="9"/>
  <c r="BB60" i="9"/>
  <c r="BB282" i="9"/>
  <c r="BB363" i="9"/>
  <c r="BB196" i="9"/>
  <c r="BB51" i="9"/>
  <c r="BB55" i="9"/>
  <c r="BB370" i="9"/>
  <c r="BB457" i="9"/>
  <c r="BB339" i="9"/>
  <c r="BB271" i="9"/>
  <c r="BB40" i="9"/>
  <c r="BB305" i="9"/>
  <c r="BB454" i="9"/>
  <c r="BB96" i="9"/>
  <c r="BB184" i="9"/>
  <c r="BB52" i="9"/>
  <c r="BB85" i="9"/>
  <c r="BB98" i="9"/>
  <c r="BB227" i="9"/>
  <c r="BB429" i="9"/>
  <c r="BB206" i="9"/>
  <c r="BB294" i="9"/>
  <c r="BB334" i="9"/>
  <c r="BB69" i="9"/>
  <c r="BB295" i="9"/>
  <c r="BB451" i="9"/>
  <c r="BB407" i="9"/>
  <c r="BB121" i="9"/>
  <c r="BB325" i="9"/>
  <c r="BB310" i="9"/>
  <c r="BB434" i="9"/>
  <c r="BB132" i="9"/>
  <c r="BB163" i="9"/>
  <c r="BB411" i="9"/>
  <c r="BB277" i="9"/>
  <c r="BB185" i="9"/>
  <c r="BB222" i="9"/>
  <c r="BB386" i="9"/>
  <c r="BB262" i="9"/>
  <c r="BB263" i="9"/>
  <c r="BB445" i="9"/>
  <c r="BB210" i="9"/>
  <c r="BB430" i="9"/>
  <c r="BB456" i="9"/>
  <c r="BB9" i="9"/>
  <c r="BB378" i="9"/>
  <c r="BB401" i="9"/>
  <c r="BB45" i="9"/>
  <c r="BB352" i="9"/>
  <c r="BB376" i="9"/>
  <c r="BB213" i="9"/>
  <c r="BB207" i="9"/>
  <c r="BB333" i="9"/>
  <c r="BB416" i="9"/>
  <c r="BB331" i="9"/>
  <c r="BB298" i="9"/>
  <c r="BB18" i="9"/>
  <c r="BB287" i="9"/>
  <c r="BB458" i="9"/>
  <c r="BB446" i="9"/>
  <c r="BB382" i="9"/>
  <c r="BB161" i="9"/>
  <c r="BB112" i="9"/>
  <c r="BB436" i="9"/>
  <c r="BB345" i="9"/>
  <c r="BB249" i="9"/>
  <c r="BB379" i="9"/>
  <c r="BB84" i="9"/>
  <c r="BB237" i="9"/>
  <c r="BB346" i="9"/>
  <c r="BB142" i="9"/>
  <c r="BB194" i="9"/>
  <c r="BB408" i="9"/>
  <c r="BB118" i="9"/>
  <c r="BB103" i="9"/>
  <c r="BB361" i="9"/>
  <c r="BB12" i="9"/>
  <c r="BB178" i="9"/>
  <c r="BB122" i="9"/>
  <c r="BB322" i="9"/>
  <c r="BB79" i="9"/>
  <c r="BB13" i="9"/>
  <c r="BB244" i="9"/>
  <c r="BB268" i="9"/>
  <c r="BB442" i="9"/>
  <c r="BB269" i="9"/>
  <c r="BB404" i="9"/>
  <c r="BB95" i="9"/>
  <c r="BB159" i="9"/>
  <c r="BB86" i="9"/>
  <c r="BB15" i="9"/>
  <c r="BB19" i="9"/>
  <c r="BB71" i="9"/>
  <c r="BB102" i="9"/>
  <c r="BB433" i="9"/>
  <c r="BB74" i="9"/>
  <c r="BB283" i="9"/>
  <c r="BB162" i="9"/>
  <c r="BB272" i="9"/>
  <c r="BB323" i="9"/>
  <c r="BB202" i="9"/>
  <c r="BB391" i="9"/>
  <c r="BB420" i="9"/>
  <c r="BB127" i="9"/>
  <c r="BB375" i="9"/>
  <c r="BB36" i="9"/>
  <c r="BB403" i="9"/>
  <c r="BB200" i="9"/>
  <c r="BB235" i="9"/>
  <c r="BB81" i="9"/>
  <c r="BB347" i="9"/>
  <c r="BB381" i="9"/>
  <c r="BB212" i="9"/>
  <c r="BB110" i="9"/>
  <c r="BB76" i="9"/>
  <c r="BB406" i="9"/>
  <c r="BB77" i="9"/>
  <c r="BB380" i="9"/>
  <c r="BB300" i="9"/>
  <c r="BB392" i="9"/>
  <c r="BB201" i="9"/>
  <c r="BB418" i="9"/>
  <c r="BB119" i="9"/>
  <c r="BB80" i="9"/>
  <c r="BB31" i="9"/>
  <c r="BB171" i="9"/>
  <c r="BB231" i="9"/>
  <c r="BB460" i="9"/>
  <c r="BB229" i="9"/>
  <c r="BF341" i="9"/>
  <c r="BF33" i="9"/>
  <c r="BF37" i="9"/>
  <c r="BF62" i="9"/>
  <c r="BF109" i="9"/>
  <c r="BF123" i="9"/>
  <c r="BF136" i="9"/>
  <c r="BF139" i="9"/>
  <c r="BF205" i="9"/>
  <c r="BF208" i="9"/>
  <c r="BF256" i="9"/>
  <c r="BF289" i="9"/>
  <c r="BF290" i="9"/>
  <c r="BF321" i="9"/>
  <c r="BF410" i="9"/>
  <c r="BF431" i="9"/>
  <c r="BF252" i="9"/>
  <c r="BF314" i="9"/>
  <c r="BF72" i="9"/>
  <c r="BF326" i="9"/>
  <c r="BF387" i="9"/>
  <c r="BF154" i="9"/>
  <c r="BF438" i="9"/>
  <c r="BF38" i="9"/>
  <c r="BF68" i="9"/>
  <c r="BF439" i="9"/>
  <c r="BF233" i="9"/>
  <c r="BF396" i="9"/>
  <c r="BF448" i="9"/>
  <c r="BF224" i="9"/>
  <c r="BF83" i="9"/>
  <c r="BF113" i="9"/>
  <c r="BF172" i="9"/>
  <c r="BF351" i="9"/>
  <c r="BF285" i="9"/>
  <c r="BF373" i="9"/>
  <c r="BF301" i="9"/>
  <c r="BF175" i="9"/>
  <c r="BF126" i="9"/>
  <c r="BF316" i="9"/>
  <c r="BF73" i="9"/>
  <c r="BF362" i="9"/>
  <c r="BF47" i="9"/>
  <c r="BF216" i="9"/>
  <c r="BF197" i="9"/>
  <c r="BF266" i="9"/>
  <c r="BF42" i="9"/>
  <c r="BF265" i="9"/>
  <c r="BF338" i="9"/>
  <c r="BF214" i="9"/>
  <c r="BF264" i="9"/>
  <c r="BF75" i="9"/>
  <c r="BF189" i="9"/>
  <c r="BF304" i="9"/>
  <c r="BF64" i="9"/>
  <c r="BF276" i="9"/>
  <c r="BF417" i="9"/>
  <c r="BF400" i="9"/>
  <c r="BF106" i="9"/>
  <c r="BF27" i="9"/>
  <c r="BF251" i="9"/>
  <c r="BF327" i="9"/>
  <c r="BF128" i="9"/>
  <c r="BF145" i="9"/>
  <c r="BF174" i="9"/>
  <c r="BF288" i="9"/>
  <c r="BF230" i="9"/>
  <c r="BF48" i="9"/>
  <c r="BF49" i="9"/>
  <c r="BF50" i="9"/>
  <c r="BF365" i="9"/>
  <c r="BF129" i="9"/>
  <c r="BF319" i="9"/>
  <c r="BF220" i="9"/>
  <c r="BF146" i="9"/>
  <c r="BF317" i="9"/>
  <c r="BF32" i="9"/>
  <c r="BF259" i="9"/>
  <c r="BF169" i="9"/>
  <c r="BF309" i="9"/>
  <c r="BF342" i="9"/>
  <c r="BF114" i="9"/>
  <c r="BF153" i="9"/>
  <c r="BF254" i="9"/>
  <c r="BF255" i="9"/>
  <c r="BF330" i="9"/>
  <c r="BF29" i="9"/>
  <c r="BF140" i="9"/>
  <c r="BF67" i="9"/>
  <c r="BF337" i="9"/>
  <c r="BF357" i="9"/>
  <c r="BF399" i="9"/>
  <c r="BF44" i="9"/>
  <c r="BF398" i="9"/>
  <c r="BF440" i="9"/>
  <c r="BF461" i="9"/>
  <c r="BF164" i="9"/>
  <c r="BF395" i="9"/>
  <c r="BF173" i="9"/>
  <c r="BF46" i="9"/>
  <c r="BF279" i="9"/>
  <c r="BF297" i="9"/>
  <c r="BF134" i="9"/>
  <c r="BF204" i="9"/>
  <c r="BF415" i="9"/>
  <c r="BF97" i="9"/>
  <c r="BF344" i="9"/>
  <c r="BF151" i="9"/>
  <c r="BF186" i="9"/>
  <c r="BF306" i="9"/>
  <c r="BF409" i="9"/>
  <c r="BF356" i="9"/>
  <c r="BF452" i="9"/>
  <c r="BF131" i="9"/>
  <c r="BF253" i="9"/>
  <c r="BF26" i="9"/>
  <c r="BF41" i="9"/>
  <c r="BF190" i="9"/>
  <c r="BF218" i="9"/>
  <c r="BF390" i="9"/>
  <c r="BF384" i="9"/>
  <c r="BF312" i="9"/>
  <c r="BF156" i="9"/>
  <c r="BF343" i="9"/>
  <c r="BF54" i="9"/>
  <c r="BF61" i="9"/>
  <c r="BF63" i="9"/>
  <c r="BF394" i="9"/>
  <c r="BF221" i="9"/>
  <c r="BF148" i="9"/>
  <c r="BF21" i="9"/>
  <c r="BF70" i="9"/>
  <c r="BF402" i="9"/>
  <c r="BF10" i="9"/>
  <c r="BF100" i="9"/>
  <c r="BF130" i="9"/>
  <c r="BF354" i="9"/>
  <c r="BF158" i="9"/>
  <c r="BF179" i="9"/>
  <c r="BF308" i="9"/>
  <c r="BF369" i="9"/>
  <c r="BF242" i="9"/>
  <c r="BF358" i="9"/>
  <c r="BF320" i="9"/>
  <c r="BF313" i="9"/>
  <c r="BF180" i="9"/>
  <c r="BF115" i="9"/>
  <c r="BF353" i="9"/>
  <c r="BF424" i="9"/>
  <c r="BF35" i="9"/>
  <c r="BF53" i="9"/>
  <c r="BF421" i="9"/>
  <c r="BF182" i="9"/>
  <c r="BF332" i="9"/>
  <c r="BF120" i="9"/>
  <c r="BF23" i="9"/>
  <c r="BF160" i="9"/>
  <c r="BF443" i="9"/>
  <c r="BF236" i="9"/>
  <c r="BF367" i="9"/>
  <c r="BF141" i="9"/>
  <c r="BF258" i="9"/>
  <c r="BF302" i="9"/>
  <c r="BF260" i="9"/>
  <c r="BF450" i="9"/>
  <c r="BF419" i="9"/>
  <c r="BF246" i="9"/>
  <c r="BF240" i="9"/>
  <c r="BF311" i="9"/>
  <c r="BF372" i="9"/>
  <c r="BF340" i="9"/>
  <c r="BF93" i="9"/>
  <c r="BF335" i="9"/>
  <c r="BF89" i="9"/>
  <c r="BF92" i="9"/>
  <c r="BF90" i="9"/>
  <c r="BF14" i="9"/>
  <c r="BF30" i="9"/>
  <c r="BF267" i="9"/>
  <c r="BF360" i="9"/>
  <c r="BF366" i="9"/>
  <c r="BF359" i="9"/>
  <c r="BF453" i="9"/>
  <c r="BF149" i="9"/>
  <c r="BF278" i="9"/>
  <c r="BF104" i="9"/>
  <c r="BF223" i="9"/>
  <c r="BF181" i="9"/>
  <c r="BF198" i="9"/>
  <c r="BF261" i="9"/>
  <c r="BF225" i="9"/>
  <c r="BF34" i="9"/>
  <c r="BF257" i="9"/>
  <c r="BF176" i="9"/>
  <c r="BF195" i="9"/>
  <c r="BF273" i="9"/>
  <c r="BF116" i="9"/>
  <c r="BF101" i="9"/>
  <c r="BF250" i="9"/>
  <c r="BF43" i="9"/>
  <c r="BF143" i="9"/>
  <c r="BF243" i="9"/>
  <c r="BF299" i="9"/>
  <c r="BF324" i="9"/>
  <c r="BF296" i="9"/>
  <c r="BF247" i="9"/>
  <c r="BF99" i="9"/>
  <c r="BF58" i="9"/>
  <c r="BF24" i="9"/>
  <c r="BF318" i="9"/>
  <c r="BF377" i="9"/>
  <c r="BF291" i="9"/>
  <c r="BF423" i="9"/>
  <c r="BF329" i="9"/>
  <c r="BF374" i="9"/>
  <c r="BF248" i="9"/>
  <c r="BF168" i="9"/>
  <c r="BF25" i="9"/>
  <c r="BF87" i="9"/>
  <c r="BF275" i="9"/>
  <c r="BF219" i="9"/>
  <c r="BF234" i="9"/>
  <c r="BF284" i="9"/>
  <c r="BF426" i="9"/>
  <c r="BF328" i="9"/>
  <c r="BF133" i="9"/>
  <c r="BF383" i="9"/>
  <c r="BF349" i="9"/>
  <c r="BF280" i="9"/>
  <c r="BF315" i="9"/>
  <c r="BF211" i="9"/>
  <c r="BF241" i="9"/>
  <c r="BF459" i="9"/>
  <c r="BF239" i="9"/>
  <c r="BF188" i="9"/>
  <c r="BF397" i="9"/>
  <c r="BF165" i="9"/>
  <c r="BF209" i="9"/>
  <c r="BF183" i="9"/>
  <c r="BF336" i="9"/>
  <c r="BF393" i="9"/>
  <c r="BF444" i="9"/>
  <c r="BF28" i="9"/>
  <c r="BF414" i="9"/>
  <c r="BF437" i="9"/>
  <c r="BF441" i="9"/>
  <c r="BF82" i="9"/>
  <c r="BF245" i="9"/>
  <c r="BF203" i="9"/>
  <c r="BF150" i="9"/>
  <c r="BF412" i="9"/>
  <c r="BF117" i="9"/>
  <c r="BF59" i="9"/>
  <c r="BF385" i="9"/>
  <c r="BF20" i="9"/>
  <c r="BF65" i="9"/>
  <c r="BF425" i="9"/>
  <c r="BF39" i="9"/>
  <c r="BF192" i="9"/>
  <c r="BF303" i="9"/>
  <c r="BF350" i="9"/>
  <c r="BF455" i="9"/>
  <c r="BF111" i="9"/>
  <c r="BF217" i="9"/>
  <c r="BF427" i="9"/>
  <c r="BF11" i="9"/>
  <c r="BF226" i="9"/>
  <c r="BF413" i="9"/>
  <c r="BF238" i="9"/>
  <c r="BF167" i="9"/>
  <c r="BF138" i="9"/>
  <c r="BF281" i="9"/>
  <c r="BF187" i="9"/>
  <c r="BF177" i="9"/>
  <c r="BF94" i="9"/>
  <c r="BF125" i="9"/>
  <c r="BF60" i="9"/>
  <c r="BF282" i="9"/>
  <c r="BF363" i="9"/>
  <c r="BF196" i="9"/>
  <c r="BF51" i="9"/>
  <c r="BF55" i="9"/>
  <c r="BF370" i="9"/>
  <c r="BF457" i="9"/>
  <c r="BF339" i="9"/>
  <c r="BF271" i="9"/>
  <c r="BF40" i="9"/>
  <c r="BF305" i="9"/>
  <c r="BF454" i="9"/>
  <c r="BF96" i="9"/>
  <c r="BF184" i="9"/>
  <c r="BF52" i="9"/>
  <c r="BF85" i="9"/>
  <c r="BF98" i="9"/>
  <c r="BF227" i="9"/>
  <c r="BF371" i="9"/>
  <c r="BF429" i="9"/>
  <c r="BF206" i="9"/>
  <c r="BF294" i="9"/>
  <c r="BF334" i="9"/>
  <c r="BF69" i="9"/>
  <c r="BF295" i="9"/>
  <c r="BF451" i="9"/>
  <c r="BF407" i="9"/>
  <c r="BF121" i="9"/>
  <c r="BF325" i="9"/>
  <c r="BF422" i="9"/>
  <c r="BF310" i="9"/>
  <c r="BF434" i="9"/>
  <c r="BF132" i="9"/>
  <c r="BF163" i="9"/>
  <c r="BF411" i="9"/>
  <c r="BF277" i="9"/>
  <c r="BF185" i="9"/>
  <c r="BF222" i="9"/>
  <c r="BF386" i="9"/>
  <c r="BF262" i="9"/>
  <c r="BF428" i="9"/>
  <c r="BF263" i="9"/>
  <c r="BF445" i="9"/>
  <c r="BF210" i="9"/>
  <c r="BF430" i="9"/>
  <c r="BF456" i="9"/>
  <c r="BF9" i="9"/>
  <c r="BF378" i="9"/>
  <c r="BF401" i="9"/>
  <c r="BF45" i="9"/>
  <c r="BF352" i="9"/>
  <c r="BF22" i="9"/>
  <c r="BF376" i="9"/>
  <c r="BF213" i="9"/>
  <c r="BF207" i="9"/>
  <c r="BF333" i="9"/>
  <c r="BF416" i="9"/>
  <c r="BF331" i="9"/>
  <c r="BF298" i="9"/>
  <c r="BF18" i="9"/>
  <c r="BF287" i="9"/>
  <c r="BF458" i="9"/>
  <c r="BF274" i="9"/>
  <c r="BF446" i="9"/>
  <c r="BF382" i="9"/>
  <c r="BF161" i="9"/>
  <c r="BF112" i="9"/>
  <c r="BF436" i="9"/>
  <c r="BF345" i="9"/>
  <c r="BF249" i="9"/>
  <c r="BF379" i="9"/>
  <c r="BF84" i="9"/>
  <c r="BF237" i="9"/>
  <c r="BF447" i="9"/>
  <c r="BF346" i="9"/>
  <c r="BF142" i="9"/>
  <c r="BF194" i="9"/>
  <c r="BF408" i="9"/>
  <c r="BF118" i="9"/>
  <c r="BF103" i="9"/>
  <c r="BF361" i="9"/>
  <c r="BF12" i="9"/>
  <c r="BF178" i="9"/>
  <c r="BF122" i="9"/>
  <c r="BF16" i="9"/>
  <c r="BF322" i="9"/>
  <c r="BF79" i="9"/>
  <c r="BF13" i="9"/>
  <c r="BF244" i="9"/>
  <c r="BF268" i="9"/>
  <c r="BF442" i="9"/>
  <c r="BF269" i="9"/>
  <c r="BF404" i="9"/>
  <c r="BF95" i="9"/>
  <c r="BF159" i="9"/>
  <c r="BF307" i="9"/>
  <c r="BF86" i="9"/>
  <c r="BF15" i="9"/>
  <c r="BF19" i="9"/>
  <c r="BF71" i="9"/>
  <c r="BF102" i="9"/>
  <c r="BF433" i="9"/>
  <c r="BF74" i="9"/>
  <c r="BF283" i="9"/>
  <c r="BF162" i="9"/>
  <c r="BF272" i="9"/>
  <c r="BF152" i="9"/>
  <c r="BF323" i="9"/>
  <c r="BF202" i="9"/>
  <c r="BF391" i="9"/>
  <c r="BF420" i="9"/>
  <c r="BF127" i="9"/>
  <c r="BF375" i="9"/>
  <c r="BF36" i="9"/>
  <c r="BF403" i="9"/>
  <c r="BF200" i="9"/>
  <c r="BF235" i="9"/>
  <c r="BF228" i="9"/>
  <c r="BF81" i="9"/>
  <c r="BF347" i="9"/>
  <c r="BF381" i="9"/>
  <c r="BF212" i="9"/>
  <c r="BF110" i="9"/>
  <c r="BF76" i="9"/>
  <c r="BF406" i="9"/>
  <c r="BF77" i="9"/>
  <c r="BF380" i="9"/>
  <c r="BF300" i="9"/>
  <c r="BF199" i="9"/>
  <c r="BF392" i="9"/>
  <c r="BF418" i="9"/>
  <c r="BF119" i="9"/>
  <c r="BF80" i="9"/>
  <c r="BF31" i="9"/>
  <c r="BF171" i="9"/>
  <c r="BF231" i="9"/>
  <c r="BF460" i="9"/>
  <c r="BF229" i="9"/>
  <c r="BJ341" i="9"/>
  <c r="BJ33" i="9"/>
  <c r="BJ37" i="9"/>
  <c r="BJ62" i="9"/>
  <c r="BJ109" i="9"/>
  <c r="BJ123" i="9"/>
  <c r="BJ136" i="9"/>
  <c r="BJ139" i="9"/>
  <c r="BJ205" i="9"/>
  <c r="BJ289" i="9"/>
  <c r="BJ290" i="9"/>
  <c r="BJ321" i="9"/>
  <c r="BJ410" i="9"/>
  <c r="BJ431" i="9"/>
  <c r="BJ252" i="9"/>
  <c r="BJ314" i="9"/>
  <c r="BJ72" i="9"/>
  <c r="BJ326" i="9"/>
  <c r="BJ438" i="9"/>
  <c r="BJ38" i="9"/>
  <c r="BJ68" i="9"/>
  <c r="BJ439" i="9"/>
  <c r="BJ233" i="9"/>
  <c r="BJ396" i="9"/>
  <c r="BJ448" i="9"/>
  <c r="BJ224" i="9"/>
  <c r="BJ83" i="9"/>
  <c r="BJ351" i="9"/>
  <c r="BJ285" i="9"/>
  <c r="BJ373" i="9"/>
  <c r="BJ301" i="9"/>
  <c r="BJ175" i="9"/>
  <c r="BJ126" i="9"/>
  <c r="BJ316" i="9"/>
  <c r="BJ73" i="9"/>
  <c r="BJ362" i="9"/>
  <c r="BJ216" i="9"/>
  <c r="BJ197" i="9"/>
  <c r="BJ266" i="9"/>
  <c r="BJ42" i="9"/>
  <c r="BJ265" i="9"/>
  <c r="BJ338" i="9"/>
  <c r="BJ214" i="9"/>
  <c r="BJ264" i="9"/>
  <c r="BJ75" i="9"/>
  <c r="BJ189" i="9"/>
  <c r="BJ64" i="9"/>
  <c r="BJ124" i="9"/>
  <c r="BJ276" i="9"/>
  <c r="BJ417" i="9"/>
  <c r="BJ400" i="9"/>
  <c r="BJ106" i="9"/>
  <c r="BJ27" i="9"/>
  <c r="BJ251" i="9"/>
  <c r="BJ327" i="9"/>
  <c r="BJ128" i="9"/>
  <c r="BJ145" i="9"/>
  <c r="BJ230" i="9"/>
  <c r="BJ48" i="9"/>
  <c r="BJ49" i="9"/>
  <c r="BJ50" i="9"/>
  <c r="BJ365" i="9"/>
  <c r="BJ129" i="9"/>
  <c r="BJ319" i="9"/>
  <c r="BJ220" i="9"/>
  <c r="BJ146" i="9"/>
  <c r="BJ259" i="9"/>
  <c r="BJ169" i="9"/>
  <c r="BJ309" i="9"/>
  <c r="BJ342" i="9"/>
  <c r="BJ114" i="9"/>
  <c r="BJ153" i="9"/>
  <c r="BJ254" i="9"/>
  <c r="BJ255" i="9"/>
  <c r="BJ330" i="9"/>
  <c r="BJ67" i="9"/>
  <c r="BJ337" i="9"/>
  <c r="BJ357" i="9"/>
  <c r="BJ399" i="9"/>
  <c r="BJ44" i="9"/>
  <c r="BJ398" i="9"/>
  <c r="BJ440" i="9"/>
  <c r="BJ461" i="9"/>
  <c r="BJ164" i="9"/>
  <c r="BJ46" i="9"/>
  <c r="BJ279" i="9"/>
  <c r="BJ297" i="9"/>
  <c r="BJ134" i="9"/>
  <c r="BJ204" i="9"/>
  <c r="BJ415" i="9"/>
  <c r="BJ97" i="9"/>
  <c r="BJ344" i="9"/>
  <c r="BJ151" i="9"/>
  <c r="BJ409" i="9"/>
  <c r="BJ356" i="9"/>
  <c r="BJ452" i="9"/>
  <c r="BJ131" i="9"/>
  <c r="BJ253" i="9"/>
  <c r="BJ26" i="9"/>
  <c r="BJ41" i="9"/>
  <c r="BJ190" i="9"/>
  <c r="BJ218" i="9"/>
  <c r="BJ312" i="9"/>
  <c r="BJ156" i="9"/>
  <c r="BJ343" i="9"/>
  <c r="BJ54" i="9"/>
  <c r="BJ61" i="9"/>
  <c r="BJ63" i="9"/>
  <c r="BJ394" i="9"/>
  <c r="BJ221" i="9"/>
  <c r="BJ148" i="9"/>
  <c r="BJ402" i="9"/>
  <c r="BJ10" i="9"/>
  <c r="BJ100" i="9"/>
  <c r="BJ130" i="9"/>
  <c r="BJ354" i="9"/>
  <c r="BJ158" i="9"/>
  <c r="BJ179" i="9"/>
  <c r="BJ308" i="9"/>
  <c r="BJ369" i="9"/>
  <c r="BJ320" i="9"/>
  <c r="BJ313" i="9"/>
  <c r="BJ180" i="9"/>
  <c r="BJ115" i="9"/>
  <c r="BJ353" i="9"/>
  <c r="BJ424" i="9"/>
  <c r="BJ35" i="9"/>
  <c r="BJ53" i="9"/>
  <c r="BJ421" i="9"/>
  <c r="BJ120" i="9"/>
  <c r="BJ23" i="9"/>
  <c r="BJ160" i="9"/>
  <c r="BJ443" i="9"/>
  <c r="BJ236" i="9"/>
  <c r="BJ367" i="9"/>
  <c r="BJ141" i="9"/>
  <c r="BJ258" i="9"/>
  <c r="BJ302" i="9"/>
  <c r="BJ419" i="9"/>
  <c r="BJ246" i="9"/>
  <c r="BJ240" i="9"/>
  <c r="BJ311" i="9"/>
  <c r="BJ372" i="9"/>
  <c r="BJ340" i="9"/>
  <c r="BJ93" i="9"/>
  <c r="BJ335" i="9"/>
  <c r="BJ89" i="9"/>
  <c r="BJ90" i="9"/>
  <c r="BJ14" i="9"/>
  <c r="BJ30" i="9"/>
  <c r="BJ267" i="9"/>
  <c r="BJ360" i="9"/>
  <c r="BJ366" i="9"/>
  <c r="BJ359" i="9"/>
  <c r="BJ453" i="9"/>
  <c r="BJ149" i="9"/>
  <c r="BJ278" i="9"/>
  <c r="BJ223" i="9"/>
  <c r="BJ166" i="9"/>
  <c r="BJ181" i="9"/>
  <c r="BJ198" i="9"/>
  <c r="BJ261" i="9"/>
  <c r="BJ225" i="9"/>
  <c r="BJ34" i="9"/>
  <c r="BJ257" i="9"/>
  <c r="BJ176" i="9"/>
  <c r="BJ195" i="9"/>
  <c r="BJ273" i="9"/>
  <c r="BJ250" i="9"/>
  <c r="BJ43" i="9"/>
  <c r="BJ143" i="9"/>
  <c r="BJ243" i="9"/>
  <c r="BJ299" i="9"/>
  <c r="BJ324" i="9"/>
  <c r="BJ296" i="9"/>
  <c r="BJ247" i="9"/>
  <c r="BJ99" i="9"/>
  <c r="BJ318" i="9"/>
  <c r="BJ377" i="9"/>
  <c r="BJ291" i="9"/>
  <c r="BJ423" i="9"/>
  <c r="BJ329" i="9"/>
  <c r="BJ374" i="9"/>
  <c r="BJ248" i="9"/>
  <c r="BJ168" i="9"/>
  <c r="BJ25" i="9"/>
  <c r="BJ219" i="9"/>
  <c r="BJ234" i="9"/>
  <c r="BJ284" i="9"/>
  <c r="BJ426" i="9"/>
  <c r="BJ328" i="9"/>
  <c r="BJ133" i="9"/>
  <c r="BJ383" i="9"/>
  <c r="BJ349" i="9"/>
  <c r="BJ280" i="9"/>
  <c r="BJ241" i="9"/>
  <c r="BJ459" i="9"/>
  <c r="BJ239" i="9"/>
  <c r="BJ188" i="9"/>
  <c r="BJ397" i="9"/>
  <c r="BJ165" i="9"/>
  <c r="BJ209" i="9"/>
  <c r="BJ183" i="9"/>
  <c r="BJ336" i="9"/>
  <c r="BJ28" i="9"/>
  <c r="BJ414" i="9"/>
  <c r="BJ437" i="9"/>
  <c r="BJ441" i="9"/>
  <c r="BJ82" i="9"/>
  <c r="BJ245" i="9"/>
  <c r="BJ203" i="9"/>
  <c r="BJ150" i="9"/>
  <c r="BJ412" i="9"/>
  <c r="BJ385" i="9"/>
  <c r="BJ20" i="9"/>
  <c r="BJ65" i="9"/>
  <c r="BJ425" i="9"/>
  <c r="BJ39" i="9"/>
  <c r="BJ192" i="9"/>
  <c r="BJ303" i="9"/>
  <c r="BJ350" i="9"/>
  <c r="BJ455" i="9"/>
  <c r="BJ427" i="9"/>
  <c r="BJ11" i="9"/>
  <c r="BJ226" i="9"/>
  <c r="BJ413" i="9"/>
  <c r="BJ238" i="9"/>
  <c r="BJ167" i="9"/>
  <c r="BJ138" i="9"/>
  <c r="BJ281" i="9"/>
  <c r="BJ187" i="9"/>
  <c r="BJ125" i="9"/>
  <c r="BJ60" i="9"/>
  <c r="BJ282" i="9"/>
  <c r="BJ363" i="9"/>
  <c r="BJ196" i="9"/>
  <c r="BJ51" i="9"/>
  <c r="BJ55" i="9"/>
  <c r="BJ370" i="9"/>
  <c r="BJ457" i="9"/>
  <c r="BJ40" i="9"/>
  <c r="BJ305" i="9"/>
  <c r="BJ454" i="9"/>
  <c r="BJ96" i="9"/>
  <c r="BJ184" i="9"/>
  <c r="BJ52" i="9"/>
  <c r="BJ85" i="9"/>
  <c r="BJ98" i="9"/>
  <c r="BJ227" i="9"/>
  <c r="BJ206" i="9"/>
  <c r="BJ294" i="9"/>
  <c r="BJ334" i="9"/>
  <c r="BJ69" i="9"/>
  <c r="BJ295" i="9"/>
  <c r="BJ451" i="9"/>
  <c r="BJ407" i="9"/>
  <c r="BJ121" i="9"/>
  <c r="BJ325" i="9"/>
  <c r="BJ310" i="9"/>
  <c r="BJ434" i="9"/>
  <c r="BJ132" i="9"/>
  <c r="BJ163" i="9"/>
  <c r="BJ411" i="9"/>
  <c r="BJ277" i="9"/>
  <c r="BJ185" i="9"/>
  <c r="BJ222" i="9"/>
  <c r="BJ386" i="9"/>
  <c r="BJ262" i="9"/>
  <c r="BJ263" i="9"/>
  <c r="BJ364" i="9"/>
  <c r="BJ445" i="9"/>
  <c r="BJ210" i="9"/>
  <c r="BJ430" i="9"/>
  <c r="BJ456" i="9"/>
  <c r="BJ9" i="9"/>
  <c r="BJ378" i="9"/>
  <c r="BJ401" i="9"/>
  <c r="BJ45" i="9"/>
  <c r="BJ352" i="9"/>
  <c r="BJ213" i="9"/>
  <c r="BJ207" i="9"/>
  <c r="BJ333" i="9"/>
  <c r="BJ416" i="9"/>
  <c r="BJ331" i="9"/>
  <c r="BJ298" i="9"/>
  <c r="BJ18" i="9"/>
  <c r="BJ287" i="9"/>
  <c r="BJ458" i="9"/>
  <c r="BJ382" i="9"/>
  <c r="BJ161" i="9"/>
  <c r="BJ112" i="9"/>
  <c r="BJ436" i="9"/>
  <c r="BJ345" i="9"/>
  <c r="BJ249" i="9"/>
  <c r="BJ379" i="9"/>
  <c r="BJ84" i="9"/>
  <c r="BJ237" i="9"/>
  <c r="BJ142" i="9"/>
  <c r="BJ194" i="9"/>
  <c r="BJ408" i="9"/>
  <c r="BJ118" i="9"/>
  <c r="BJ103" i="9"/>
  <c r="BJ361" i="9"/>
  <c r="BJ12" i="9"/>
  <c r="BJ178" i="9"/>
  <c r="BJ122" i="9"/>
  <c r="BJ79" i="9"/>
  <c r="BJ13" i="9"/>
  <c r="BJ244" i="9"/>
  <c r="BJ268" i="9"/>
  <c r="BJ442" i="9"/>
  <c r="BJ269" i="9"/>
  <c r="BJ404" i="9"/>
  <c r="BJ95" i="9"/>
  <c r="BJ159" i="9"/>
  <c r="BJ15" i="9"/>
  <c r="BJ19" i="9"/>
  <c r="BJ71" i="9"/>
  <c r="BJ102" i="9"/>
  <c r="BJ433" i="9"/>
  <c r="BJ74" i="9"/>
  <c r="BJ283" i="9"/>
  <c r="BJ162" i="9"/>
  <c r="BJ272" i="9"/>
  <c r="BJ202" i="9"/>
  <c r="BJ391" i="9"/>
  <c r="BJ420" i="9"/>
  <c r="BJ127" i="9"/>
  <c r="BJ375" i="9"/>
  <c r="BJ36" i="9"/>
  <c r="BJ403" i="9"/>
  <c r="BJ200" i="9"/>
  <c r="BJ235" i="9"/>
  <c r="BJ347" i="9"/>
  <c r="BJ381" i="9"/>
  <c r="BJ212" i="9"/>
  <c r="BJ110" i="9"/>
  <c r="BJ76" i="9"/>
  <c r="BJ406" i="9"/>
  <c r="BJ77" i="9"/>
  <c r="BJ380" i="9"/>
  <c r="BJ300" i="9"/>
  <c r="BJ201" i="9"/>
  <c r="BJ418" i="9"/>
  <c r="BJ119" i="9"/>
  <c r="BJ80" i="9"/>
  <c r="BJ31" i="9"/>
  <c r="BJ171" i="9"/>
  <c r="BJ231" i="9"/>
  <c r="BJ460" i="9"/>
  <c r="BJ229" i="9"/>
  <c r="BN341" i="9"/>
  <c r="BN33" i="9"/>
  <c r="BN37" i="9"/>
  <c r="BN62" i="9"/>
  <c r="BN109" i="9"/>
  <c r="BN123" i="9"/>
  <c r="BN136" i="9"/>
  <c r="BN139" i="9"/>
  <c r="BN205" i="9"/>
  <c r="BN208" i="9"/>
  <c r="BN256" i="9"/>
  <c r="BN289" i="9"/>
  <c r="BN290" i="9"/>
  <c r="BN321" i="9"/>
  <c r="BN410" i="9"/>
  <c r="BN431" i="9"/>
  <c r="BN252" i="9"/>
  <c r="BN314" i="9"/>
  <c r="BN72" i="9"/>
  <c r="BN326" i="9"/>
  <c r="BN387" i="9"/>
  <c r="BN154" i="9"/>
  <c r="BN438" i="9"/>
  <c r="BN38" i="9"/>
  <c r="BN68" i="9"/>
  <c r="BN439" i="9"/>
  <c r="BN233" i="9"/>
  <c r="BN396" i="9"/>
  <c r="BN448" i="9"/>
  <c r="BN224" i="9"/>
  <c r="BN83" i="9"/>
  <c r="BN113" i="9"/>
  <c r="BN172" i="9"/>
  <c r="BN351" i="9"/>
  <c r="BN285" i="9"/>
  <c r="BN373" i="9"/>
  <c r="BN301" i="9"/>
  <c r="BN175" i="9"/>
  <c r="BN126" i="9"/>
  <c r="BN316" i="9"/>
  <c r="BN73" i="9"/>
  <c r="BN362" i="9"/>
  <c r="BN47" i="9"/>
  <c r="BN216" i="9"/>
  <c r="BN197" i="9"/>
  <c r="BN266" i="9"/>
  <c r="BN42" i="9"/>
  <c r="BN265" i="9"/>
  <c r="BN338" i="9"/>
  <c r="BN214" i="9"/>
  <c r="BN264" i="9"/>
  <c r="BN75" i="9"/>
  <c r="BN189" i="9"/>
  <c r="BN304" i="9"/>
  <c r="BN64" i="9"/>
  <c r="BN276" i="9"/>
  <c r="BN417" i="9"/>
  <c r="BN400" i="9"/>
  <c r="BN106" i="9"/>
  <c r="BN27" i="9"/>
  <c r="BN251" i="9"/>
  <c r="BN327" i="9"/>
  <c r="BN128" i="9"/>
  <c r="BN145" i="9"/>
  <c r="BN174" i="9"/>
  <c r="BN288" i="9"/>
  <c r="BN230" i="9"/>
  <c r="BN48" i="9"/>
  <c r="BN49" i="9"/>
  <c r="BN50" i="9"/>
  <c r="BN365" i="9"/>
  <c r="BN129" i="9"/>
  <c r="BN319" i="9"/>
  <c r="BN220" i="9"/>
  <c r="BN146" i="9"/>
  <c r="BN317" i="9"/>
  <c r="BN32" i="9"/>
  <c r="BN259" i="9"/>
  <c r="BN169" i="9"/>
  <c r="BN309" i="9"/>
  <c r="BN342" i="9"/>
  <c r="BN114" i="9"/>
  <c r="BN153" i="9"/>
  <c r="BN254" i="9"/>
  <c r="BN255" i="9"/>
  <c r="BN330" i="9"/>
  <c r="BN29" i="9"/>
  <c r="BN140" i="9"/>
  <c r="BN67" i="9"/>
  <c r="BN337" i="9"/>
  <c r="BN357" i="9"/>
  <c r="BN399" i="9"/>
  <c r="BN44" i="9"/>
  <c r="BN398" i="9"/>
  <c r="BN440" i="9"/>
  <c r="BN461" i="9"/>
  <c r="BN164" i="9"/>
  <c r="BN395" i="9"/>
  <c r="BN173" i="9"/>
  <c r="BN46" i="9"/>
  <c r="BN279" i="9"/>
  <c r="BN297" i="9"/>
  <c r="BN134" i="9"/>
  <c r="BN204" i="9"/>
  <c r="BN415" i="9"/>
  <c r="BN97" i="9"/>
  <c r="BN344" i="9"/>
  <c r="BN151" i="9"/>
  <c r="BN186" i="9"/>
  <c r="BN306" i="9"/>
  <c r="BN409" i="9"/>
  <c r="BN356" i="9"/>
  <c r="BN452" i="9"/>
  <c r="BN131" i="9"/>
  <c r="BN253" i="9"/>
  <c r="BN26" i="9"/>
  <c r="BN41" i="9"/>
  <c r="BN190" i="9"/>
  <c r="BN218" i="9"/>
  <c r="BN390" i="9"/>
  <c r="BN384" i="9"/>
  <c r="BN312" i="9"/>
  <c r="BN156" i="9"/>
  <c r="BN343" i="9"/>
  <c r="BN54" i="9"/>
  <c r="BN61" i="9"/>
  <c r="BN63" i="9"/>
  <c r="BN394" i="9"/>
  <c r="BN221" i="9"/>
  <c r="BN148" i="9"/>
  <c r="BN21" i="9"/>
  <c r="BN70" i="9"/>
  <c r="BN402" i="9"/>
  <c r="BN10" i="9"/>
  <c r="BN100" i="9"/>
  <c r="BN130" i="9"/>
  <c r="BN354" i="9"/>
  <c r="BN158" i="9"/>
  <c r="BN179" i="9"/>
  <c r="BN308" i="9"/>
  <c r="BN369" i="9"/>
  <c r="BN242" i="9"/>
  <c r="BN358" i="9"/>
  <c r="BN320" i="9"/>
  <c r="BN313" i="9"/>
  <c r="BN180" i="9"/>
  <c r="BN115" i="9"/>
  <c r="BN353" i="9"/>
  <c r="BN424" i="9"/>
  <c r="BN35" i="9"/>
  <c r="BN53" i="9"/>
  <c r="BN421" i="9"/>
  <c r="BN182" i="9"/>
  <c r="BN332" i="9"/>
  <c r="BN120" i="9"/>
  <c r="BN23" i="9"/>
  <c r="BN160" i="9"/>
  <c r="BN443" i="9"/>
  <c r="BN236" i="9"/>
  <c r="BN367" i="9"/>
  <c r="BN141" i="9"/>
  <c r="BN258" i="9"/>
  <c r="BN302" i="9"/>
  <c r="BN260" i="9"/>
  <c r="BN450" i="9"/>
  <c r="BN419" i="9"/>
  <c r="BN246" i="9"/>
  <c r="BN240" i="9"/>
  <c r="BN311" i="9"/>
  <c r="BN372" i="9"/>
  <c r="BN340" i="9"/>
  <c r="BN93" i="9"/>
  <c r="BN335" i="9"/>
  <c r="BN89" i="9"/>
  <c r="BN92" i="9"/>
  <c r="BN90" i="9"/>
  <c r="BN14" i="9"/>
  <c r="BN30" i="9"/>
  <c r="BN267" i="9"/>
  <c r="BN360" i="9"/>
  <c r="BN366" i="9"/>
  <c r="BN359" i="9"/>
  <c r="BN453" i="9"/>
  <c r="BN149" i="9"/>
  <c r="BN278" i="9"/>
  <c r="BN104" i="9"/>
  <c r="BN223" i="9"/>
  <c r="BN181" i="9"/>
  <c r="BN198" i="9"/>
  <c r="BN261" i="9"/>
  <c r="BN225" i="9"/>
  <c r="BN34" i="9"/>
  <c r="BN257" i="9"/>
  <c r="BN176" i="9"/>
  <c r="BN195" i="9"/>
  <c r="BN273" i="9"/>
  <c r="BN116" i="9"/>
  <c r="BN101" i="9"/>
  <c r="BN250" i="9"/>
  <c r="BN43" i="9"/>
  <c r="BN143" i="9"/>
  <c r="BN243" i="9"/>
  <c r="BN299" i="9"/>
  <c r="BN324" i="9"/>
  <c r="BN296" i="9"/>
  <c r="BN247" i="9"/>
  <c r="BN99" i="9"/>
  <c r="BN58" i="9"/>
  <c r="BN24" i="9"/>
  <c r="BN318" i="9"/>
  <c r="BN377" i="9"/>
  <c r="BN291" i="9"/>
  <c r="BN423" i="9"/>
  <c r="BN329" i="9"/>
  <c r="BN374" i="9"/>
  <c r="BN248" i="9"/>
  <c r="BN168" i="9"/>
  <c r="BN25" i="9"/>
  <c r="BN87" i="9"/>
  <c r="BN275" i="9"/>
  <c r="BN219" i="9"/>
  <c r="BN234" i="9"/>
  <c r="BN284" i="9"/>
  <c r="BN426" i="9"/>
  <c r="BN328" i="9"/>
  <c r="BN133" i="9"/>
  <c r="BN383" i="9"/>
  <c r="BN349" i="9"/>
  <c r="BN280" i="9"/>
  <c r="BN315" i="9"/>
  <c r="BN211" i="9"/>
  <c r="BN241" i="9"/>
  <c r="BN459" i="9"/>
  <c r="BN239" i="9"/>
  <c r="BN188" i="9"/>
  <c r="BN397" i="9"/>
  <c r="BN165" i="9"/>
  <c r="BN209" i="9"/>
  <c r="BN183" i="9"/>
  <c r="BN336" i="9"/>
  <c r="BN393" i="9"/>
  <c r="BN444" i="9"/>
  <c r="BN28" i="9"/>
  <c r="BN414" i="9"/>
  <c r="BN437" i="9"/>
  <c r="BN441" i="9"/>
  <c r="BN82" i="9"/>
  <c r="BN245" i="9"/>
  <c r="BN203" i="9"/>
  <c r="BN150" i="9"/>
  <c r="BN412" i="9"/>
  <c r="BN117" i="9"/>
  <c r="BN59" i="9"/>
  <c r="BN385" i="9"/>
  <c r="BN20" i="9"/>
  <c r="BN65" i="9"/>
  <c r="BN425" i="9"/>
  <c r="BN39" i="9"/>
  <c r="BN192" i="9"/>
  <c r="BN303" i="9"/>
  <c r="BN350" i="9"/>
  <c r="BN455" i="9"/>
  <c r="BN111" i="9"/>
  <c r="BN217" i="9"/>
  <c r="BN427" i="9"/>
  <c r="BN11" i="9"/>
  <c r="BN226" i="9"/>
  <c r="BN413" i="9"/>
  <c r="BN238" i="9"/>
  <c r="BN167" i="9"/>
  <c r="BN138" i="9"/>
  <c r="BN281" i="9"/>
  <c r="BN187" i="9"/>
  <c r="BN177" i="9"/>
  <c r="BN94" i="9"/>
  <c r="BN125" i="9"/>
  <c r="BN60" i="9"/>
  <c r="BN282" i="9"/>
  <c r="BN363" i="9"/>
  <c r="BN196" i="9"/>
  <c r="BN51" i="9"/>
  <c r="BN55" i="9"/>
  <c r="BN370" i="9"/>
  <c r="BN457" i="9"/>
  <c r="BN339" i="9"/>
  <c r="BN271" i="9"/>
  <c r="BN40" i="9"/>
  <c r="BN305" i="9"/>
  <c r="BN454" i="9"/>
  <c r="BN96" i="9"/>
  <c r="BN184" i="9"/>
  <c r="BN52" i="9"/>
  <c r="BN85" i="9"/>
  <c r="BN98" i="9"/>
  <c r="BN227" i="9"/>
  <c r="BN371" i="9"/>
  <c r="BN429" i="9"/>
  <c r="BN206" i="9"/>
  <c r="BN294" i="9"/>
  <c r="BN334" i="9"/>
  <c r="BN69" i="9"/>
  <c r="BN295" i="9"/>
  <c r="BN451" i="9"/>
  <c r="BN407" i="9"/>
  <c r="BN121" i="9"/>
  <c r="BN325" i="9"/>
  <c r="BN422" i="9"/>
  <c r="BN310" i="9"/>
  <c r="BN434" i="9"/>
  <c r="BN132" i="9"/>
  <c r="BN163" i="9"/>
  <c r="BN411" i="9"/>
  <c r="BN277" i="9"/>
  <c r="BN185" i="9"/>
  <c r="BN222" i="9"/>
  <c r="BN386" i="9"/>
  <c r="BN262" i="9"/>
  <c r="BN428" i="9"/>
  <c r="BN263" i="9"/>
  <c r="BN445" i="9"/>
  <c r="BN210" i="9"/>
  <c r="BN430" i="9"/>
  <c r="BN456" i="9"/>
  <c r="BN9" i="9"/>
  <c r="BN378" i="9"/>
  <c r="BN401" i="9"/>
  <c r="BN45" i="9"/>
  <c r="BN352" i="9"/>
  <c r="BN22" i="9"/>
  <c r="BN376" i="9"/>
  <c r="BN213" i="9"/>
  <c r="BN207" i="9"/>
  <c r="BN333" i="9"/>
  <c r="BN416" i="9"/>
  <c r="BN331" i="9"/>
  <c r="BN298" i="9"/>
  <c r="BN18" i="9"/>
  <c r="BN287" i="9"/>
  <c r="BN458" i="9"/>
  <c r="BN274" i="9"/>
  <c r="BN446" i="9"/>
  <c r="BN382" i="9"/>
  <c r="BN161" i="9"/>
  <c r="BN112" i="9"/>
  <c r="BN436" i="9"/>
  <c r="BN345" i="9"/>
  <c r="BN249" i="9"/>
  <c r="BN379" i="9"/>
  <c r="BN84" i="9"/>
  <c r="BN237" i="9"/>
  <c r="BN447" i="9"/>
  <c r="BN346" i="9"/>
  <c r="BN142" i="9"/>
  <c r="BN194" i="9"/>
  <c r="BN408" i="9"/>
  <c r="BN118" i="9"/>
  <c r="BN103" i="9"/>
  <c r="BN361" i="9"/>
  <c r="BN12" i="9"/>
  <c r="BN178" i="9"/>
  <c r="BN122" i="9"/>
  <c r="BN16" i="9"/>
  <c r="BN322" i="9"/>
  <c r="BN79" i="9"/>
  <c r="BN13" i="9"/>
  <c r="BN244" i="9"/>
  <c r="BN268" i="9"/>
  <c r="BN442" i="9"/>
  <c r="BN269" i="9"/>
  <c r="BN404" i="9"/>
  <c r="BN95" i="9"/>
  <c r="BN159" i="9"/>
  <c r="BN307" i="9"/>
  <c r="BN86" i="9"/>
  <c r="BN15" i="9"/>
  <c r="BN19" i="9"/>
  <c r="BN71" i="9"/>
  <c r="BN102" i="9"/>
  <c r="BN433" i="9"/>
  <c r="BN74" i="9"/>
  <c r="BN283" i="9"/>
  <c r="BN162" i="9"/>
  <c r="BN272" i="9"/>
  <c r="BN152" i="9"/>
  <c r="BN323" i="9"/>
  <c r="BN202" i="9"/>
  <c r="BN391" i="9"/>
  <c r="BN420" i="9"/>
  <c r="BN127" i="9"/>
  <c r="BN375" i="9"/>
  <c r="BN36" i="9"/>
  <c r="BN403" i="9"/>
  <c r="BN200" i="9"/>
  <c r="BN235" i="9"/>
  <c r="BN228" i="9"/>
  <c r="BN81" i="9"/>
  <c r="BN347" i="9"/>
  <c r="BN381" i="9"/>
  <c r="BN212" i="9"/>
  <c r="BN110" i="9"/>
  <c r="BN76" i="9"/>
  <c r="BN406" i="9"/>
  <c r="BN77" i="9"/>
  <c r="BN380" i="9"/>
  <c r="BN300" i="9"/>
  <c r="BN199" i="9"/>
  <c r="BN392" i="9"/>
  <c r="BN201" i="9"/>
  <c r="BN418" i="9"/>
  <c r="BN119" i="9"/>
  <c r="BN80" i="9"/>
  <c r="BN31" i="9"/>
  <c r="BN171" i="9"/>
  <c r="BN231" i="9"/>
  <c r="BN460" i="9"/>
  <c r="BN229" i="9"/>
  <c r="BR341" i="9"/>
  <c r="BR33" i="9"/>
  <c r="BR37" i="9"/>
  <c r="BR62" i="9"/>
  <c r="BR109" i="9"/>
  <c r="BR123" i="9"/>
  <c r="BR136" i="9"/>
  <c r="BR139" i="9"/>
  <c r="BR205" i="9"/>
  <c r="BR256" i="9"/>
  <c r="BR289" i="9"/>
  <c r="BR290" i="9"/>
  <c r="BR321" i="9"/>
  <c r="BR410" i="9"/>
  <c r="BR431" i="9"/>
  <c r="BR252" i="9"/>
  <c r="BR314" i="9"/>
  <c r="BR72" i="9"/>
  <c r="BR326" i="9"/>
  <c r="BR154" i="9"/>
  <c r="BR438" i="9"/>
  <c r="BR38" i="9"/>
  <c r="BR68" i="9"/>
  <c r="BR439" i="9"/>
  <c r="BR233" i="9"/>
  <c r="BR396" i="9"/>
  <c r="BR448" i="9"/>
  <c r="BR224" i="9"/>
  <c r="BR83" i="9"/>
  <c r="BR172" i="9"/>
  <c r="BR351" i="9"/>
  <c r="BR285" i="9"/>
  <c r="BR373" i="9"/>
  <c r="BR301" i="9"/>
  <c r="BR175" i="9"/>
  <c r="BR126" i="9"/>
  <c r="BR316" i="9"/>
  <c r="BR73" i="9"/>
  <c r="BR362" i="9"/>
  <c r="BR216" i="9"/>
  <c r="BR197" i="9"/>
  <c r="BR266" i="9"/>
  <c r="BR42" i="9"/>
  <c r="BR265" i="9"/>
  <c r="BR338" i="9"/>
  <c r="BR214" i="9"/>
  <c r="BR264" i="9"/>
  <c r="BR75" i="9"/>
  <c r="BR189" i="9"/>
  <c r="BR64" i="9"/>
  <c r="BR276" i="9"/>
  <c r="BR417" i="9"/>
  <c r="BR400" i="9"/>
  <c r="BR106" i="9"/>
  <c r="BR27" i="9"/>
  <c r="BR251" i="9"/>
  <c r="BR327" i="9"/>
  <c r="BR128" i="9"/>
  <c r="BR145" i="9"/>
  <c r="BR288" i="9"/>
  <c r="BR230" i="9"/>
  <c r="BR48" i="9"/>
  <c r="BR49" i="9"/>
  <c r="BR50" i="9"/>
  <c r="BR365" i="9"/>
  <c r="BR129" i="9"/>
  <c r="BR319" i="9"/>
  <c r="BR220" i="9"/>
  <c r="BR146" i="9"/>
  <c r="BR32" i="9"/>
  <c r="BR259" i="9"/>
  <c r="BR169" i="9"/>
  <c r="BR309" i="9"/>
  <c r="BR342" i="9"/>
  <c r="BR114" i="9"/>
  <c r="BR153" i="9"/>
  <c r="BR254" i="9"/>
  <c r="BR255" i="9"/>
  <c r="BR330" i="9"/>
  <c r="BR140" i="9"/>
  <c r="BR67" i="9"/>
  <c r="BR337" i="9"/>
  <c r="BR357" i="9"/>
  <c r="BR399" i="9"/>
  <c r="BR44" i="9"/>
  <c r="BR398" i="9"/>
  <c r="BR440" i="9"/>
  <c r="BR461" i="9"/>
  <c r="BR164" i="9"/>
  <c r="BR173" i="9"/>
  <c r="BR46" i="9"/>
  <c r="BR279" i="9"/>
  <c r="BR297" i="9"/>
  <c r="BR134" i="9"/>
  <c r="BR204" i="9"/>
  <c r="BR415" i="9"/>
  <c r="BR97" i="9"/>
  <c r="BR344" i="9"/>
  <c r="BR151" i="9"/>
  <c r="BR306" i="9"/>
  <c r="BR409" i="9"/>
  <c r="BR356" i="9"/>
  <c r="BR452" i="9"/>
  <c r="BR131" i="9"/>
  <c r="BR253" i="9"/>
  <c r="BR26" i="9"/>
  <c r="BR41" i="9"/>
  <c r="BR190" i="9"/>
  <c r="BR218" i="9"/>
  <c r="BR384" i="9"/>
  <c r="BR312" i="9"/>
  <c r="BR156" i="9"/>
  <c r="BR343" i="9"/>
  <c r="BR54" i="9"/>
  <c r="BR61" i="9"/>
  <c r="BR63" i="9"/>
  <c r="BR394" i="9"/>
  <c r="BR221" i="9"/>
  <c r="BR148" i="9"/>
  <c r="BR70" i="9"/>
  <c r="BR402" i="9"/>
  <c r="BR10" i="9"/>
  <c r="BR100" i="9"/>
  <c r="BR130" i="9"/>
  <c r="BR354" i="9"/>
  <c r="BR158" i="9"/>
  <c r="BR179" i="9"/>
  <c r="BR308" i="9"/>
  <c r="BR369" i="9"/>
  <c r="BR358" i="9"/>
  <c r="BR320" i="9"/>
  <c r="BR313" i="9"/>
  <c r="BR180" i="9"/>
  <c r="BR115" i="9"/>
  <c r="BR353" i="9"/>
  <c r="BR424" i="9"/>
  <c r="BR35" i="9"/>
  <c r="BR53" i="9"/>
  <c r="BR421" i="9"/>
  <c r="BR332" i="9"/>
  <c r="BR120" i="9"/>
  <c r="BR23" i="9"/>
  <c r="BR160" i="9"/>
  <c r="BR443" i="9"/>
  <c r="BR236" i="9"/>
  <c r="BR367" i="9"/>
  <c r="BR141" i="9"/>
  <c r="BR258" i="9"/>
  <c r="BR302" i="9"/>
  <c r="BR450" i="9"/>
  <c r="BR419" i="9"/>
  <c r="BR246" i="9"/>
  <c r="BR240" i="9"/>
  <c r="BR311" i="9"/>
  <c r="BR372" i="9"/>
  <c r="BR340" i="9"/>
  <c r="BR93" i="9"/>
  <c r="BR335" i="9"/>
  <c r="BR89" i="9"/>
  <c r="BR90" i="9"/>
  <c r="BR14" i="9"/>
  <c r="BR30" i="9"/>
  <c r="BR267" i="9"/>
  <c r="BR360" i="9"/>
  <c r="BR366" i="9"/>
  <c r="BR359" i="9"/>
  <c r="BR453" i="9"/>
  <c r="BR149" i="9"/>
  <c r="BR278" i="9"/>
  <c r="BR223" i="9"/>
  <c r="BR181" i="9"/>
  <c r="BR198" i="9"/>
  <c r="BR261" i="9"/>
  <c r="BR225" i="9"/>
  <c r="BR34" i="9"/>
  <c r="BR257" i="9"/>
  <c r="BR176" i="9"/>
  <c r="BR195" i="9"/>
  <c r="BR273" i="9"/>
  <c r="BR101" i="9"/>
  <c r="BR250" i="9"/>
  <c r="BR43" i="9"/>
  <c r="BR143" i="9"/>
  <c r="BR243" i="9"/>
  <c r="BR299" i="9"/>
  <c r="BR324" i="9"/>
  <c r="BR296" i="9"/>
  <c r="BR247" i="9"/>
  <c r="BR99" i="9"/>
  <c r="BR24" i="9"/>
  <c r="BR318" i="9"/>
  <c r="BR377" i="9"/>
  <c r="BR291" i="9"/>
  <c r="BR423" i="9"/>
  <c r="BR329" i="9"/>
  <c r="BR374" i="9"/>
  <c r="BR248" i="9"/>
  <c r="BR168" i="9"/>
  <c r="BR25" i="9"/>
  <c r="BR275" i="9"/>
  <c r="BR219" i="9"/>
  <c r="BR234" i="9"/>
  <c r="BR284" i="9"/>
  <c r="BR426" i="9"/>
  <c r="BR328" i="9"/>
  <c r="BR133" i="9"/>
  <c r="BR383" i="9"/>
  <c r="BR349" i="9"/>
  <c r="BR280" i="9"/>
  <c r="BR211" i="9"/>
  <c r="BR241" i="9"/>
  <c r="BR459" i="9"/>
  <c r="BR239" i="9"/>
  <c r="BR188" i="9"/>
  <c r="BR397" i="9"/>
  <c r="BR165" i="9"/>
  <c r="BR209" i="9"/>
  <c r="BR183" i="9"/>
  <c r="BR336" i="9"/>
  <c r="BR444" i="9"/>
  <c r="BR28" i="9"/>
  <c r="BR414" i="9"/>
  <c r="BR437" i="9"/>
  <c r="BR441" i="9"/>
  <c r="BR82" i="9"/>
  <c r="BR245" i="9"/>
  <c r="BR203" i="9"/>
  <c r="BR150" i="9"/>
  <c r="BR412" i="9"/>
  <c r="BR59" i="9"/>
  <c r="BR385" i="9"/>
  <c r="BR20" i="9"/>
  <c r="BR65" i="9"/>
  <c r="BR425" i="9"/>
  <c r="BR39" i="9"/>
  <c r="BR192" i="9"/>
  <c r="BR303" i="9"/>
  <c r="BR350" i="9"/>
  <c r="BR455" i="9"/>
  <c r="BR217" i="9"/>
  <c r="BR427" i="9"/>
  <c r="BR11" i="9"/>
  <c r="BR226" i="9"/>
  <c r="BR413" i="9"/>
  <c r="BR238" i="9"/>
  <c r="BR167" i="9"/>
  <c r="BR138" i="9"/>
  <c r="BR281" i="9"/>
  <c r="BR187" i="9"/>
  <c r="BR94" i="9"/>
  <c r="BR125" i="9"/>
  <c r="BR60" i="9"/>
  <c r="BR282" i="9"/>
  <c r="BR363" i="9"/>
  <c r="BR196" i="9"/>
  <c r="BR51" i="9"/>
  <c r="BR55" i="9"/>
  <c r="BR370" i="9"/>
  <c r="BR457" i="9"/>
  <c r="BR271" i="9"/>
  <c r="BR40" i="9"/>
  <c r="BR305" i="9"/>
  <c r="BR454" i="9"/>
  <c r="BR96" i="9"/>
  <c r="BR184" i="9"/>
  <c r="BR52" i="9"/>
  <c r="BR85" i="9"/>
  <c r="BR98" i="9"/>
  <c r="BR227" i="9"/>
  <c r="BR429" i="9"/>
  <c r="BR206" i="9"/>
  <c r="BR294" i="9"/>
  <c r="BR334" i="9"/>
  <c r="BR69" i="9"/>
  <c r="BR295" i="9"/>
  <c r="BR451" i="9"/>
  <c r="BR407" i="9"/>
  <c r="BR121" i="9"/>
  <c r="BR325" i="9"/>
  <c r="BR310" i="9"/>
  <c r="BR434" i="9"/>
  <c r="BR132" i="9"/>
  <c r="BR163" i="9"/>
  <c r="BR411" i="9"/>
  <c r="BR277" i="9"/>
  <c r="BR185" i="9"/>
  <c r="BR222" i="9"/>
  <c r="BR386" i="9"/>
  <c r="BR262" i="9"/>
  <c r="BR263" i="9"/>
  <c r="BR445" i="9"/>
  <c r="BR210" i="9"/>
  <c r="BR430" i="9"/>
  <c r="BR456" i="9"/>
  <c r="BR9" i="9"/>
  <c r="BR378" i="9"/>
  <c r="BR401" i="9"/>
  <c r="BR45" i="9"/>
  <c r="BR352" i="9"/>
  <c r="BR376" i="9"/>
  <c r="BR213" i="9"/>
  <c r="BR207" i="9"/>
  <c r="BR333" i="9"/>
  <c r="BR416" i="9"/>
  <c r="BR331" i="9"/>
  <c r="BR298" i="9"/>
  <c r="BR18" i="9"/>
  <c r="BR287" i="9"/>
  <c r="BR458" i="9"/>
  <c r="BR446" i="9"/>
  <c r="BR382" i="9"/>
  <c r="BR161" i="9"/>
  <c r="BR112" i="9"/>
  <c r="BR436" i="9"/>
  <c r="BR345" i="9"/>
  <c r="BR249" i="9"/>
  <c r="BR379" i="9"/>
  <c r="BR84" i="9"/>
  <c r="BR237" i="9"/>
  <c r="BR346" i="9"/>
  <c r="BR142" i="9"/>
  <c r="BR194" i="9"/>
  <c r="BR408" i="9"/>
  <c r="BR118" i="9"/>
  <c r="BR103" i="9"/>
  <c r="BR361" i="9"/>
  <c r="BR12" i="9"/>
  <c r="BR178" i="9"/>
  <c r="BR122" i="9"/>
  <c r="BR322" i="9"/>
  <c r="BR79" i="9"/>
  <c r="BR13" i="9"/>
  <c r="BR244" i="9"/>
  <c r="BR268" i="9"/>
  <c r="BR442" i="9"/>
  <c r="BR269" i="9"/>
  <c r="BR404" i="9"/>
  <c r="BR95" i="9"/>
  <c r="BR159" i="9"/>
  <c r="BR86" i="9"/>
  <c r="BR15" i="9"/>
  <c r="BR19" i="9"/>
  <c r="BR71" i="9"/>
  <c r="BR102" i="9"/>
  <c r="BR433" i="9"/>
  <c r="BR74" i="9"/>
  <c r="BR283" i="9"/>
  <c r="BR162" i="9"/>
  <c r="BR272" i="9"/>
  <c r="BR323" i="9"/>
  <c r="BR202" i="9"/>
  <c r="BR391" i="9"/>
  <c r="BR420" i="9"/>
  <c r="BR127" i="9"/>
  <c r="BR375" i="9"/>
  <c r="BR36" i="9"/>
  <c r="BR403" i="9"/>
  <c r="BR200" i="9"/>
  <c r="BR235" i="9"/>
  <c r="BR81" i="9"/>
  <c r="BR347" i="9"/>
  <c r="BR381" i="9"/>
  <c r="BR212" i="9"/>
  <c r="BR110" i="9"/>
  <c r="BR76" i="9"/>
  <c r="BR406" i="9"/>
  <c r="BR77" i="9"/>
  <c r="BR380" i="9"/>
  <c r="BR300" i="9"/>
  <c r="BR392" i="9"/>
  <c r="BR201" i="9"/>
  <c r="BR418" i="9"/>
  <c r="BR119" i="9"/>
  <c r="BR80" i="9"/>
  <c r="BR31" i="9"/>
  <c r="BR171" i="9"/>
  <c r="BR231" i="9"/>
  <c r="BR460" i="9"/>
  <c r="BR229" i="9"/>
  <c r="BV341" i="9"/>
  <c r="BV33" i="9"/>
  <c r="BV37" i="9"/>
  <c r="BV62" i="9"/>
  <c r="BV109" i="9"/>
  <c r="BV123" i="9"/>
  <c r="BV136" i="9"/>
  <c r="BV139" i="9"/>
  <c r="BV205" i="9"/>
  <c r="BV208" i="9"/>
  <c r="BV256" i="9"/>
  <c r="BV289" i="9"/>
  <c r="BV290" i="9"/>
  <c r="BV321" i="9"/>
  <c r="BV410" i="9"/>
  <c r="BV431" i="9"/>
  <c r="BV252" i="9"/>
  <c r="BV314" i="9"/>
  <c r="BV72" i="9"/>
  <c r="BV326" i="9"/>
  <c r="BV387" i="9"/>
  <c r="BV154" i="9"/>
  <c r="BV438" i="9"/>
  <c r="BV38" i="9"/>
  <c r="BV68" i="9"/>
  <c r="BV439" i="9"/>
  <c r="BV233" i="9"/>
  <c r="BV396" i="9"/>
  <c r="BV448" i="9"/>
  <c r="BV224" i="9"/>
  <c r="BV83" i="9"/>
  <c r="BV113" i="9"/>
  <c r="BV172" i="9"/>
  <c r="BV351" i="9"/>
  <c r="BV285" i="9"/>
  <c r="BV373" i="9"/>
  <c r="BV301" i="9"/>
  <c r="BV175" i="9"/>
  <c r="BV126" i="9"/>
  <c r="BV316" i="9"/>
  <c r="BV73" i="9"/>
  <c r="BV362" i="9"/>
  <c r="BV47" i="9"/>
  <c r="BV216" i="9"/>
  <c r="BV197" i="9"/>
  <c r="BV266" i="9"/>
  <c r="BV42" i="9"/>
  <c r="BV265" i="9"/>
  <c r="BV338" i="9"/>
  <c r="BV214" i="9"/>
  <c r="BV264" i="9"/>
  <c r="BV75" i="9"/>
  <c r="BV189" i="9"/>
  <c r="BV304" i="9"/>
  <c r="BV64" i="9"/>
  <c r="BV276" i="9"/>
  <c r="BV417" i="9"/>
  <c r="BV400" i="9"/>
  <c r="BV106" i="9"/>
  <c r="BV27" i="9"/>
  <c r="BV251" i="9"/>
  <c r="BV327" i="9"/>
  <c r="BV128" i="9"/>
  <c r="BV145" i="9"/>
  <c r="BV174" i="9"/>
  <c r="BV288" i="9"/>
  <c r="BV230" i="9"/>
  <c r="BV48" i="9"/>
  <c r="BV49" i="9"/>
  <c r="BV50" i="9"/>
  <c r="BV365" i="9"/>
  <c r="BV129" i="9"/>
  <c r="BV319" i="9"/>
  <c r="BV220" i="9"/>
  <c r="BV146" i="9"/>
  <c r="BV317" i="9"/>
  <c r="BV32" i="9"/>
  <c r="BV259" i="9"/>
  <c r="BV169" i="9"/>
  <c r="BV309" i="9"/>
  <c r="BV342" i="9"/>
  <c r="BV114" i="9"/>
  <c r="BV153" i="9"/>
  <c r="BV254" i="9"/>
  <c r="BV255" i="9"/>
  <c r="BV330" i="9"/>
  <c r="BV29" i="9"/>
  <c r="BV140" i="9"/>
  <c r="BV67" i="9"/>
  <c r="BV337" i="9"/>
  <c r="BV357" i="9"/>
  <c r="BV399" i="9"/>
  <c r="BV44" i="9"/>
  <c r="BV398" i="9"/>
  <c r="BV440" i="9"/>
  <c r="BV461" i="9"/>
  <c r="BV164" i="9"/>
  <c r="BV395" i="9"/>
  <c r="BV173" i="9"/>
  <c r="BV46" i="9"/>
  <c r="BV279" i="9"/>
  <c r="BV297" i="9"/>
  <c r="BV134" i="9"/>
  <c r="BV204" i="9"/>
  <c r="BV415" i="9"/>
  <c r="BV97" i="9"/>
  <c r="BV344" i="9"/>
  <c r="BV151" i="9"/>
  <c r="BV186" i="9"/>
  <c r="BV306" i="9"/>
  <c r="BV409" i="9"/>
  <c r="BV356" i="9"/>
  <c r="BV452" i="9"/>
  <c r="BV131" i="9"/>
  <c r="BV253" i="9"/>
  <c r="BV26" i="9"/>
  <c r="BV41" i="9"/>
  <c r="BV190" i="9"/>
  <c r="BV218" i="9"/>
  <c r="BV390" i="9"/>
  <c r="BV384" i="9"/>
  <c r="BV312" i="9"/>
  <c r="BV156" i="9"/>
  <c r="BV343" i="9"/>
  <c r="BV54" i="9"/>
  <c r="BV61" i="9"/>
  <c r="BV63" i="9"/>
  <c r="BV394" i="9"/>
  <c r="BV221" i="9"/>
  <c r="BV148" i="9"/>
  <c r="BV21" i="9"/>
  <c r="BV70" i="9"/>
  <c r="BV402" i="9"/>
  <c r="BV10" i="9"/>
  <c r="BV100" i="9"/>
  <c r="BV130" i="9"/>
  <c r="BV354" i="9"/>
  <c r="BV158" i="9"/>
  <c r="BV179" i="9"/>
  <c r="BV308" i="9"/>
  <c r="BV369" i="9"/>
  <c r="BV242" i="9"/>
  <c r="BV358" i="9"/>
  <c r="BV320" i="9"/>
  <c r="BV313" i="9"/>
  <c r="BV180" i="9"/>
  <c r="BV115" i="9"/>
  <c r="BV353" i="9"/>
  <c r="BV424" i="9"/>
  <c r="BV35" i="9"/>
  <c r="BV53" i="9"/>
  <c r="BV421" i="9"/>
  <c r="BV182" i="9"/>
  <c r="BV332" i="9"/>
  <c r="BV120" i="9"/>
  <c r="BV23" i="9"/>
  <c r="BV160" i="9"/>
  <c r="BV443" i="9"/>
  <c r="BV236" i="9"/>
  <c r="BV367" i="9"/>
  <c r="BV141" i="9"/>
  <c r="BV258" i="9"/>
  <c r="BV302" i="9"/>
  <c r="BV260" i="9"/>
  <c r="BV450" i="9"/>
  <c r="BV419" i="9"/>
  <c r="BV246" i="9"/>
  <c r="BV311" i="9"/>
  <c r="BV14" i="9"/>
  <c r="BV30" i="9"/>
  <c r="BV267" i="9"/>
  <c r="BV360" i="9"/>
  <c r="BV181" i="9"/>
  <c r="BV198" i="9"/>
  <c r="BV261" i="9"/>
  <c r="BV225" i="9"/>
  <c r="BV250" i="9"/>
  <c r="BV43" i="9"/>
  <c r="BV143" i="9"/>
  <c r="BV243" i="9"/>
  <c r="BV318" i="9"/>
  <c r="BV377" i="9"/>
  <c r="BV291" i="9"/>
  <c r="BV423" i="9"/>
  <c r="BV374" i="9"/>
  <c r="BV275" i="9"/>
  <c r="BV219" i="9"/>
  <c r="BV234" i="9"/>
  <c r="BV284" i="9"/>
  <c r="BV426" i="9"/>
  <c r="BV133" i="9"/>
  <c r="BV241" i="9"/>
  <c r="BV459" i="9"/>
  <c r="BV239" i="9"/>
  <c r="BV188" i="9"/>
  <c r="BV28" i="9"/>
  <c r="BV414" i="9"/>
  <c r="BV437" i="9"/>
  <c r="BV441" i="9"/>
  <c r="BV245" i="9"/>
  <c r="BV385" i="9"/>
  <c r="BV20" i="9"/>
  <c r="BV65" i="9"/>
  <c r="BV425" i="9"/>
  <c r="BV427" i="9"/>
  <c r="BV11" i="9"/>
  <c r="BV226" i="9"/>
  <c r="BV413" i="9"/>
  <c r="BV167" i="9"/>
  <c r="BV94" i="9"/>
  <c r="BV125" i="9"/>
  <c r="BV60" i="9"/>
  <c r="BV282" i="9"/>
  <c r="BV363" i="9"/>
  <c r="BV40" i="9"/>
  <c r="BV305" i="9"/>
  <c r="BV454" i="9"/>
  <c r="BV96" i="9"/>
  <c r="BV52" i="9"/>
  <c r="BV206" i="9"/>
  <c r="BV294" i="9"/>
  <c r="BV334" i="9"/>
  <c r="BV69" i="9"/>
  <c r="BV451" i="9"/>
  <c r="BV434" i="9"/>
  <c r="BV132" i="9"/>
  <c r="BV163" i="9"/>
  <c r="BV411" i="9"/>
  <c r="BV445" i="9"/>
  <c r="BV210" i="9"/>
  <c r="BV430" i="9"/>
  <c r="BV456" i="9"/>
  <c r="BV378" i="9"/>
  <c r="BV213" i="9"/>
  <c r="BV207" i="9"/>
  <c r="BV333" i="9"/>
  <c r="BV416" i="9"/>
  <c r="BV382" i="9"/>
  <c r="BV161" i="9"/>
  <c r="BV112" i="9"/>
  <c r="BV436" i="9"/>
  <c r="BV249" i="9"/>
  <c r="BV346" i="9"/>
  <c r="BV142" i="9"/>
  <c r="BV194" i="9"/>
  <c r="BV408" i="9"/>
  <c r="BV118" i="9"/>
  <c r="BV361" i="9"/>
  <c r="BV79" i="9"/>
  <c r="BV13" i="9"/>
  <c r="BV244" i="9"/>
  <c r="BV268" i="9"/>
  <c r="BV15" i="9"/>
  <c r="BV19" i="9"/>
  <c r="BV71" i="9"/>
  <c r="BV102" i="9"/>
  <c r="BV74" i="9"/>
  <c r="BV202" i="9"/>
  <c r="BV391" i="9"/>
  <c r="BV420" i="9"/>
  <c r="BV127" i="9"/>
  <c r="BV347" i="9"/>
  <c r="BV381" i="9"/>
  <c r="BV212" i="9"/>
  <c r="BV110" i="9"/>
  <c r="BV406" i="9"/>
  <c r="BV392" i="9"/>
  <c r="BV201" i="9"/>
  <c r="BV418" i="9"/>
  <c r="BV119" i="9"/>
  <c r="BV80" i="9"/>
  <c r="BZ341" i="9"/>
  <c r="BZ33" i="9"/>
  <c r="BZ37" i="9"/>
  <c r="BZ62" i="9"/>
  <c r="BZ109" i="9"/>
  <c r="BZ123" i="9"/>
  <c r="BZ136" i="9"/>
  <c r="BZ139" i="9"/>
  <c r="BZ205" i="9"/>
  <c r="BZ256" i="9"/>
  <c r="BZ289" i="9"/>
  <c r="BZ290" i="9"/>
  <c r="BZ321" i="9"/>
  <c r="BZ410" i="9"/>
  <c r="BZ431" i="9"/>
  <c r="BZ252" i="9"/>
  <c r="BZ314" i="9"/>
  <c r="BZ72" i="9"/>
  <c r="BZ326" i="9"/>
  <c r="BZ154" i="9"/>
  <c r="BZ438" i="9"/>
  <c r="BZ38" i="9"/>
  <c r="BZ68" i="9"/>
  <c r="BZ439" i="9"/>
  <c r="BZ233" i="9"/>
  <c r="BZ396" i="9"/>
  <c r="BZ448" i="9"/>
  <c r="BZ224" i="9"/>
  <c r="BZ83" i="9"/>
  <c r="BZ172" i="9"/>
  <c r="BZ351" i="9"/>
  <c r="BZ285" i="9"/>
  <c r="BZ373" i="9"/>
  <c r="BZ301" i="9"/>
  <c r="BZ175" i="9"/>
  <c r="BZ126" i="9"/>
  <c r="BZ316" i="9"/>
  <c r="BZ73" i="9"/>
  <c r="BZ362" i="9"/>
  <c r="BZ216" i="9"/>
  <c r="BZ197" i="9"/>
  <c r="BZ266" i="9"/>
  <c r="BZ42" i="9"/>
  <c r="BZ265" i="9"/>
  <c r="BZ338" i="9"/>
  <c r="BZ214" i="9"/>
  <c r="BZ264" i="9"/>
  <c r="BZ75" i="9"/>
  <c r="BZ189" i="9"/>
  <c r="BZ64" i="9"/>
  <c r="BZ276" i="9"/>
  <c r="BZ417" i="9"/>
  <c r="BZ400" i="9"/>
  <c r="BZ106" i="9"/>
  <c r="BZ27" i="9"/>
  <c r="BZ251" i="9"/>
  <c r="BZ327" i="9"/>
  <c r="BZ128" i="9"/>
  <c r="BZ145" i="9"/>
  <c r="BZ288" i="9"/>
  <c r="BZ56" i="9"/>
  <c r="BZ230" i="9"/>
  <c r="BZ48" i="9"/>
  <c r="BZ49" i="9"/>
  <c r="BZ50" i="9"/>
  <c r="BZ365" i="9"/>
  <c r="BZ129" i="9"/>
  <c r="BZ319" i="9"/>
  <c r="BZ220" i="9"/>
  <c r="BZ146" i="9"/>
  <c r="BZ32" i="9"/>
  <c r="BZ259" i="9"/>
  <c r="BZ169" i="9"/>
  <c r="BZ309" i="9"/>
  <c r="BZ342" i="9"/>
  <c r="BZ114" i="9"/>
  <c r="BZ153" i="9"/>
  <c r="BZ254" i="9"/>
  <c r="BZ255" i="9"/>
  <c r="BZ330" i="9"/>
  <c r="BZ140" i="9"/>
  <c r="BZ67" i="9"/>
  <c r="BZ337" i="9"/>
  <c r="BZ357" i="9"/>
  <c r="BZ399" i="9"/>
  <c r="BZ44" i="9"/>
  <c r="BZ398" i="9"/>
  <c r="BZ440" i="9"/>
  <c r="BZ461" i="9"/>
  <c r="BZ164" i="9"/>
  <c r="BZ173" i="9"/>
  <c r="BZ46" i="9"/>
  <c r="BZ279" i="9"/>
  <c r="BZ297" i="9"/>
  <c r="BZ134" i="9"/>
  <c r="BZ204" i="9"/>
  <c r="BZ415" i="9"/>
  <c r="BZ97" i="9"/>
  <c r="BZ344" i="9"/>
  <c r="BZ151" i="9"/>
  <c r="BZ306" i="9"/>
  <c r="BZ409" i="9"/>
  <c r="BZ356" i="9"/>
  <c r="BZ452" i="9"/>
  <c r="BZ131" i="9"/>
  <c r="BZ253" i="9"/>
  <c r="BZ26" i="9"/>
  <c r="BZ41" i="9"/>
  <c r="BZ190" i="9"/>
  <c r="BZ218" i="9"/>
  <c r="BZ384" i="9"/>
  <c r="BZ312" i="9"/>
  <c r="BZ156" i="9"/>
  <c r="BZ343" i="9"/>
  <c r="BZ54" i="9"/>
  <c r="BZ61" i="9"/>
  <c r="BZ63" i="9"/>
  <c r="BZ394" i="9"/>
  <c r="BZ221" i="9"/>
  <c r="BZ148" i="9"/>
  <c r="BZ70" i="9"/>
  <c r="BZ402" i="9"/>
  <c r="BZ10" i="9"/>
  <c r="BZ100" i="9"/>
  <c r="BZ130" i="9"/>
  <c r="BZ354" i="9"/>
  <c r="BZ158" i="9"/>
  <c r="BZ179" i="9"/>
  <c r="BZ308" i="9"/>
  <c r="BZ369" i="9"/>
  <c r="BZ358" i="9"/>
  <c r="BZ320" i="9"/>
  <c r="BZ313" i="9"/>
  <c r="BZ180" i="9"/>
  <c r="BZ115" i="9"/>
  <c r="BZ353" i="9"/>
  <c r="BZ424" i="9"/>
  <c r="BZ35" i="9"/>
  <c r="BZ53" i="9"/>
  <c r="BZ421" i="9"/>
  <c r="BZ332" i="9"/>
  <c r="BZ120" i="9"/>
  <c r="BZ23" i="9"/>
  <c r="BZ160" i="9"/>
  <c r="BZ443" i="9"/>
  <c r="BZ236" i="9"/>
  <c r="BZ367" i="9"/>
  <c r="BZ141" i="9"/>
  <c r="BZ258" i="9"/>
  <c r="BZ302" i="9"/>
  <c r="BZ450" i="9"/>
  <c r="BZ419" i="9"/>
  <c r="BZ246" i="9"/>
  <c r="BZ240" i="9"/>
  <c r="BZ311" i="9"/>
  <c r="BZ372" i="9"/>
  <c r="BZ335" i="9"/>
  <c r="BZ14" i="9"/>
  <c r="BZ30" i="9"/>
  <c r="BZ267" i="9"/>
  <c r="BZ360" i="9"/>
  <c r="BZ366" i="9"/>
  <c r="BZ359" i="9"/>
  <c r="BZ149" i="9"/>
  <c r="BZ278" i="9"/>
  <c r="BZ223" i="9"/>
  <c r="BZ181" i="9"/>
  <c r="BZ198" i="9"/>
  <c r="BZ261" i="9"/>
  <c r="BZ225" i="9"/>
  <c r="BZ34" i="9"/>
  <c r="BZ257" i="9"/>
  <c r="BZ176" i="9"/>
  <c r="BZ195" i="9"/>
  <c r="BZ273" i="9"/>
  <c r="BZ43" i="9"/>
  <c r="BZ143" i="9"/>
  <c r="BZ243" i="9"/>
  <c r="BZ299" i="9"/>
  <c r="BZ324" i="9"/>
  <c r="BZ296" i="9"/>
  <c r="BZ247" i="9"/>
  <c r="BZ291" i="9"/>
  <c r="BZ423" i="9"/>
  <c r="BZ329" i="9"/>
  <c r="BZ374" i="9"/>
  <c r="BZ248" i="9"/>
  <c r="BZ168" i="9"/>
  <c r="BZ25" i="9"/>
  <c r="BZ426" i="9"/>
  <c r="BZ328" i="9"/>
  <c r="BZ133" i="9"/>
  <c r="BZ383" i="9"/>
  <c r="BZ349" i="9"/>
  <c r="BZ280" i="9"/>
  <c r="BZ211" i="9"/>
  <c r="BZ397" i="9"/>
  <c r="BZ165" i="9"/>
  <c r="BZ209" i="9"/>
  <c r="BZ183" i="9"/>
  <c r="BZ336" i="9"/>
  <c r="BZ444" i="9"/>
  <c r="BZ245" i="9"/>
  <c r="BZ203" i="9"/>
  <c r="BZ150" i="9"/>
  <c r="BZ412" i="9"/>
  <c r="BZ59" i="9"/>
  <c r="BZ385" i="9"/>
  <c r="BZ303" i="9"/>
  <c r="BZ350" i="9"/>
  <c r="BZ455" i="9"/>
  <c r="BZ217" i="9"/>
  <c r="BZ427" i="9"/>
  <c r="BZ11" i="9"/>
  <c r="BZ281" i="9"/>
  <c r="BZ187" i="9"/>
  <c r="BZ94" i="9"/>
  <c r="BZ125" i="9"/>
  <c r="BZ60" i="9"/>
  <c r="BZ282" i="9"/>
  <c r="BZ370" i="9"/>
  <c r="BZ457" i="9"/>
  <c r="BZ271" i="9"/>
  <c r="BZ40" i="9"/>
  <c r="BZ305" i="9"/>
  <c r="BZ454" i="9"/>
  <c r="BZ96" i="9"/>
  <c r="BZ98" i="9"/>
  <c r="BZ227" i="9"/>
  <c r="BZ429" i="9"/>
  <c r="BZ206" i="9"/>
  <c r="BZ294" i="9"/>
  <c r="BZ334" i="9"/>
  <c r="BZ69" i="9"/>
  <c r="BZ295" i="9"/>
  <c r="BZ121" i="9"/>
  <c r="BZ325" i="9"/>
  <c r="BZ310" i="9"/>
  <c r="BZ434" i="9"/>
  <c r="BZ132" i="9"/>
  <c r="BZ163" i="9"/>
  <c r="BZ411" i="9"/>
  <c r="BZ277" i="9"/>
  <c r="BZ185" i="9"/>
  <c r="BZ386" i="9"/>
  <c r="BZ262" i="9"/>
  <c r="BZ263" i="9"/>
  <c r="BZ445" i="9"/>
  <c r="BZ210" i="9"/>
  <c r="BZ430" i="9"/>
  <c r="BZ456" i="9"/>
  <c r="BZ9" i="9"/>
  <c r="BZ378" i="9"/>
  <c r="BZ401" i="9"/>
  <c r="BZ45" i="9"/>
  <c r="BZ352" i="9"/>
  <c r="BZ207" i="9"/>
  <c r="BZ333" i="9"/>
  <c r="BZ416" i="9"/>
  <c r="BZ331" i="9"/>
  <c r="BZ298" i="9"/>
  <c r="BZ18" i="9"/>
  <c r="BZ287" i="9"/>
  <c r="BZ112" i="9"/>
  <c r="BZ436" i="9"/>
  <c r="BZ345" i="9"/>
  <c r="BZ249" i="9"/>
  <c r="BZ379" i="9"/>
  <c r="BZ84" i="9"/>
  <c r="BZ237" i="9"/>
  <c r="BZ118" i="9"/>
  <c r="BZ103" i="9"/>
  <c r="BZ361" i="9"/>
  <c r="BZ12" i="9"/>
  <c r="BZ178" i="9"/>
  <c r="BZ122" i="9"/>
  <c r="BZ322" i="9"/>
  <c r="BZ442" i="9"/>
  <c r="BZ269" i="9"/>
  <c r="BZ404" i="9"/>
  <c r="BZ95" i="9"/>
  <c r="BZ159" i="9"/>
  <c r="BZ86" i="9"/>
  <c r="BZ74" i="9"/>
  <c r="BZ283" i="9"/>
  <c r="BZ162" i="9"/>
  <c r="BZ272" i="9"/>
  <c r="BZ323" i="9"/>
  <c r="BZ202" i="9"/>
  <c r="BZ403" i="9"/>
  <c r="BZ200" i="9"/>
  <c r="BZ235" i="9"/>
  <c r="BZ81" i="9"/>
  <c r="BZ347" i="9"/>
  <c r="BZ381" i="9"/>
  <c r="BZ380" i="9"/>
  <c r="BZ300" i="9"/>
  <c r="BZ392" i="9"/>
  <c r="BZ201" i="9"/>
  <c r="BZ418" i="9"/>
  <c r="BZ119" i="9"/>
  <c r="BZ460" i="9"/>
  <c r="BZ229" i="9"/>
  <c r="CD341" i="9"/>
  <c r="CD33" i="9"/>
  <c r="CD37" i="9"/>
  <c r="CD62" i="9"/>
  <c r="CD109" i="9"/>
  <c r="CD123" i="9"/>
  <c r="CD136" i="9"/>
  <c r="CD139" i="9"/>
  <c r="CD205" i="9"/>
  <c r="CD208" i="9"/>
  <c r="CD256" i="9"/>
  <c r="CD289" i="9"/>
  <c r="CD290" i="9"/>
  <c r="CD321" i="9"/>
  <c r="CD410" i="9"/>
  <c r="CD431" i="9"/>
  <c r="CD252" i="9"/>
  <c r="CD314" i="9"/>
  <c r="CD72" i="9"/>
  <c r="CD326" i="9"/>
  <c r="CD387" i="9"/>
  <c r="CD154" i="9"/>
  <c r="CD438" i="9"/>
  <c r="CD38" i="9"/>
  <c r="CD68" i="9"/>
  <c r="CD439" i="9"/>
  <c r="CD233" i="9"/>
  <c r="CD396" i="9"/>
  <c r="CD448" i="9"/>
  <c r="CD224" i="9"/>
  <c r="CD83" i="9"/>
  <c r="CD113" i="9"/>
  <c r="CD172" i="9"/>
  <c r="CD351" i="9"/>
  <c r="CD285" i="9"/>
  <c r="CD373" i="9"/>
  <c r="CD301" i="9"/>
  <c r="CD175" i="9"/>
  <c r="CD126" i="9"/>
  <c r="CD316" i="9"/>
  <c r="CD73" i="9"/>
  <c r="CD362" i="9"/>
  <c r="CD47" i="9"/>
  <c r="CD216" i="9"/>
  <c r="CD197" i="9"/>
  <c r="CD266" i="9"/>
  <c r="CD42" i="9"/>
  <c r="CD265" i="9"/>
  <c r="CD338" i="9"/>
  <c r="CD214" i="9"/>
  <c r="CD264" i="9"/>
  <c r="CD75" i="9"/>
  <c r="CD189" i="9"/>
  <c r="CD304" i="9"/>
  <c r="CD64" i="9"/>
  <c r="CD276" i="9"/>
  <c r="CD417" i="9"/>
  <c r="CD400" i="9"/>
  <c r="CD106" i="9"/>
  <c r="CD27" i="9"/>
  <c r="CD251" i="9"/>
  <c r="CD327" i="9"/>
  <c r="CD128" i="9"/>
  <c r="CD145" i="9"/>
  <c r="CD174" i="9"/>
  <c r="CD288" i="9"/>
  <c r="CD230" i="9"/>
  <c r="CD48" i="9"/>
  <c r="CD49" i="9"/>
  <c r="CD50" i="9"/>
  <c r="CD365" i="9"/>
  <c r="CD129" i="9"/>
  <c r="CD319" i="9"/>
  <c r="CD220" i="9"/>
  <c r="CD146" i="9"/>
  <c r="CD317" i="9"/>
  <c r="CD32" i="9"/>
  <c r="CD259" i="9"/>
  <c r="CD169" i="9"/>
  <c r="CD309" i="9"/>
  <c r="CD342" i="9"/>
  <c r="CD114" i="9"/>
  <c r="CD153" i="9"/>
  <c r="CD254" i="9"/>
  <c r="CD255" i="9"/>
  <c r="CD330" i="9"/>
  <c r="CD29" i="9"/>
  <c r="CD140" i="9"/>
  <c r="CD67" i="9"/>
  <c r="CD337" i="9"/>
  <c r="CD357" i="9"/>
  <c r="CD399" i="9"/>
  <c r="CD44" i="9"/>
  <c r="CD398" i="9"/>
  <c r="CD440" i="9"/>
  <c r="CD461" i="9"/>
  <c r="CD164" i="9"/>
  <c r="CD395" i="9"/>
  <c r="CD173" i="9"/>
  <c r="CD46" i="9"/>
  <c r="CD279" i="9"/>
  <c r="CD297" i="9"/>
  <c r="CD134" i="9"/>
  <c r="CD204" i="9"/>
  <c r="CD415" i="9"/>
  <c r="CD97" i="9"/>
  <c r="CD344" i="9"/>
  <c r="CD151" i="9"/>
  <c r="CD186" i="9"/>
  <c r="CD306" i="9"/>
  <c r="CD409" i="9"/>
  <c r="CD356" i="9"/>
  <c r="CD452" i="9"/>
  <c r="CD131" i="9"/>
  <c r="CD253" i="9"/>
  <c r="CD26" i="9"/>
  <c r="CD41" i="9"/>
  <c r="CD190" i="9"/>
  <c r="CD218" i="9"/>
  <c r="CD390" i="9"/>
  <c r="CD384" i="9"/>
  <c r="CD312" i="9"/>
  <c r="CD156" i="9"/>
  <c r="CD343" i="9"/>
  <c r="CD54" i="9"/>
  <c r="CD61" i="9"/>
  <c r="CD63" i="9"/>
  <c r="CD394" i="9"/>
  <c r="CD221" i="9"/>
  <c r="CD148" i="9"/>
  <c r="CD21" i="9"/>
  <c r="CD70" i="9"/>
  <c r="CD402" i="9"/>
  <c r="CD10" i="9"/>
  <c r="CD100" i="9"/>
  <c r="CD130" i="9"/>
  <c r="CD354" i="9"/>
  <c r="CD158" i="9"/>
  <c r="CD179" i="9"/>
  <c r="CD308" i="9"/>
  <c r="CD369" i="9"/>
  <c r="CD242" i="9"/>
  <c r="CD358" i="9"/>
  <c r="CD320" i="9"/>
  <c r="CD313" i="9"/>
  <c r="CD180" i="9"/>
  <c r="CD115" i="9"/>
  <c r="CD353" i="9"/>
  <c r="CD424" i="9"/>
  <c r="CD35" i="9"/>
  <c r="CD53" i="9"/>
  <c r="CD421" i="9"/>
  <c r="CD182" i="9"/>
  <c r="CD332" i="9"/>
  <c r="CD120" i="9"/>
  <c r="CD23" i="9"/>
  <c r="CD160" i="9"/>
  <c r="CD443" i="9"/>
  <c r="CD236" i="9"/>
  <c r="CD367" i="9"/>
  <c r="CD141" i="9"/>
  <c r="CD258" i="9"/>
  <c r="CD302" i="9"/>
  <c r="CD260" i="9"/>
  <c r="CD450" i="9"/>
  <c r="CD419" i="9"/>
  <c r="CD246" i="9"/>
  <c r="CD240" i="9"/>
  <c r="CD311" i="9"/>
  <c r="CD372" i="9"/>
  <c r="CD92" i="9"/>
  <c r="CD14" i="9"/>
  <c r="CD30" i="9"/>
  <c r="CD267" i="9"/>
  <c r="CD360" i="9"/>
  <c r="CD366" i="9"/>
  <c r="CD104" i="9"/>
  <c r="CD223" i="9"/>
  <c r="CD181" i="9"/>
  <c r="CD198" i="9"/>
  <c r="CD261" i="9"/>
  <c r="CD225" i="9"/>
  <c r="CD34" i="9"/>
  <c r="CD116" i="9"/>
  <c r="CD101" i="9"/>
  <c r="CD250" i="9"/>
  <c r="CD43" i="9"/>
  <c r="CD143" i="9"/>
  <c r="CD243" i="9"/>
  <c r="CD299" i="9"/>
  <c r="CD318" i="9"/>
  <c r="CD377" i="9"/>
  <c r="CD291" i="9"/>
  <c r="CD423" i="9"/>
  <c r="CD329" i="9"/>
  <c r="CD219" i="9"/>
  <c r="CD234" i="9"/>
  <c r="CD284" i="9"/>
  <c r="CD426" i="9"/>
  <c r="CD328" i="9"/>
  <c r="CD133" i="9"/>
  <c r="CD241" i="9"/>
  <c r="CD459" i="9"/>
  <c r="CD239" i="9"/>
  <c r="CD188" i="9"/>
  <c r="CD397" i="9"/>
  <c r="CD165" i="9"/>
  <c r="CD209" i="9"/>
  <c r="CD28" i="9"/>
  <c r="CD414" i="9"/>
  <c r="CD437" i="9"/>
  <c r="CD441" i="9"/>
  <c r="CD82" i="9"/>
  <c r="CD245" i="9"/>
  <c r="CD203" i="9"/>
  <c r="CD150" i="9"/>
  <c r="CD385" i="9"/>
  <c r="CD20" i="9"/>
  <c r="CD65" i="9"/>
  <c r="CD425" i="9"/>
  <c r="CD39" i="9"/>
  <c r="CD192" i="9"/>
  <c r="CD303" i="9"/>
  <c r="CD350" i="9"/>
  <c r="CD455" i="9"/>
  <c r="CD427" i="9"/>
  <c r="CD11" i="9"/>
  <c r="CD226" i="9"/>
  <c r="CD413" i="9"/>
  <c r="CD238" i="9"/>
  <c r="CD167" i="9"/>
  <c r="CD138" i="9"/>
  <c r="CD177" i="9"/>
  <c r="CD125" i="9"/>
  <c r="CD60" i="9"/>
  <c r="CD282" i="9"/>
  <c r="CD363" i="9"/>
  <c r="CD196" i="9"/>
  <c r="CD51" i="9"/>
  <c r="CD370" i="9"/>
  <c r="CD457" i="9"/>
  <c r="CD339" i="9"/>
  <c r="CD271" i="9"/>
  <c r="CD40" i="9"/>
  <c r="CD305" i="9"/>
  <c r="CD454" i="9"/>
  <c r="CD96" i="9"/>
  <c r="CD184" i="9"/>
  <c r="CD371" i="9"/>
  <c r="CD206" i="9"/>
  <c r="CD294" i="9"/>
  <c r="CD334" i="9"/>
  <c r="CD69" i="9"/>
  <c r="CD295" i="9"/>
  <c r="CD422" i="9"/>
  <c r="CD310" i="9"/>
  <c r="CD434" i="9"/>
  <c r="CD132" i="9"/>
  <c r="CD163" i="9"/>
  <c r="CD411" i="9"/>
  <c r="CD277" i="9"/>
  <c r="CD428" i="9"/>
  <c r="CD263" i="9"/>
  <c r="CD445" i="9"/>
  <c r="CD210" i="9"/>
  <c r="CD430" i="9"/>
  <c r="CD456" i="9"/>
  <c r="CD9" i="9"/>
  <c r="CD213" i="9"/>
  <c r="CD207" i="9"/>
  <c r="CD333" i="9"/>
  <c r="CD416" i="9"/>
  <c r="CD331" i="9"/>
  <c r="CD382" i="9"/>
  <c r="CD161" i="9"/>
  <c r="CD112" i="9"/>
  <c r="CD436" i="9"/>
  <c r="CD345" i="9"/>
  <c r="CD249" i="9"/>
  <c r="CD142" i="9"/>
  <c r="CD194" i="9"/>
  <c r="CD408" i="9"/>
  <c r="CD118" i="9"/>
  <c r="CD103" i="9"/>
  <c r="CD361" i="9"/>
  <c r="CD12" i="9"/>
  <c r="CD79" i="9"/>
  <c r="CD13" i="9"/>
  <c r="CD244" i="9"/>
  <c r="CD268" i="9"/>
  <c r="CD442" i="9"/>
  <c r="CD269" i="9"/>
  <c r="CD404" i="9"/>
  <c r="CD95" i="9"/>
  <c r="CD15" i="9"/>
  <c r="CD19" i="9"/>
  <c r="CD71" i="9"/>
  <c r="CD102" i="9"/>
  <c r="CD433" i="9"/>
  <c r="CD74" i="9"/>
  <c r="CD283" i="9"/>
  <c r="CD162" i="9"/>
  <c r="CD272" i="9"/>
  <c r="CD202" i="9"/>
  <c r="CD391" i="9"/>
  <c r="CD420" i="9"/>
  <c r="CD127" i="9"/>
  <c r="CD375" i="9"/>
  <c r="CD36" i="9"/>
  <c r="CD403" i="9"/>
  <c r="CD228" i="9"/>
  <c r="CD347" i="9"/>
  <c r="CD381" i="9"/>
  <c r="CD212" i="9"/>
  <c r="CD110" i="9"/>
  <c r="CD76" i="9"/>
  <c r="CD406" i="9"/>
  <c r="CD77" i="9"/>
  <c r="CD380" i="9"/>
  <c r="CD199" i="9"/>
  <c r="CD392" i="9"/>
  <c r="CD201" i="9"/>
  <c r="CD418" i="9"/>
  <c r="CD119" i="9"/>
  <c r="CD80" i="9"/>
  <c r="CD31" i="9"/>
  <c r="CD171" i="9"/>
  <c r="CD231" i="9"/>
  <c r="CD460" i="9"/>
  <c r="CD229" i="9"/>
  <c r="CH341" i="9"/>
  <c r="CH33" i="9"/>
  <c r="CH37" i="9"/>
  <c r="CH62" i="9"/>
  <c r="CH109" i="9"/>
  <c r="CH123" i="9"/>
  <c r="CH136" i="9"/>
  <c r="CH139" i="9"/>
  <c r="CH205" i="9"/>
  <c r="CH289" i="9"/>
  <c r="CH290" i="9"/>
  <c r="CH321" i="9"/>
  <c r="CH410" i="9"/>
  <c r="CH431" i="9"/>
  <c r="CH252" i="9"/>
  <c r="CH314" i="9"/>
  <c r="CH72" i="9"/>
  <c r="CH326" i="9"/>
  <c r="CH438" i="9"/>
  <c r="CH38" i="9"/>
  <c r="CH68" i="9"/>
  <c r="CH439" i="9"/>
  <c r="CH233" i="9"/>
  <c r="CH396" i="9"/>
  <c r="CH448" i="9"/>
  <c r="CH224" i="9"/>
  <c r="CH83" i="9"/>
  <c r="CH351" i="9"/>
  <c r="CH285" i="9"/>
  <c r="CH373" i="9"/>
  <c r="CH301" i="9"/>
  <c r="CH175" i="9"/>
  <c r="CH126" i="9"/>
  <c r="CH316" i="9"/>
  <c r="CH73" i="9"/>
  <c r="CH362" i="9"/>
  <c r="CH197" i="9"/>
  <c r="CH266" i="9"/>
  <c r="CH42" i="9"/>
  <c r="CH265" i="9"/>
  <c r="CH338" i="9"/>
  <c r="CH214" i="9"/>
  <c r="CH264" i="9"/>
  <c r="CH75" i="9"/>
  <c r="CH189" i="9"/>
  <c r="CH276" i="9"/>
  <c r="CH417" i="9"/>
  <c r="CH400" i="9"/>
  <c r="CH106" i="9"/>
  <c r="CH27" i="9"/>
  <c r="CH251" i="9"/>
  <c r="CH327" i="9"/>
  <c r="CH128" i="9"/>
  <c r="CH145" i="9"/>
  <c r="CH230" i="9"/>
  <c r="CH48" i="9"/>
  <c r="CH49" i="9"/>
  <c r="CH50" i="9"/>
  <c r="CH365" i="9"/>
  <c r="CH129" i="9"/>
  <c r="CH319" i="9"/>
  <c r="CH220" i="9"/>
  <c r="CH146" i="9"/>
  <c r="CH259" i="9"/>
  <c r="CH169" i="9"/>
  <c r="CH309" i="9"/>
  <c r="CH342" i="9"/>
  <c r="CH114" i="9"/>
  <c r="CH153" i="9"/>
  <c r="CH254" i="9"/>
  <c r="CH255" i="9"/>
  <c r="CH330" i="9"/>
  <c r="CH140" i="9"/>
  <c r="CH67" i="9"/>
  <c r="CH337" i="9"/>
  <c r="CH357" i="9"/>
  <c r="CH399" i="9"/>
  <c r="CH44" i="9"/>
  <c r="CH398" i="9"/>
  <c r="CH440" i="9"/>
  <c r="CH461" i="9"/>
  <c r="CH164" i="9"/>
  <c r="CH173" i="9"/>
  <c r="CH46" i="9"/>
  <c r="CH279" i="9"/>
  <c r="CH297" i="9"/>
  <c r="CH134" i="9"/>
  <c r="CH204" i="9"/>
  <c r="CH415" i="9"/>
  <c r="CH97" i="9"/>
  <c r="CH344" i="9"/>
  <c r="CH151" i="9"/>
  <c r="CH409" i="9"/>
  <c r="CH356" i="9"/>
  <c r="CH452" i="9"/>
  <c r="CH131" i="9"/>
  <c r="CH253" i="9"/>
  <c r="CH26" i="9"/>
  <c r="CH41" i="9"/>
  <c r="CH190" i="9"/>
  <c r="CH218" i="9"/>
  <c r="CH312" i="9"/>
  <c r="CH156" i="9"/>
  <c r="CH343" i="9"/>
  <c r="CH54" i="9"/>
  <c r="CH61" i="9"/>
  <c r="CH63" i="9"/>
  <c r="CH394" i="9"/>
  <c r="CH221" i="9"/>
  <c r="CH148" i="9"/>
  <c r="CH402" i="9"/>
  <c r="CH10" i="9"/>
  <c r="CH100" i="9"/>
  <c r="CH130" i="9"/>
  <c r="CH354" i="9"/>
  <c r="CH158" i="9"/>
  <c r="CH179" i="9"/>
  <c r="CH308" i="9"/>
  <c r="CH369" i="9"/>
  <c r="CH320" i="9"/>
  <c r="CH313" i="9"/>
  <c r="CH180" i="9"/>
  <c r="CH115" i="9"/>
  <c r="CH353" i="9"/>
  <c r="CH424" i="9"/>
  <c r="CH35" i="9"/>
  <c r="CH53" i="9"/>
  <c r="CH421" i="9"/>
  <c r="CH120" i="9"/>
  <c r="CH23" i="9"/>
  <c r="CH160" i="9"/>
  <c r="CH443" i="9"/>
  <c r="CH236" i="9"/>
  <c r="CH367" i="9"/>
  <c r="CH141" i="9"/>
  <c r="CH258" i="9"/>
  <c r="CH302" i="9"/>
  <c r="CH419" i="9"/>
  <c r="CH246" i="9"/>
  <c r="CH14" i="9"/>
  <c r="CH30" i="9"/>
  <c r="CH267" i="9"/>
  <c r="CH360" i="9"/>
  <c r="CH366" i="9"/>
  <c r="CH359" i="9"/>
  <c r="CH453" i="9"/>
  <c r="CH149" i="9"/>
  <c r="CH181" i="9"/>
  <c r="CH198" i="9"/>
  <c r="CH261" i="9"/>
  <c r="CH225" i="9"/>
  <c r="CH34" i="9"/>
  <c r="CH257" i="9"/>
  <c r="CH176" i="9"/>
  <c r="CH195" i="9"/>
  <c r="CH250" i="9"/>
  <c r="CH43" i="9"/>
  <c r="CH143" i="9"/>
  <c r="CH243" i="9"/>
  <c r="CH299" i="9"/>
  <c r="CH324" i="9"/>
  <c r="CH296" i="9"/>
  <c r="CH247" i="9"/>
  <c r="CH318" i="9"/>
  <c r="CH377" i="9"/>
  <c r="CH291" i="9"/>
  <c r="CH423" i="9"/>
  <c r="CH329" i="9"/>
  <c r="CH374" i="9"/>
  <c r="CH248" i="9"/>
  <c r="CH168" i="9"/>
  <c r="CH219" i="9"/>
  <c r="CH234" i="9"/>
  <c r="CH284" i="9"/>
  <c r="CH426" i="9"/>
  <c r="CH328" i="9"/>
  <c r="CH133" i="9"/>
  <c r="CH383" i="9"/>
  <c r="CH349" i="9"/>
  <c r="CH241" i="9"/>
  <c r="CH459" i="9"/>
  <c r="CH239" i="9"/>
  <c r="CH188" i="9"/>
  <c r="CH397" i="9"/>
  <c r="CH165" i="9"/>
  <c r="CH209" i="9"/>
  <c r="CH183" i="9"/>
  <c r="CH28" i="9"/>
  <c r="CH414" i="9"/>
  <c r="CH437" i="9"/>
  <c r="CH441" i="9"/>
  <c r="CH82" i="9"/>
  <c r="CH245" i="9"/>
  <c r="CH203" i="9"/>
  <c r="CH150" i="9"/>
  <c r="CH155" i="9"/>
  <c r="CH385" i="9"/>
  <c r="CH20" i="9"/>
  <c r="CH65" i="9"/>
  <c r="CH425" i="9"/>
  <c r="CH39" i="9"/>
  <c r="CH192" i="9"/>
  <c r="CH303" i="9"/>
  <c r="CH350" i="9"/>
  <c r="CH427" i="9"/>
  <c r="CH11" i="9"/>
  <c r="CH226" i="9"/>
  <c r="CH413" i="9"/>
  <c r="CH238" i="9"/>
  <c r="CH167" i="9"/>
  <c r="CH138" i="9"/>
  <c r="CH281" i="9"/>
  <c r="CH125" i="9"/>
  <c r="CH60" i="9"/>
  <c r="CH282" i="9"/>
  <c r="CH363" i="9"/>
  <c r="CH196" i="9"/>
  <c r="CH51" i="9"/>
  <c r="CH55" i="9"/>
  <c r="CH370" i="9"/>
  <c r="CH40" i="9"/>
  <c r="CH305" i="9"/>
  <c r="CH454" i="9"/>
  <c r="CH96" i="9"/>
  <c r="CH184" i="9"/>
  <c r="CH52" i="9"/>
  <c r="CH85" i="9"/>
  <c r="CH98" i="9"/>
  <c r="CH206" i="9"/>
  <c r="CH294" i="9"/>
  <c r="CH334" i="9"/>
  <c r="CH69" i="9"/>
  <c r="CH295" i="9"/>
  <c r="CH451" i="9"/>
  <c r="CH407" i="9"/>
  <c r="CH121" i="9"/>
  <c r="CH434" i="9"/>
  <c r="CH132" i="9"/>
  <c r="CH163" i="9"/>
  <c r="CH411" i="9"/>
  <c r="CH277" i="9"/>
  <c r="CH185" i="9"/>
  <c r="CH222" i="9"/>
  <c r="CH386" i="9"/>
  <c r="CH445" i="9"/>
  <c r="CH210" i="9"/>
  <c r="CH430" i="9"/>
  <c r="CH456" i="9"/>
  <c r="CH9" i="9"/>
  <c r="CH378" i="9"/>
  <c r="CH401" i="9"/>
  <c r="CH45" i="9"/>
  <c r="CH213" i="9"/>
  <c r="CH207" i="9"/>
  <c r="CH333" i="9"/>
  <c r="CH416" i="9"/>
  <c r="CH331" i="9"/>
  <c r="CH298" i="9"/>
  <c r="CH18" i="9"/>
  <c r="CH287" i="9"/>
  <c r="CH382" i="9"/>
  <c r="CH161" i="9"/>
  <c r="CH112" i="9"/>
  <c r="CH436" i="9"/>
  <c r="CH345" i="9"/>
  <c r="CH249" i="9"/>
  <c r="CH379" i="9"/>
  <c r="CH84" i="9"/>
  <c r="CH142" i="9"/>
  <c r="CH194" i="9"/>
  <c r="CH408" i="9"/>
  <c r="CH118" i="9"/>
  <c r="CH103" i="9"/>
  <c r="CH361" i="9"/>
  <c r="CH12" i="9"/>
  <c r="CH178" i="9"/>
  <c r="CH79" i="9"/>
  <c r="CH13" i="9"/>
  <c r="CH244" i="9"/>
  <c r="CH268" i="9"/>
  <c r="CH442" i="9"/>
  <c r="CH269" i="9"/>
  <c r="CH404" i="9"/>
  <c r="CH95" i="9"/>
  <c r="CH15" i="9"/>
  <c r="CH19" i="9"/>
  <c r="CH71" i="9"/>
  <c r="CH102" i="9"/>
  <c r="CH433" i="9"/>
  <c r="CH74" i="9"/>
  <c r="CH283" i="9"/>
  <c r="CH162" i="9"/>
  <c r="CH202" i="9"/>
  <c r="CH391" i="9"/>
  <c r="CH420" i="9"/>
  <c r="CH127" i="9"/>
  <c r="CH375" i="9"/>
  <c r="CH36" i="9"/>
  <c r="CH403" i="9"/>
  <c r="CH200" i="9"/>
  <c r="CH347" i="9"/>
  <c r="CH381" i="9"/>
  <c r="CH212" i="9"/>
  <c r="CH110" i="9"/>
  <c r="CH76" i="9"/>
  <c r="CH406" i="9"/>
  <c r="CH77" i="9"/>
  <c r="CH380" i="9"/>
  <c r="CH201" i="9"/>
  <c r="CH418" i="9"/>
  <c r="CH119" i="9"/>
  <c r="CH80" i="9"/>
  <c r="CH31" i="9"/>
  <c r="CH171" i="9"/>
  <c r="CH231" i="9"/>
  <c r="CH460" i="9"/>
  <c r="CV441" i="9" l="1"/>
  <c r="CV125" i="9"/>
  <c r="CV141" i="9"/>
  <c r="CV391" i="9"/>
  <c r="CV200" i="9"/>
  <c r="CV202" i="9"/>
  <c r="CV281" i="9"/>
  <c r="CV437" i="9"/>
  <c r="CV460" i="9"/>
  <c r="CV346" i="9"/>
  <c r="CV55" i="9"/>
  <c r="CV388" i="9"/>
  <c r="CV447" i="9"/>
  <c r="CV274" i="9"/>
  <c r="CV277" i="9"/>
  <c r="CV280" i="9"/>
  <c r="CV275" i="9"/>
  <c r="CV171" i="9"/>
  <c r="CV458" i="9"/>
  <c r="CV163" i="9"/>
  <c r="CV25" i="9"/>
  <c r="CV257" i="9"/>
  <c r="CV80" i="9"/>
  <c r="CV381" i="9"/>
  <c r="CV420" i="9"/>
  <c r="CV272" i="9"/>
  <c r="CV178" i="9"/>
  <c r="CV263" i="9"/>
  <c r="CV298" i="9"/>
  <c r="CV20" i="9"/>
  <c r="CV428" i="9"/>
  <c r="CV348" i="9"/>
  <c r="CV98" i="9"/>
  <c r="CV51" i="9"/>
  <c r="CV167" i="9"/>
  <c r="CV192" i="9"/>
  <c r="CV393" i="9"/>
  <c r="CV88" i="9"/>
  <c r="CV328" i="9"/>
  <c r="CV181" i="9"/>
  <c r="CV93" i="9"/>
  <c r="CV374" i="9"/>
  <c r="CV250" i="9"/>
  <c r="CV149" i="9"/>
  <c r="CV246" i="9"/>
  <c r="CV359" i="9"/>
  <c r="CV195" i="9"/>
  <c r="CV360" i="9"/>
  <c r="CV404" i="9"/>
  <c r="CV445" i="9"/>
  <c r="CV271" i="9"/>
  <c r="CV111" i="9"/>
  <c r="CV82" i="9"/>
  <c r="CV58" i="9"/>
  <c r="CV406" i="9"/>
  <c r="CV235" i="9"/>
  <c r="CV79" i="9"/>
  <c r="CV13" i="9"/>
  <c r="CV222" i="9"/>
  <c r="CV430" i="9"/>
  <c r="CV429" i="9"/>
  <c r="CV339" i="9"/>
  <c r="CV455" i="9"/>
  <c r="CV203" i="9"/>
  <c r="CV243" i="9"/>
  <c r="CV92" i="9"/>
  <c r="CV324" i="9"/>
  <c r="CV110" i="9"/>
  <c r="CV66" i="9"/>
  <c r="CV322" i="9"/>
  <c r="CV434" i="9"/>
  <c r="CV371" i="9"/>
  <c r="CV350" i="9"/>
  <c r="CV28" i="9"/>
  <c r="CV176" i="9"/>
  <c r="CV89" i="9"/>
  <c r="CV223" i="9"/>
  <c r="CV456" i="9"/>
  <c r="CV177" i="9"/>
  <c r="CV315" i="9"/>
  <c r="CV296" i="9"/>
  <c r="CV300" i="9"/>
  <c r="CV76" i="9"/>
  <c r="CV12" i="9"/>
  <c r="CV159" i="9"/>
  <c r="CV442" i="9"/>
  <c r="CV382" i="9"/>
  <c r="CV22" i="9"/>
  <c r="CV378" i="9"/>
  <c r="CV407" i="9"/>
  <c r="CV294" i="9"/>
  <c r="CV40" i="9"/>
  <c r="CV232" i="9"/>
  <c r="CV355" i="9"/>
  <c r="CV59" i="9"/>
  <c r="CV432" i="9"/>
  <c r="CV329" i="9"/>
  <c r="CV14" i="9"/>
  <c r="CV133" i="9"/>
  <c r="CV99" i="9"/>
  <c r="CV34" i="9"/>
  <c r="CV166" i="9"/>
  <c r="CV77" i="9"/>
  <c r="CV244" i="9"/>
  <c r="CV435" i="9"/>
  <c r="CV412" i="9"/>
  <c r="CV90" i="9"/>
  <c r="CV229" i="9"/>
  <c r="CV380" i="9"/>
  <c r="CV459" i="9"/>
  <c r="CV95" i="9"/>
  <c r="CV268" i="9"/>
  <c r="CV108" i="9"/>
  <c r="CV147" i="9"/>
  <c r="CV401" i="9"/>
  <c r="CV9" i="9"/>
  <c r="CV454" i="9"/>
  <c r="CV206" i="9"/>
  <c r="CV94" i="9"/>
  <c r="CV217" i="9"/>
  <c r="CV117" i="9"/>
  <c r="CV245" i="9"/>
  <c r="CV211" i="9"/>
  <c r="CV291" i="9"/>
  <c r="CV91" i="9"/>
  <c r="CV234" i="9"/>
  <c r="CV247" i="9"/>
  <c r="CV225" i="9"/>
  <c r="CV261" i="9"/>
  <c r="CV212" i="9"/>
  <c r="CV403" i="9"/>
  <c r="CV152" i="9"/>
  <c r="CV16" i="9"/>
  <c r="CV122" i="9"/>
  <c r="CV345" i="9"/>
  <c r="CV18" i="9"/>
  <c r="CV295" i="9"/>
  <c r="CV364" i="9"/>
  <c r="CV132" i="9"/>
  <c r="CV227" i="9"/>
  <c r="CV370" i="9"/>
  <c r="CV138" i="9"/>
  <c r="CV303" i="9"/>
  <c r="CV444" i="9"/>
  <c r="CV414" i="9"/>
  <c r="CV383" i="9"/>
  <c r="CV198" i="9"/>
  <c r="CV335" i="9"/>
  <c r="CV248" i="9"/>
  <c r="CV43" i="9"/>
  <c r="CV278" i="9"/>
  <c r="CQ181" i="9"/>
  <c r="CQ340" i="9"/>
  <c r="CQ116" i="9"/>
  <c r="CQ360" i="9"/>
  <c r="CQ443" i="9"/>
  <c r="CQ424" i="9"/>
  <c r="CQ70" i="9"/>
  <c r="CQ126" i="9"/>
  <c r="CQ208" i="9"/>
  <c r="CQ46" i="9"/>
  <c r="CQ259" i="9"/>
  <c r="CQ417" i="9"/>
  <c r="CQ449" i="9"/>
  <c r="CQ144" i="9"/>
  <c r="CQ113" i="9"/>
  <c r="CQ193" i="9"/>
  <c r="CQ404" i="9"/>
  <c r="CQ312" i="9"/>
  <c r="CQ306" i="9"/>
  <c r="CQ342" i="9"/>
  <c r="CQ159" i="9"/>
  <c r="CQ114" i="9"/>
  <c r="CQ66" i="9"/>
  <c r="CQ407" i="9"/>
  <c r="CQ120" i="9"/>
  <c r="CQ180" i="9"/>
  <c r="CQ148" i="9"/>
  <c r="CQ266" i="9"/>
  <c r="CQ65" i="9"/>
  <c r="CQ241" i="9"/>
  <c r="CQ277" i="9"/>
  <c r="CQ51" i="9"/>
  <c r="CQ238" i="9"/>
  <c r="CQ285" i="9"/>
  <c r="CQ57" i="9"/>
  <c r="CQ286" i="9"/>
  <c r="CQ206" i="9"/>
  <c r="CQ157" i="9"/>
  <c r="CQ78" i="9"/>
  <c r="CQ174" i="9"/>
  <c r="CQ224" i="9"/>
  <c r="CQ199" i="9"/>
  <c r="CQ121" i="9"/>
  <c r="CQ83" i="9"/>
  <c r="CQ221" i="9"/>
  <c r="CQ450" i="9"/>
  <c r="CQ297" i="9"/>
  <c r="CQ357" i="9"/>
  <c r="CQ76" i="9"/>
  <c r="CQ26" i="9"/>
  <c r="CQ317" i="9"/>
  <c r="CQ390" i="9"/>
  <c r="CQ264" i="9"/>
  <c r="CQ316" i="9"/>
  <c r="CQ314" i="9"/>
  <c r="CQ337" i="9"/>
  <c r="CQ156" i="9"/>
  <c r="CQ191" i="9"/>
  <c r="CQ27" i="9"/>
  <c r="CQ382" i="9"/>
  <c r="CQ398" i="9"/>
  <c r="CQ171" i="9"/>
  <c r="CQ201" i="9"/>
  <c r="CQ375" i="9"/>
  <c r="CQ146" i="9"/>
  <c r="CQ244" i="9"/>
  <c r="CQ451" i="9"/>
  <c r="CQ250" i="9"/>
  <c r="CQ149" i="9"/>
  <c r="CQ129" i="9"/>
  <c r="CQ233" i="9"/>
  <c r="CQ387" i="9"/>
  <c r="CQ211" i="9"/>
  <c r="CQ21" i="9"/>
  <c r="CQ29" i="9"/>
  <c r="CQ214" i="9"/>
  <c r="CQ154" i="9"/>
  <c r="CQ279" i="9"/>
  <c r="CQ67" i="9"/>
  <c r="CQ23" i="9"/>
  <c r="CQ115" i="9"/>
  <c r="CQ127" i="9"/>
  <c r="CQ15" i="9"/>
  <c r="CQ247" i="9"/>
  <c r="CQ401" i="9"/>
  <c r="CQ245" i="9"/>
  <c r="CQ77" i="9"/>
  <c r="CQ445" i="9"/>
  <c r="CQ111" i="9"/>
  <c r="CQ412" i="9"/>
  <c r="CQ296" i="9"/>
  <c r="CQ459" i="9"/>
  <c r="CQ391" i="9"/>
  <c r="CQ274" i="9"/>
  <c r="CQ455" i="9"/>
  <c r="CQ441" i="9"/>
  <c r="CQ324" i="9"/>
  <c r="CQ454" i="9"/>
  <c r="CQ458" i="9"/>
  <c r="CQ434" i="9"/>
  <c r="CQ437" i="9"/>
  <c r="CQ147" i="9"/>
  <c r="CQ217" i="9"/>
  <c r="CQ38" i="9"/>
  <c r="CQ86" i="9"/>
  <c r="CQ118" i="9"/>
  <c r="CQ436" i="9"/>
  <c r="CQ333" i="9"/>
  <c r="CQ292" i="9"/>
  <c r="CQ411" i="9"/>
  <c r="CQ165" i="9"/>
  <c r="CQ219" i="9"/>
  <c r="CQ366" i="9"/>
  <c r="CQ287" i="9"/>
  <c r="CQ262" i="9"/>
  <c r="CQ422" i="9"/>
  <c r="CQ85" i="9"/>
  <c r="CQ423" i="9"/>
  <c r="CQ359" i="9"/>
  <c r="CQ96" i="9"/>
  <c r="CQ188" i="9"/>
  <c r="CQ71" i="9"/>
  <c r="CQ376" i="9"/>
  <c r="CQ427" i="9"/>
  <c r="CQ30" i="9"/>
  <c r="CQ442" i="9"/>
  <c r="CQ294" i="9"/>
  <c r="CQ14" i="9"/>
  <c r="CQ229" i="9"/>
  <c r="CQ268" i="9"/>
  <c r="CQ117" i="9"/>
  <c r="CQ143" i="9"/>
  <c r="CQ170" i="9"/>
  <c r="CQ141" i="9"/>
  <c r="CQ293" i="9"/>
  <c r="CQ60" i="9"/>
  <c r="CQ195" i="9"/>
  <c r="CQ392" i="9"/>
  <c r="CQ161" i="9"/>
  <c r="CQ334" i="9"/>
  <c r="CQ155" i="9"/>
  <c r="CQ168" i="9"/>
  <c r="CQ40" i="9"/>
  <c r="CQ432" i="9"/>
  <c r="CQ34" i="9"/>
  <c r="CQ380" i="9"/>
  <c r="CQ108" i="9"/>
  <c r="CQ225" i="9"/>
  <c r="CQ346" i="9"/>
  <c r="CQ406" i="9"/>
  <c r="CQ235" i="9"/>
  <c r="CQ79" i="9"/>
  <c r="CQ13" i="9"/>
  <c r="CQ447" i="9"/>
  <c r="CQ222" i="9"/>
  <c r="CQ430" i="9"/>
  <c r="CQ429" i="9"/>
  <c r="CQ339" i="9"/>
  <c r="CQ203" i="9"/>
  <c r="CQ280" i="9"/>
  <c r="CQ243" i="9"/>
  <c r="CQ92" i="9"/>
  <c r="CQ166" i="9"/>
  <c r="CQ385" i="9"/>
  <c r="CQ267" i="9"/>
  <c r="CQ45" i="9"/>
  <c r="CQ125" i="9"/>
  <c r="CQ239" i="9"/>
  <c r="CQ257" i="9"/>
  <c r="CQ12" i="9"/>
  <c r="CQ22" i="9"/>
  <c r="CQ59" i="9"/>
  <c r="CQ329" i="9"/>
  <c r="CQ9" i="9"/>
  <c r="CQ291" i="9"/>
  <c r="CQ456" i="9"/>
  <c r="CQ177" i="9"/>
  <c r="CQ261" i="9"/>
  <c r="CQ110" i="9"/>
  <c r="CQ322" i="9"/>
  <c r="CQ371" i="9"/>
  <c r="CQ350" i="9"/>
  <c r="CQ28" i="9"/>
  <c r="CQ176" i="9"/>
  <c r="CQ25" i="9"/>
  <c r="CQ223" i="9"/>
  <c r="CQ11" i="9"/>
  <c r="CQ240" i="9"/>
  <c r="CQ194" i="9"/>
  <c r="CQ305" i="9"/>
  <c r="CQ17" i="9"/>
  <c r="CQ24" i="9"/>
  <c r="CQ300" i="9"/>
  <c r="CQ378" i="9"/>
  <c r="CQ355" i="9"/>
  <c r="CQ99" i="9"/>
  <c r="CQ95" i="9"/>
  <c r="CQ94" i="9"/>
  <c r="CQ91" i="9"/>
  <c r="CQ408" i="9"/>
  <c r="CQ133" i="9"/>
  <c r="CQ69" i="9"/>
  <c r="CQ352" i="9"/>
  <c r="CQ310" i="9"/>
  <c r="CQ112" i="9"/>
  <c r="CQ87" i="9"/>
  <c r="CQ213" i="9"/>
  <c r="CQ152" i="9"/>
  <c r="CQ345" i="9"/>
  <c r="CQ364" i="9"/>
  <c r="CQ138" i="9"/>
  <c r="CQ414" i="9"/>
  <c r="CQ248" i="9"/>
  <c r="CQ381" i="9"/>
  <c r="CQ420" i="9"/>
  <c r="CQ272" i="9"/>
  <c r="CQ178" i="9"/>
  <c r="CQ263" i="9"/>
  <c r="CQ167" i="9"/>
  <c r="CQ192" i="9"/>
  <c r="CQ393" i="9"/>
  <c r="CQ88" i="9"/>
  <c r="CQ328" i="9"/>
  <c r="CQ234" i="9"/>
  <c r="CQ212" i="9"/>
  <c r="CQ16" i="9"/>
  <c r="CQ18" i="9"/>
  <c r="CQ132" i="9"/>
  <c r="CQ370" i="9"/>
  <c r="CQ444" i="9"/>
  <c r="CQ198" i="9"/>
  <c r="CQ405" i="9"/>
  <c r="CQ162" i="9"/>
  <c r="CQ386" i="9"/>
  <c r="CQ361" i="9"/>
  <c r="CQ379" i="9"/>
  <c r="CQ331" i="9"/>
  <c r="CQ336" i="9"/>
  <c r="CQ183" i="9"/>
  <c r="CQ426" i="9"/>
  <c r="CQ403" i="9"/>
  <c r="CQ122" i="9"/>
  <c r="CQ295" i="9"/>
  <c r="CQ227" i="9"/>
  <c r="CQ303" i="9"/>
  <c r="CQ383" i="9"/>
  <c r="CQ335" i="9"/>
  <c r="CQ433" i="9"/>
  <c r="CQ103" i="9"/>
  <c r="CQ249" i="9"/>
  <c r="CQ416" i="9"/>
  <c r="CQ207" i="9"/>
  <c r="CQ397" i="9"/>
  <c r="CQ209" i="9"/>
  <c r="CQ284" i="9"/>
  <c r="CQ388" i="9"/>
  <c r="CQ275" i="9"/>
  <c r="CH293" i="9"/>
  <c r="CH137" i="9"/>
  <c r="CH144" i="9"/>
  <c r="CH66" i="9"/>
  <c r="CH108" i="9"/>
  <c r="CH292" i="9"/>
  <c r="CH364" i="9"/>
  <c r="CH348" i="9"/>
  <c r="CH105" i="9"/>
  <c r="CH232" i="9"/>
  <c r="CH355" i="9"/>
  <c r="CH88" i="9"/>
  <c r="CH432" i="9"/>
  <c r="CH388" i="9"/>
  <c r="CH17" i="9"/>
  <c r="CH166" i="9"/>
  <c r="CH91" i="9"/>
  <c r="CH157" i="9"/>
  <c r="CH78" i="9"/>
  <c r="CH389" i="9"/>
  <c r="CH215" i="9"/>
  <c r="CH107" i="9"/>
  <c r="CH191" i="9"/>
  <c r="CH135" i="9"/>
  <c r="CH57" i="9"/>
  <c r="CH56" i="9"/>
  <c r="CH124" i="9"/>
  <c r="CH270" i="9"/>
  <c r="CH449" i="9"/>
  <c r="CH193" i="9"/>
  <c r="CH286" i="9"/>
  <c r="CH392" i="9"/>
  <c r="CH81" i="9"/>
  <c r="CH323" i="9"/>
  <c r="CH86" i="9"/>
  <c r="CH322" i="9"/>
  <c r="CH346" i="9"/>
  <c r="CH446" i="9"/>
  <c r="CH376" i="9"/>
  <c r="CH263" i="9"/>
  <c r="CH310" i="9"/>
  <c r="CH429" i="9"/>
  <c r="CH271" i="9"/>
  <c r="CH94" i="9"/>
  <c r="CH217" i="9"/>
  <c r="CH59" i="9"/>
  <c r="CH444" i="9"/>
  <c r="CH211" i="9"/>
  <c r="CH275" i="9"/>
  <c r="CH24" i="9"/>
  <c r="CH101" i="9"/>
  <c r="CH223" i="9"/>
  <c r="CH90" i="9"/>
  <c r="CH199" i="9"/>
  <c r="CH228" i="9"/>
  <c r="CH152" i="9"/>
  <c r="CH307" i="9"/>
  <c r="CH16" i="9"/>
  <c r="CH447" i="9"/>
  <c r="CH274" i="9"/>
  <c r="CH22" i="9"/>
  <c r="CH428" i="9"/>
  <c r="CH422" i="9"/>
  <c r="CH371" i="9"/>
  <c r="CH339" i="9"/>
  <c r="CH177" i="9"/>
  <c r="CH111" i="9"/>
  <c r="CH117" i="9"/>
  <c r="CH393" i="9"/>
  <c r="CH315" i="9"/>
  <c r="CH87" i="9"/>
  <c r="CH58" i="9"/>
  <c r="CH116" i="9"/>
  <c r="CH104" i="9"/>
  <c r="CH260" i="9"/>
  <c r="CH229" i="9"/>
  <c r="CH300" i="9"/>
  <c r="CH235" i="9"/>
  <c r="CH272" i="9"/>
  <c r="CH159" i="9"/>
  <c r="CH92" i="9"/>
  <c r="CH89" i="9"/>
  <c r="CH335" i="9"/>
  <c r="CH93" i="9"/>
  <c r="CH340" i="9"/>
  <c r="CH240" i="9"/>
  <c r="CD293" i="9"/>
  <c r="CD66" i="9"/>
  <c r="CD348" i="9"/>
  <c r="CD155" i="9"/>
  <c r="CD166" i="9"/>
  <c r="CD107" i="9"/>
  <c r="CD270" i="9"/>
  <c r="CD108" i="9"/>
  <c r="CD105" i="9"/>
  <c r="CD432" i="9"/>
  <c r="CD91" i="9"/>
  <c r="CD215" i="9"/>
  <c r="CD57" i="9"/>
  <c r="CD449" i="9"/>
  <c r="CD55" i="9"/>
  <c r="CD144" i="9"/>
  <c r="CD364" i="9"/>
  <c r="CD355" i="9"/>
  <c r="CD17" i="9"/>
  <c r="CD389" i="9"/>
  <c r="CD135" i="9"/>
  <c r="CD137" i="9"/>
  <c r="CD147" i="9"/>
  <c r="CD435" i="9"/>
  <c r="CD88" i="9"/>
  <c r="CD170" i="9"/>
  <c r="CD78" i="9"/>
  <c r="CD368" i="9"/>
  <c r="CD124" i="9"/>
  <c r="CD286" i="9"/>
  <c r="CD405" i="9"/>
  <c r="CD292" i="9"/>
  <c r="CD232" i="9"/>
  <c r="CD388" i="9"/>
  <c r="CD157" i="9"/>
  <c r="CD191" i="9"/>
  <c r="CD56" i="9"/>
  <c r="CD193" i="9"/>
  <c r="BV293" i="9"/>
  <c r="BV137" i="9"/>
  <c r="BV405" i="9"/>
  <c r="BV144" i="9"/>
  <c r="BV66" i="9"/>
  <c r="BV108" i="9"/>
  <c r="BV147" i="9"/>
  <c r="BV292" i="9"/>
  <c r="BV364" i="9"/>
  <c r="BV435" i="9"/>
  <c r="BV105" i="9"/>
  <c r="BV232" i="9"/>
  <c r="BV355" i="9"/>
  <c r="BV155" i="9"/>
  <c r="BV432" i="9"/>
  <c r="BV388" i="9"/>
  <c r="BV170" i="9"/>
  <c r="BV17" i="9"/>
  <c r="BV166" i="9"/>
  <c r="BV157" i="9"/>
  <c r="BV78" i="9"/>
  <c r="BV389" i="9"/>
  <c r="BV215" i="9"/>
  <c r="BV107" i="9"/>
  <c r="BV191" i="9"/>
  <c r="BV368" i="9"/>
  <c r="BV135" i="9"/>
  <c r="BV57" i="9"/>
  <c r="BV124" i="9"/>
  <c r="BV270" i="9"/>
  <c r="BV449" i="9"/>
  <c r="BV193" i="9"/>
  <c r="BV286" i="9"/>
  <c r="BV152" i="9"/>
  <c r="BV428" i="9"/>
  <c r="BV111" i="9"/>
  <c r="BV116" i="9"/>
  <c r="BV229" i="9"/>
  <c r="BV122" i="9"/>
  <c r="BV325" i="9"/>
  <c r="BV336" i="9"/>
  <c r="BV89" i="9"/>
  <c r="BV460" i="9"/>
  <c r="BV380" i="9"/>
  <c r="BV200" i="9"/>
  <c r="BV162" i="9"/>
  <c r="BV95" i="9"/>
  <c r="BV178" i="9"/>
  <c r="BV84" i="9"/>
  <c r="BV287" i="9"/>
  <c r="BV45" i="9"/>
  <c r="BV386" i="9"/>
  <c r="BV121" i="9"/>
  <c r="BV98" i="9"/>
  <c r="BV370" i="9"/>
  <c r="BV281" i="9"/>
  <c r="BV350" i="9"/>
  <c r="BV150" i="9"/>
  <c r="BV183" i="9"/>
  <c r="BV349" i="9"/>
  <c r="BV168" i="9"/>
  <c r="BV247" i="9"/>
  <c r="BV195" i="9"/>
  <c r="BV149" i="9"/>
  <c r="BV335" i="9"/>
  <c r="BV91" i="9"/>
  <c r="BV16" i="9"/>
  <c r="BV422" i="9"/>
  <c r="BV117" i="9"/>
  <c r="BV315" i="9"/>
  <c r="BV92" i="9"/>
  <c r="BV235" i="9"/>
  <c r="BV458" i="9"/>
  <c r="BV227" i="9"/>
  <c r="BV455" i="9"/>
  <c r="BV99" i="9"/>
  <c r="BV231" i="9"/>
  <c r="BV77" i="9"/>
  <c r="BV403" i="9"/>
  <c r="BV283" i="9"/>
  <c r="BV404" i="9"/>
  <c r="BV12" i="9"/>
  <c r="BV379" i="9"/>
  <c r="BV18" i="9"/>
  <c r="BV401" i="9"/>
  <c r="BV222" i="9"/>
  <c r="BV407" i="9"/>
  <c r="BV85" i="9"/>
  <c r="BV55" i="9"/>
  <c r="BV138" i="9"/>
  <c r="BV303" i="9"/>
  <c r="BV203" i="9"/>
  <c r="BV209" i="9"/>
  <c r="BV383" i="9"/>
  <c r="BV248" i="9"/>
  <c r="BV296" i="9"/>
  <c r="BV176" i="9"/>
  <c r="BV453" i="9"/>
  <c r="BV93" i="9"/>
  <c r="BV199" i="9"/>
  <c r="BV447" i="9"/>
  <c r="BV22" i="9"/>
  <c r="BV177" i="9"/>
  <c r="BV393" i="9"/>
  <c r="BV104" i="9"/>
  <c r="BV272" i="9"/>
  <c r="BV352" i="9"/>
  <c r="BV187" i="9"/>
  <c r="BV280" i="9"/>
  <c r="BV273" i="9"/>
  <c r="BV257" i="9"/>
  <c r="BV340" i="9"/>
  <c r="BV307" i="9"/>
  <c r="BV339" i="9"/>
  <c r="BV58" i="9"/>
  <c r="BV300" i="9"/>
  <c r="BV237" i="9"/>
  <c r="BV457" i="9"/>
  <c r="BV25" i="9"/>
  <c r="BV31" i="9"/>
  <c r="BV76" i="9"/>
  <c r="BV375" i="9"/>
  <c r="BV433" i="9"/>
  <c r="BV442" i="9"/>
  <c r="BV103" i="9"/>
  <c r="BV345" i="9"/>
  <c r="BV331" i="9"/>
  <c r="BV9" i="9"/>
  <c r="BV277" i="9"/>
  <c r="BV295" i="9"/>
  <c r="BV184" i="9"/>
  <c r="BV196" i="9"/>
  <c r="BV238" i="9"/>
  <c r="BV82" i="9"/>
  <c r="BV228" i="9"/>
  <c r="BV274" i="9"/>
  <c r="BV371" i="9"/>
  <c r="BV87" i="9"/>
  <c r="BV159" i="9"/>
  <c r="BV262" i="9"/>
  <c r="BV412" i="9"/>
  <c r="BV278" i="9"/>
  <c r="BR293" i="9"/>
  <c r="BR137" i="9"/>
  <c r="BR405" i="9"/>
  <c r="BR144" i="9"/>
  <c r="BR66" i="9"/>
  <c r="BR108" i="9"/>
  <c r="BR147" i="9"/>
  <c r="BR292" i="9"/>
  <c r="BR364" i="9"/>
  <c r="BR348" i="9"/>
  <c r="BR435" i="9"/>
  <c r="BR105" i="9"/>
  <c r="BR232" i="9"/>
  <c r="BR355" i="9"/>
  <c r="BR155" i="9"/>
  <c r="BR88" i="9"/>
  <c r="BR432" i="9"/>
  <c r="BR388" i="9"/>
  <c r="BR170" i="9"/>
  <c r="BR17" i="9"/>
  <c r="BR166" i="9"/>
  <c r="BR91" i="9"/>
  <c r="BR157" i="9"/>
  <c r="BR78" i="9"/>
  <c r="BR389" i="9"/>
  <c r="BR215" i="9"/>
  <c r="BR107" i="9"/>
  <c r="BR191" i="9"/>
  <c r="BR368" i="9"/>
  <c r="BR135" i="9"/>
  <c r="BR57" i="9"/>
  <c r="BR56" i="9"/>
  <c r="BR124" i="9"/>
  <c r="BR270" i="9"/>
  <c r="BR449" i="9"/>
  <c r="BR193" i="9"/>
  <c r="BR286" i="9"/>
  <c r="BN293" i="9"/>
  <c r="BN137" i="9"/>
  <c r="BN405" i="9"/>
  <c r="BN144" i="9"/>
  <c r="BN66" i="9"/>
  <c r="BN108" i="9"/>
  <c r="BN147" i="9"/>
  <c r="BN292" i="9"/>
  <c r="BN364" i="9"/>
  <c r="BN348" i="9"/>
  <c r="BN435" i="9"/>
  <c r="BN105" i="9"/>
  <c r="BN232" i="9"/>
  <c r="BN355" i="9"/>
  <c r="BN155" i="9"/>
  <c r="BN88" i="9"/>
  <c r="BN432" i="9"/>
  <c r="BN388" i="9"/>
  <c r="BN170" i="9"/>
  <c r="BN17" i="9"/>
  <c r="BN166" i="9"/>
  <c r="BN91" i="9"/>
  <c r="BN157" i="9"/>
  <c r="BN78" i="9"/>
  <c r="BN389" i="9"/>
  <c r="BN215" i="9"/>
  <c r="BN107" i="9"/>
  <c r="BN191" i="9"/>
  <c r="BN368" i="9"/>
  <c r="BN135" i="9"/>
  <c r="BN57" i="9"/>
  <c r="BN56" i="9"/>
  <c r="BN124" i="9"/>
  <c r="BN270" i="9"/>
  <c r="BN449" i="9"/>
  <c r="BN193" i="9"/>
  <c r="BN286" i="9"/>
  <c r="BF201" i="9"/>
  <c r="BF293" i="9"/>
  <c r="BF137" i="9"/>
  <c r="BF405" i="9"/>
  <c r="BF144" i="9"/>
  <c r="BF66" i="9"/>
  <c r="BF108" i="9"/>
  <c r="BF147" i="9"/>
  <c r="BF292" i="9"/>
  <c r="BF364" i="9"/>
  <c r="BF348" i="9"/>
  <c r="BF435" i="9"/>
  <c r="BF105" i="9"/>
  <c r="BF232" i="9"/>
  <c r="BF355" i="9"/>
  <c r="BF155" i="9"/>
  <c r="BF88" i="9"/>
  <c r="BF432" i="9"/>
  <c r="BF388" i="9"/>
  <c r="BF170" i="9"/>
  <c r="BF17" i="9"/>
  <c r="BF166" i="9"/>
  <c r="BF91" i="9"/>
  <c r="BF157" i="9"/>
  <c r="BF78" i="9"/>
  <c r="BF389" i="9"/>
  <c r="BF215" i="9"/>
  <c r="BF107" i="9"/>
  <c r="BF191" i="9"/>
  <c r="BF368" i="9"/>
  <c r="BF135" i="9"/>
  <c r="BF57" i="9"/>
  <c r="BF56" i="9"/>
  <c r="BF124" i="9"/>
  <c r="BF270" i="9"/>
  <c r="BF449" i="9"/>
  <c r="BF193" i="9"/>
  <c r="BF286" i="9"/>
  <c r="AT293" i="9"/>
  <c r="AT137" i="9"/>
  <c r="AT405" i="9"/>
  <c r="AT144" i="9"/>
  <c r="AT66" i="9"/>
  <c r="AT108" i="9"/>
  <c r="AT147" i="9"/>
  <c r="AT292" i="9"/>
  <c r="AT364" i="9"/>
  <c r="AT348" i="9"/>
  <c r="AT435" i="9"/>
  <c r="AT105" i="9"/>
  <c r="AT232" i="9"/>
  <c r="AT355" i="9"/>
  <c r="AT155" i="9"/>
  <c r="AT88" i="9"/>
  <c r="AT432" i="9"/>
  <c r="AT388" i="9"/>
  <c r="AT170" i="9"/>
  <c r="AT17" i="9"/>
  <c r="AT166" i="9"/>
  <c r="AT91" i="9"/>
  <c r="AT157" i="9"/>
  <c r="AT78" i="9"/>
  <c r="AT389" i="9"/>
  <c r="AT215" i="9"/>
  <c r="AT107" i="9"/>
  <c r="AT191" i="9"/>
  <c r="AT368" i="9"/>
  <c r="AT135" i="9"/>
  <c r="AT57" i="9"/>
  <c r="AT56" i="9"/>
  <c r="AT124" i="9"/>
  <c r="AT270" i="9"/>
  <c r="AT449" i="9"/>
  <c r="AT193" i="9"/>
  <c r="AT286" i="9"/>
  <c r="AP293" i="9"/>
  <c r="AP137" i="9"/>
  <c r="AP405" i="9"/>
  <c r="AP144" i="9"/>
  <c r="AP66" i="9"/>
  <c r="AP108" i="9"/>
  <c r="AP147" i="9"/>
  <c r="AP292" i="9"/>
  <c r="AP364" i="9"/>
  <c r="AP348" i="9"/>
  <c r="AP435" i="9"/>
  <c r="AP105" i="9"/>
  <c r="AP232" i="9"/>
  <c r="AP355" i="9"/>
  <c r="AP155" i="9"/>
  <c r="AP88" i="9"/>
  <c r="AP432" i="9"/>
  <c r="AP388" i="9"/>
  <c r="AP170" i="9"/>
  <c r="AP17" i="9"/>
  <c r="AP166" i="9"/>
  <c r="AP91" i="9"/>
  <c r="AP157" i="9"/>
  <c r="AP78" i="9"/>
  <c r="AP389" i="9"/>
  <c r="AP215" i="9"/>
  <c r="AP107" i="9"/>
  <c r="AP191" i="9"/>
  <c r="AP368" i="9"/>
  <c r="AP135" i="9"/>
  <c r="AP57" i="9"/>
  <c r="AP56" i="9"/>
  <c r="AP124" i="9"/>
  <c r="AP270" i="9"/>
  <c r="AP449" i="9"/>
  <c r="AP193" i="9"/>
  <c r="AP286" i="9"/>
</calcChain>
</file>

<file path=xl/sharedStrings.xml><?xml version="1.0" encoding="utf-8"?>
<sst xmlns="http://schemas.openxmlformats.org/spreadsheetml/2006/main" count="6661" uniqueCount="2614">
  <si>
    <t xml:space="preserve">Available for download are the reports published between FY06 and FY21. Data are as of the time of publication of the individual reports. Certain longitudinal information on projects can be retrieved by linking the data using the LL48 ID (for FY06-FY10)/ LL62 ID (for FY11-FY21). </t>
  </si>
  <si>
    <t>For data definitions and explanations, refer to the documentation accompanying the data spreadsheet for the corresponding Fiscal Year. Because data collection, reporting requirements, definitions and other information vary over time, this document also outlines certain caveats meant to facilitate the interpretation and analysis of the data.</t>
  </si>
  <si>
    <t>Project Name</t>
  </si>
  <si>
    <t>Borough</t>
  </si>
  <si>
    <t>Council District</t>
  </si>
  <si>
    <t>Block</t>
  </si>
  <si>
    <t>Lot</t>
  </si>
  <si>
    <t>NAICS Code</t>
  </si>
  <si>
    <t>Contract Employees</t>
  </si>
  <si>
    <t>Job Creation Estimate</t>
  </si>
  <si>
    <t>Atlantic Veal &amp; Lamb</t>
  </si>
  <si>
    <t>275 Morgan Avenue</t>
  </si>
  <si>
    <t>Brooklyn</t>
  </si>
  <si>
    <t>Industrial Incentive</t>
  </si>
  <si>
    <t>12/13/96</t>
  </si>
  <si>
    <t>Payment In Lieu Of Taxes</t>
  </si>
  <si>
    <t>Y</t>
  </si>
  <si>
    <t>N</t>
  </si>
  <si>
    <t>Gabrielli Truck Sales, Ltd.</t>
  </si>
  <si>
    <t>153-20 South Conduit Ave.</t>
  </si>
  <si>
    <t>Queens</t>
  </si>
  <si>
    <t>12/19/96</t>
  </si>
  <si>
    <t>Mortgage Recording Tax, Payment In Lieu Of Taxes, Sales Tax</t>
  </si>
  <si>
    <t>Panorama Windows Ltd.</t>
  </si>
  <si>
    <t>765 East 132nd Street</t>
  </si>
  <si>
    <t>Bronx</t>
  </si>
  <si>
    <t>01/03/97</t>
  </si>
  <si>
    <t>Madelaine Chocolate Novelties #3 (1997)</t>
  </si>
  <si>
    <t>316 Beach 96th Street</t>
  </si>
  <si>
    <t>11/17/97</t>
  </si>
  <si>
    <t>Campbell &amp; Dawes Ltd.</t>
  </si>
  <si>
    <t>84-48 129th Street</t>
  </si>
  <si>
    <t>10/09/97</t>
  </si>
  <si>
    <t>Victory FoodService Distributors Corp.</t>
  </si>
  <si>
    <t>515 Truxton Street</t>
  </si>
  <si>
    <t>07/24/97</t>
  </si>
  <si>
    <t>Air Express International Corporation</t>
  </si>
  <si>
    <t>JFK Airport</t>
  </si>
  <si>
    <t>Exempt Facilities Bond</t>
  </si>
  <si>
    <t>07/16/97</t>
  </si>
  <si>
    <t>Sales Tax, Tax Exempt Bonds</t>
  </si>
  <si>
    <t>Manufacturing Facilities Bond</t>
  </si>
  <si>
    <t>Adriatic Wood Products, Inc. #2 (1997)</t>
  </si>
  <si>
    <t>240 Alabama Avenue</t>
  </si>
  <si>
    <t>12/31/97</t>
  </si>
  <si>
    <t>James F. Volpe Electrical Contracting Corp.</t>
  </si>
  <si>
    <t>85 Sackett Street</t>
  </si>
  <si>
    <t>02/11/98</t>
  </si>
  <si>
    <t>Felix Storch, Inc.</t>
  </si>
  <si>
    <t>770 Garrison Avenue</t>
  </si>
  <si>
    <t>12/18/98</t>
  </si>
  <si>
    <t>Gary Plastic Packaging Corp.</t>
  </si>
  <si>
    <t>1320-1340 Viele Avenue</t>
  </si>
  <si>
    <t>10/09/98</t>
  </si>
  <si>
    <t>Business Incentive Rate, Mortgage Recording Tax, Payment In Lieu Of Taxes, Sales Tax, Tax Exempt Bonds</t>
  </si>
  <si>
    <t>Commercial Electrical Contractors, Inc.</t>
  </si>
  <si>
    <t>10-28 &amp; 10-30 47th Avenue</t>
  </si>
  <si>
    <t>08/19/98</t>
  </si>
  <si>
    <t>Solco Plumbing Supply, Inc.</t>
  </si>
  <si>
    <t>413 Liberty Avenue</t>
  </si>
  <si>
    <t>05/12/99</t>
  </si>
  <si>
    <t>Steinway, Inc.</t>
  </si>
  <si>
    <t>One Steinway Place</t>
  </si>
  <si>
    <t>06/18/99</t>
  </si>
  <si>
    <t>NYC Public Utility Service, Payment In Lieu Of Taxes, Sales Tax</t>
  </si>
  <si>
    <t>Titan Machine Corporation</t>
  </si>
  <si>
    <t>42-11 9th Street</t>
  </si>
  <si>
    <t>07/16/98</t>
  </si>
  <si>
    <t>Business Incentive Rate, Mortgage Recording Tax, Payment In Lieu Of Taxes, Sales Tax</t>
  </si>
  <si>
    <t>Morrisons Pastry Corp.</t>
  </si>
  <si>
    <t>49-01 Maspeth Avenue</t>
  </si>
  <si>
    <t>04/16/99</t>
  </si>
  <si>
    <t>Mortgage Recording Tax, Payment In Lieu Of Taxes, Sales Tax, Tax Exempt Bonds</t>
  </si>
  <si>
    <t>Air-Sea Packing Group, Inc.</t>
  </si>
  <si>
    <t>06/10/99</t>
  </si>
  <si>
    <t>Bark Frameworks, Inc.</t>
  </si>
  <si>
    <t>21- 24 44th Avenue</t>
  </si>
  <si>
    <t>04/30/99</t>
  </si>
  <si>
    <t>Bauerschmidt &amp; Sons, Inc. #2 (1999)</t>
  </si>
  <si>
    <t>119-20 Merrick Blvd</t>
  </si>
  <si>
    <t>02/11/99</t>
  </si>
  <si>
    <t>Bedessee Imports, Inc.</t>
  </si>
  <si>
    <t>601 Wortman Avenue</t>
  </si>
  <si>
    <t>01/04/00</t>
  </si>
  <si>
    <t>Big Geyser, Inc.</t>
  </si>
  <si>
    <t>56-35 48th Street</t>
  </si>
  <si>
    <t>11/16/99</t>
  </si>
  <si>
    <t>Center for Family Support, Inc., The #1 (1999)</t>
  </si>
  <si>
    <t>403 Underhill Avenue</t>
  </si>
  <si>
    <t>Pooled Bond</t>
  </si>
  <si>
    <t>12/10/99</t>
  </si>
  <si>
    <t>Mortgage Recording Tax, Tax Exempt Bonds</t>
  </si>
  <si>
    <t>Churchill School &amp; Center For Learning Inc., The</t>
  </si>
  <si>
    <t>301 East 29th Street</t>
  </si>
  <si>
    <t>Manhattan</t>
  </si>
  <si>
    <t>Not For Profit Bond</t>
  </si>
  <si>
    <t>12/16/99</t>
  </si>
  <si>
    <t>Crystal Window &amp; Door Systems, Ltd.</t>
  </si>
  <si>
    <t>31-10 Whitestone Expressway</t>
  </si>
  <si>
    <t>10/28/99</t>
  </si>
  <si>
    <t>Mortgage Recording Tax, NYC Public Utility Service, Payment In Lieu Of Taxes, Sales Tax</t>
  </si>
  <si>
    <t>Hephaistos Building Supplies, Inc.</t>
  </si>
  <si>
    <t>37-01 24th Street</t>
  </si>
  <si>
    <t>09/30/99</t>
  </si>
  <si>
    <t>Island Computer Products, Inc.</t>
  </si>
  <si>
    <t>20 Clifton Avenue</t>
  </si>
  <si>
    <t>Staten Island</t>
  </si>
  <si>
    <t>08/25/99</t>
  </si>
  <si>
    <t>Klein's Naturals, Ltd.</t>
  </si>
  <si>
    <t>4702 2nd Avenue</t>
  </si>
  <si>
    <t>03/22/00</t>
  </si>
  <si>
    <t>Moving Right Along Service, Inc.</t>
  </si>
  <si>
    <t>101-21 101st Street</t>
  </si>
  <si>
    <t>12/20/99</t>
  </si>
  <si>
    <t>Rite Lite Ltd.</t>
  </si>
  <si>
    <t>333 Stanley Avenue</t>
  </si>
  <si>
    <t>01/05/00</t>
  </si>
  <si>
    <t>Elite Airline Laundry Services Corp</t>
  </si>
  <si>
    <t>11-07 Redfern Avenue</t>
  </si>
  <si>
    <t>06/20/00</t>
  </si>
  <si>
    <t>Sarad, Inc. #1 (1999)</t>
  </si>
  <si>
    <t>165 Williams Avenue</t>
  </si>
  <si>
    <t>08/31/99</t>
  </si>
  <si>
    <t>Payment In Lieu Of Taxes, Sales Tax</t>
  </si>
  <si>
    <t>Watkins Poultry Merchants of New York, Inc.</t>
  </si>
  <si>
    <t>270 Liberty Ave</t>
  </si>
  <si>
    <t>10/19/99</t>
  </si>
  <si>
    <t>Wipe-Tex International Corp.</t>
  </si>
  <si>
    <t>656 Gerard Avenue</t>
  </si>
  <si>
    <t>09/09/99</t>
  </si>
  <si>
    <t>World Casing Corp.</t>
  </si>
  <si>
    <t>47-06 Grand Ave</t>
  </si>
  <si>
    <t>11/18/99</t>
  </si>
  <si>
    <t>Guild for Exceptional Children, Inc., The</t>
  </si>
  <si>
    <t>619 73rd Street</t>
  </si>
  <si>
    <t>01/01/99</t>
  </si>
  <si>
    <t>P. S. Pibbs, Inc.</t>
  </si>
  <si>
    <t>133-10 32nd Avenue</t>
  </si>
  <si>
    <t>06/07/01</t>
  </si>
  <si>
    <t>Goldfeder/Kahan Framing Group, Ltd.</t>
  </si>
  <si>
    <t>169 Hudson Street, Unit 1-S</t>
  </si>
  <si>
    <t>NBC Universal, Inc.</t>
  </si>
  <si>
    <t>30 Rockefeller Plaza</t>
  </si>
  <si>
    <t>Commercial Growth Project</t>
  </si>
  <si>
    <t>12/20/88</t>
  </si>
  <si>
    <t>Kaylim Supplies, Inc.</t>
  </si>
  <si>
    <t>621 East 132nd Street</t>
  </si>
  <si>
    <t>12/21/00</t>
  </si>
  <si>
    <t>Ben Hur Moving &amp; Storage, Inc.</t>
  </si>
  <si>
    <t>849-867 East 141st Street</t>
  </si>
  <si>
    <t>03/29/01</t>
  </si>
  <si>
    <t>Just Bagels Manufacturing, Inc.</t>
  </si>
  <si>
    <t>517-529 Casanova Street</t>
  </si>
  <si>
    <t>12/20/00</t>
  </si>
  <si>
    <t>All City Switch Board Corporation</t>
  </si>
  <si>
    <t>35-41 11th Street (aka 35-49 11th Street)</t>
  </si>
  <si>
    <t>Baco Enterprises, Inc. #1 (2001)</t>
  </si>
  <si>
    <t>1190 Longwood Avenue</t>
  </si>
  <si>
    <t>06/29/01</t>
  </si>
  <si>
    <t>T &amp; G Industries, Inc.</t>
  </si>
  <si>
    <t>110-114 Third Street</t>
  </si>
  <si>
    <t>11/15/01</t>
  </si>
  <si>
    <t>Rosco, Inc.</t>
  </si>
  <si>
    <t>144-31 91st Avenue</t>
  </si>
  <si>
    <t>06/27/02</t>
  </si>
  <si>
    <t>Tri-State Surgical Supply &amp; Equipment Ltd. and H &amp; H Laboratories, Inc.</t>
  </si>
  <si>
    <t>25-35 4th Street</t>
  </si>
  <si>
    <t>09/20/01</t>
  </si>
  <si>
    <t>Magen David Yeshivah</t>
  </si>
  <si>
    <t>2106, 2128 &amp; 2130 McDonald Avenue</t>
  </si>
  <si>
    <t>06/26/02</t>
  </si>
  <si>
    <t>Contractors SM, LLC</t>
  </si>
  <si>
    <t>34-06 Skillman Avenue</t>
  </si>
  <si>
    <t>12/27/01</t>
  </si>
  <si>
    <t>AMB Property, LP (lot 20)</t>
  </si>
  <si>
    <t>230-19 Rockaway Boulevard</t>
  </si>
  <si>
    <t>05/31/01</t>
  </si>
  <si>
    <t>Goldstone Hosiery Co., Inc.</t>
  </si>
  <si>
    <t>48-25 Metropolitan Avenue</t>
  </si>
  <si>
    <t>10/22/01</t>
  </si>
  <si>
    <t>Foto Electric Supply Co., Inc.</t>
  </si>
  <si>
    <t>1 Rewe Street</t>
  </si>
  <si>
    <t>07/19/01</t>
  </si>
  <si>
    <t>Citywide Mobile Response Corporation</t>
  </si>
  <si>
    <t>1624 Stillwell Avenue</t>
  </si>
  <si>
    <t>05/22/02</t>
  </si>
  <si>
    <t>Metropolitan Life Insurance Company</t>
  </si>
  <si>
    <t>200 Park Avenue</t>
  </si>
  <si>
    <t>01/02/02</t>
  </si>
  <si>
    <t>Business Incentive Rate, Mortgage Recording Tax, Payment In Lieu Of Taxes, Sales Tax, Sales Tax Growth Credits</t>
  </si>
  <si>
    <t>New York Post</t>
  </si>
  <si>
    <t>900 East 132nd Street</t>
  </si>
  <si>
    <t>03/25/02</t>
  </si>
  <si>
    <t>NYC Public Utility Service, Sales Tax</t>
  </si>
  <si>
    <t>New York Times Company, The</t>
  </si>
  <si>
    <t>620 8TH AVE (a/k/a Site 8 South)</t>
  </si>
  <si>
    <t>12/21/01</t>
  </si>
  <si>
    <t>Business Incentive Rate, Mortgage Recording Tax, Sales Tax, Sales Tax Growth Credits</t>
  </si>
  <si>
    <t>Federal Express Corporation #1 (2001)</t>
  </si>
  <si>
    <t>621 West 48th Street</t>
  </si>
  <si>
    <t>12/26/01</t>
  </si>
  <si>
    <t>Empire Metal Finishing, Inc.</t>
  </si>
  <si>
    <t>2467-71 46th Street</t>
  </si>
  <si>
    <t>12/06/01</t>
  </si>
  <si>
    <t>Kew Forest Plumbing &amp; Heating, Inc.</t>
  </si>
  <si>
    <t>70-02 70th Avenue</t>
  </si>
  <si>
    <t>05/17/02</t>
  </si>
  <si>
    <t>A.F.C. Industries Inc. &amp; Affiliates</t>
  </si>
  <si>
    <t>13-16 133rd Place</t>
  </si>
  <si>
    <t>12/18/01</t>
  </si>
  <si>
    <t>Leo International, Inc.</t>
  </si>
  <si>
    <t>471 Sutter Avenue</t>
  </si>
  <si>
    <t>12/19/01</t>
  </si>
  <si>
    <t>Aron's Manufacturing Corp.</t>
  </si>
  <si>
    <t>460 Troutman Street</t>
  </si>
  <si>
    <t>06/13/02</t>
  </si>
  <si>
    <t>Brown Brothers Harriman &amp; Co.</t>
  </si>
  <si>
    <t>140 Broadway</t>
  </si>
  <si>
    <t>05/01/02</t>
  </si>
  <si>
    <t>Business Incentive Rate, Sales Tax, Sales Tax Growth Credits</t>
  </si>
  <si>
    <t>Acme Smoked Fish Corp.</t>
  </si>
  <si>
    <t>190 Banker Street</t>
  </si>
  <si>
    <t>06/27/03</t>
  </si>
  <si>
    <t>Child School, The</t>
  </si>
  <si>
    <t>537, 566, 585, &amp; 587 Main Street</t>
  </si>
  <si>
    <t>04/22/03</t>
  </si>
  <si>
    <t>Convent of the Sacred Heart School of New York</t>
  </si>
  <si>
    <t>One East 91st Street</t>
  </si>
  <si>
    <t>11/20/02</t>
  </si>
  <si>
    <t>Tax Exempt Bonds</t>
  </si>
  <si>
    <t>Great Wall Corp.</t>
  </si>
  <si>
    <t>47-21/47-39 36th Street</t>
  </si>
  <si>
    <t>01/03/03</t>
  </si>
  <si>
    <t>Hearst Corporation, The</t>
  </si>
  <si>
    <t>959 Eighth Avenue</t>
  </si>
  <si>
    <t>06/12/03</t>
  </si>
  <si>
    <t>Isamu Noguchi Foundation, Inc., The</t>
  </si>
  <si>
    <t>32-61 Vernon Blvd.</t>
  </si>
  <si>
    <t>02/26/03</t>
  </si>
  <si>
    <t>Musco Food Corporation</t>
  </si>
  <si>
    <t>57-01 49th Place</t>
  </si>
  <si>
    <t>05/06/03</t>
  </si>
  <si>
    <t>National Compressor Exchange of N.Y., Inc.</t>
  </si>
  <si>
    <t>75 Onderdonk Avenue</t>
  </si>
  <si>
    <t>09/11/02</t>
  </si>
  <si>
    <t>Aabco Sheet Metal Co., Inc.</t>
  </si>
  <si>
    <t>47-40 Metropolitan Avenue</t>
  </si>
  <si>
    <t>06/30/04</t>
  </si>
  <si>
    <t>Arrow Linen Supply Co., Inc.</t>
  </si>
  <si>
    <t>461 Prospect Avenue</t>
  </si>
  <si>
    <t>08/19/03</t>
  </si>
  <si>
    <t>Business Incentive Rate, Payment In Lieu Of Taxes, Sales Tax</t>
  </si>
  <si>
    <t>Center for Family Support, Inc., The #2 (2004)</t>
  </si>
  <si>
    <t>1164 Simpson Street</t>
  </si>
  <si>
    <t>02/27/04</t>
  </si>
  <si>
    <t>Commercial Cooling Service, Inc.</t>
  </si>
  <si>
    <t>225 49th Street</t>
  </si>
  <si>
    <t>03/31/04</t>
  </si>
  <si>
    <t>Creative Lifestyles, Inc.</t>
  </si>
  <si>
    <t>67 Bruckner Boulevard</t>
  </si>
  <si>
    <t>Economy Pump &amp; Motor Repair, Inc.</t>
  </si>
  <si>
    <t>36-52 36th Street</t>
  </si>
  <si>
    <t>08/07/03</t>
  </si>
  <si>
    <t>Jamaica First Parking, LLC #2 (2004)</t>
  </si>
  <si>
    <t>89-42 163rd Street</t>
  </si>
  <si>
    <t>03/23/04</t>
  </si>
  <si>
    <t>James Carpenter Design Associates, Inc.</t>
  </si>
  <si>
    <t>145 Hudson Street</t>
  </si>
  <si>
    <t>01/05/04</t>
  </si>
  <si>
    <t>Mana Products, Inc. #2 (1998)</t>
  </si>
  <si>
    <t>27-11 49th Avenue</t>
  </si>
  <si>
    <t>07/29/98</t>
  </si>
  <si>
    <t>ML Design, Inc.</t>
  </si>
  <si>
    <t>54-18 37th Avenue</t>
  </si>
  <si>
    <t>07/30/03</t>
  </si>
  <si>
    <t>Novelty Crystal Corp.</t>
  </si>
  <si>
    <t>30-15 48th Avenue</t>
  </si>
  <si>
    <t>12/22/03</t>
  </si>
  <si>
    <t>Otsar Early Childhood Center Project</t>
  </si>
  <si>
    <t>2324 West 13th Street</t>
  </si>
  <si>
    <t>Park View Realty Associates LLC</t>
  </si>
  <si>
    <t>612-618 West 52nd Street</t>
  </si>
  <si>
    <t>08/21/03</t>
  </si>
  <si>
    <t>Medisys Health Network Inc.</t>
  </si>
  <si>
    <t>8806-18 Van Wyck Expressway</t>
  </si>
  <si>
    <t>06/30/99</t>
  </si>
  <si>
    <t>Mana Products, Inc. #1 (1997)</t>
  </si>
  <si>
    <t>32-02 Queens Blvd.</t>
  </si>
  <si>
    <t>12/19/97</t>
  </si>
  <si>
    <t>Precision Gear, Inc.</t>
  </si>
  <si>
    <t>112-07 14th Avenue</t>
  </si>
  <si>
    <t>12/23/98</t>
  </si>
  <si>
    <t>M &amp; V Provision Co., Inc.</t>
  </si>
  <si>
    <t>1827 Flushing Avenue</t>
  </si>
  <si>
    <t>04/04/01</t>
  </si>
  <si>
    <t>Ernst &amp; Young US LLP</t>
  </si>
  <si>
    <t>Five Times Square</t>
  </si>
  <si>
    <t>07/15/04</t>
  </si>
  <si>
    <t>City Merchandise, Inc. (2002)</t>
  </si>
  <si>
    <t>248-252 40th Street</t>
  </si>
  <si>
    <t>01/03/02</t>
  </si>
  <si>
    <t>Mortgage Recording Tax, Payment In Lieu Of Taxes</t>
  </si>
  <si>
    <t>AMB Property, LP (lot 21)</t>
  </si>
  <si>
    <t>230-39 Rockaway Boulevard</t>
  </si>
  <si>
    <t>AMB Property, LP (lot 22)</t>
  </si>
  <si>
    <t>230-59 Rockaway Boulevard</t>
  </si>
  <si>
    <t>AMB Property, LP (lot 23)</t>
  </si>
  <si>
    <t>230-79 Rockaway Boulevard</t>
  </si>
  <si>
    <t>Jetro Cash &amp; Carry Enterprises, Inc. #2 (2005)</t>
  </si>
  <si>
    <t>566 Hamilton Avenue</t>
  </si>
  <si>
    <t>04/27/05</t>
  </si>
  <si>
    <t>Bank of America, N.A</t>
  </si>
  <si>
    <t>One Bryant Park (a/k/a 1111 Avenue of the Americas</t>
  </si>
  <si>
    <t>11/17/04</t>
  </si>
  <si>
    <t>Mortgage Recording Tax, Sales Tax, Sales Tax Growth Credits</t>
  </si>
  <si>
    <t>Rapid Processing, LLC</t>
  </si>
  <si>
    <t>58-35 47th Street</t>
  </si>
  <si>
    <t>03/03/05</t>
  </si>
  <si>
    <t>Business Incentive Rate, Mortgage Recording Tax, Payment In Lieu Of Taxes</t>
  </si>
  <si>
    <t>Sweet Sams Baking Company, LLC</t>
  </si>
  <si>
    <t>1261 Seabury Avenue</t>
  </si>
  <si>
    <t>08/10/04</t>
  </si>
  <si>
    <t>Alle Processing Corporation</t>
  </si>
  <si>
    <t>58-58 Maurice Avenue (aka 58-58 56th Drive)</t>
  </si>
  <si>
    <t>12/01/04</t>
  </si>
  <si>
    <t>Super-Tek Products</t>
  </si>
  <si>
    <t>25-44 Borough Place</t>
  </si>
  <si>
    <t>12/29/04</t>
  </si>
  <si>
    <t>Way Fong, LLC</t>
  </si>
  <si>
    <t>57-29 49th Street</t>
  </si>
  <si>
    <t>09/21/04</t>
  </si>
  <si>
    <t>Zalmen Reiss and Associates Inc. (2004)</t>
  </si>
  <si>
    <t>149 47th Street</t>
  </si>
  <si>
    <t>01/05/05</t>
  </si>
  <si>
    <t>Down Right Ltd.</t>
  </si>
  <si>
    <t>4603 First Avenue</t>
  </si>
  <si>
    <t>07/30/04</t>
  </si>
  <si>
    <t>State Narrow Fabrics, Inc.</t>
  </si>
  <si>
    <t>29-02 Borden Avenue</t>
  </si>
  <si>
    <t>08/25/04</t>
  </si>
  <si>
    <t>Empire Merchants LLC/Charmer Industries, Inc.</t>
  </si>
  <si>
    <t>48-11 20th Avenue</t>
  </si>
  <si>
    <t>01/04/05</t>
  </si>
  <si>
    <t>S. DiFazio and Sons Construction, Inc. &amp; Faztec Industries, Inc.</t>
  </si>
  <si>
    <t>220 Bloomfield Avenue</t>
  </si>
  <si>
    <t>12/30/04</t>
  </si>
  <si>
    <t>AM&amp;G Waterproofing LLC</t>
  </si>
  <si>
    <t>2078 Atlantic Avenue</t>
  </si>
  <si>
    <t>03/29/05</t>
  </si>
  <si>
    <t>Lighting &amp; Supplies, Inc. a/k/a Sunlight Clinton Realty LLC</t>
  </si>
  <si>
    <t>744 Clinton Street</t>
  </si>
  <si>
    <t>03/17/05</t>
  </si>
  <si>
    <t>Marjam Supply of Rewe Street, LLC</t>
  </si>
  <si>
    <t>8 Rewe Street</t>
  </si>
  <si>
    <t>Comfort Bedding Inc.</t>
  </si>
  <si>
    <t>13 Christopher Avenue</t>
  </si>
  <si>
    <t>06/15/05</t>
  </si>
  <si>
    <t>G&amp;G Electric Supply Company, Inc. #1</t>
  </si>
  <si>
    <t>141 West 24th Street, Unit 1</t>
  </si>
  <si>
    <t>05/12/05</t>
  </si>
  <si>
    <t>Tri-State Camera Exchange Inc.</t>
  </si>
  <si>
    <t>173-197 King Street</t>
  </si>
  <si>
    <t>09/08/05</t>
  </si>
  <si>
    <t>Spence- Chapin, Services to Families and Children</t>
  </si>
  <si>
    <t>410 East 92nd Street</t>
  </si>
  <si>
    <t>06/22/06</t>
  </si>
  <si>
    <t>BP Air Conditioning Corp.</t>
  </si>
  <si>
    <t>84-00 73rd Avenue</t>
  </si>
  <si>
    <t>10/06/05</t>
  </si>
  <si>
    <t>Pepsi-Cola Bottling Company of New York, Inc. and Canada Dry Bottling Company of New York, L.P.</t>
  </si>
  <si>
    <t>50-35 56th Road</t>
  </si>
  <si>
    <t>06/29/06</t>
  </si>
  <si>
    <t>Coronet Parts Manufacturing Company, Inc.</t>
  </si>
  <si>
    <t>850 Stanley Avenue</t>
  </si>
  <si>
    <t>12/08/05</t>
  </si>
  <si>
    <t>Faztec Industries, Inc.</t>
  </si>
  <si>
    <t>20 Kinsey Place</t>
  </si>
  <si>
    <t>11/14/05</t>
  </si>
  <si>
    <t>Comprehensive Care Management Corporation #2 (2005)</t>
  </si>
  <si>
    <t>2301-2331 Stillwell Avenue</t>
  </si>
  <si>
    <t>12/22/05</t>
  </si>
  <si>
    <t>College of Mount Saint Vincent #3</t>
  </si>
  <si>
    <t>6301 Riverdale Avenue</t>
  </si>
  <si>
    <t>Meurice Garment Care of Manhasset Inc.</t>
  </si>
  <si>
    <t>535 Manida Street</t>
  </si>
  <si>
    <t>09/06/06</t>
  </si>
  <si>
    <t>Federal Express Corporation 3 (2006 Harlem River Yards Project)</t>
  </si>
  <si>
    <t>670 East 132nd Street</t>
  </si>
  <si>
    <t>12/28/06</t>
  </si>
  <si>
    <t>Tiago Holdings LLC #1</t>
  </si>
  <si>
    <t>517 EAST 116 STREET</t>
  </si>
  <si>
    <t>Empowerment Zone Facility Bond</t>
  </si>
  <si>
    <t>01/31/07</t>
  </si>
  <si>
    <t>Queens Ballpark Company, L.L.C.</t>
  </si>
  <si>
    <t>41 Seaver Way</t>
  </si>
  <si>
    <t>Commercial Project</t>
  </si>
  <si>
    <t>08/22/06</t>
  </si>
  <si>
    <t>Yankee Stadium LLC</t>
  </si>
  <si>
    <t>1 East 161st Street</t>
  </si>
  <si>
    <t>J &amp; J Farms Creamery, Inc. and Fisher Foods of Queens Corp.</t>
  </si>
  <si>
    <t>57-48 49th Street</t>
  </si>
  <si>
    <t>11/20/06</t>
  </si>
  <si>
    <t>A. Liss &amp; Co., Inc.</t>
  </si>
  <si>
    <t>51-55 59th Place</t>
  </si>
  <si>
    <t>10/10/06</t>
  </si>
  <si>
    <t>Aleta Industries Inc. and Aleta Group, Inc.</t>
  </si>
  <si>
    <t>269-277 Freeman Street</t>
  </si>
  <si>
    <t>09/25/06</t>
  </si>
  <si>
    <t>Federal Express Corporation #2 (2006)</t>
  </si>
  <si>
    <t>148 Leroy Street</t>
  </si>
  <si>
    <t>Gourmet Boutique, L.L.C.</t>
  </si>
  <si>
    <t>144-01 157th Street</t>
  </si>
  <si>
    <t>12/06/06</t>
  </si>
  <si>
    <t>Simon's Hardware &amp; Bath, LLC</t>
  </si>
  <si>
    <t>51-17 35th Street and 35-02 Gale Avenue</t>
  </si>
  <si>
    <t>08/01/06</t>
  </si>
  <si>
    <t>BTM Development Partners, LLC</t>
  </si>
  <si>
    <t>59 Gateway Center Boulevard</t>
  </si>
  <si>
    <t>09/14/06</t>
  </si>
  <si>
    <t>Mortgage Recording Tax</t>
  </si>
  <si>
    <t>125 Maiden Lane</t>
  </si>
  <si>
    <t>Mondial Automotive, Inc and Kal-Bros, Inc</t>
  </si>
  <si>
    <t>114-15 15th Avenue</t>
  </si>
  <si>
    <t>02/08/07</t>
  </si>
  <si>
    <t>D.C. Center Corp</t>
  </si>
  <si>
    <t>47-75 48th Street</t>
  </si>
  <si>
    <t>05/23/07</t>
  </si>
  <si>
    <t>Peerless Equities LLC/Empire Merchants LLC</t>
  </si>
  <si>
    <t>16 Bridgewater Street</t>
  </si>
  <si>
    <t>01/04/07</t>
  </si>
  <si>
    <t>Apthorp Cleaners Inc.</t>
  </si>
  <si>
    <t>882 East 149th Street</t>
  </si>
  <si>
    <t>04/26/07</t>
  </si>
  <si>
    <t>Ateret Torah Center</t>
  </si>
  <si>
    <t>2116-2166 Coney Island Avenue</t>
  </si>
  <si>
    <t>03/29/07</t>
  </si>
  <si>
    <t>B.C.S. International Corporation d/b/a Royal Food International Corp.</t>
  </si>
  <si>
    <t>47-15 33rd Street</t>
  </si>
  <si>
    <t>02/28/07</t>
  </si>
  <si>
    <t>Stallion Inc. #1 (2007)</t>
  </si>
  <si>
    <t>36-08 34th Street</t>
  </si>
  <si>
    <t>03/02/07</t>
  </si>
  <si>
    <t>Greenpoint Manufacturing and Design Center #2 (2007)</t>
  </si>
  <si>
    <t>221-251 McKibbin Street</t>
  </si>
  <si>
    <t>06/29/07</t>
  </si>
  <si>
    <t>Goldman Sachs Group, Inc.</t>
  </si>
  <si>
    <t>200 Murray Street</t>
  </si>
  <si>
    <t>BIR Energy Incentive</t>
  </si>
  <si>
    <t>10/02/06</t>
  </si>
  <si>
    <t>Business Incentive Rate</t>
  </si>
  <si>
    <t>Related Retail Hub LLC</t>
  </si>
  <si>
    <t>2984 3rd Avenue</t>
  </si>
  <si>
    <t>EDC Loan</t>
  </si>
  <si>
    <t>03/24/06</t>
  </si>
  <si>
    <t>South Street Seafood Corp.</t>
  </si>
  <si>
    <t>800 Food Center Drive</t>
  </si>
  <si>
    <t>05/17/05</t>
  </si>
  <si>
    <t>Morgan Stanley a/k/a HINES INTEREST LP</t>
  </si>
  <si>
    <t>1 New York Plaza</t>
  </si>
  <si>
    <t>Cool Wind Ventilation Corp.</t>
  </si>
  <si>
    <t>83-12 72nd Drive</t>
  </si>
  <si>
    <t>08/31/07</t>
  </si>
  <si>
    <t>88 Trading Corp.</t>
  </si>
  <si>
    <t>58-29 48th Street</t>
  </si>
  <si>
    <t>08/01/07</t>
  </si>
  <si>
    <t>Barone Steel Fabricators, Inc.</t>
  </si>
  <si>
    <t>128 44th Street</t>
  </si>
  <si>
    <t>08/29/07</t>
  </si>
  <si>
    <t>123 Washington LLC</t>
  </si>
  <si>
    <t>123-129 Washington Street</t>
  </si>
  <si>
    <t>Liberty Bond</t>
  </si>
  <si>
    <t>10/18/07</t>
  </si>
  <si>
    <t>Bronx Parking Development Company, LLC</t>
  </si>
  <si>
    <t>Site A</t>
  </si>
  <si>
    <t>12/01/07</t>
  </si>
  <si>
    <t>Cobble Hill Health Center, Inc.</t>
  </si>
  <si>
    <t>380 Henry Street</t>
  </si>
  <si>
    <t>Build NYC Revenue Bond</t>
  </si>
  <si>
    <t>01/31/08</t>
  </si>
  <si>
    <t>Proxima, Inc.</t>
  </si>
  <si>
    <t>109-15 178th Street</t>
  </si>
  <si>
    <t>11/20/07</t>
  </si>
  <si>
    <t>DCD Marketing Ltd.</t>
  </si>
  <si>
    <t>73 Wortman Avenue</t>
  </si>
  <si>
    <t>09/25/07</t>
  </si>
  <si>
    <t>Excellent Poly, Inc.</t>
  </si>
  <si>
    <t>820 4th Avenue</t>
  </si>
  <si>
    <t>12/03/07</t>
  </si>
  <si>
    <t>Mind, Hand and Company &amp; J.V. Woodworking &amp; Oh-Show Woodworking Studio</t>
  </si>
  <si>
    <t>1663 Cody Avenue</t>
  </si>
  <si>
    <t>01/03/08</t>
  </si>
  <si>
    <t>Human Care Services for Families and Children, Inc. #2</t>
  </si>
  <si>
    <t>1592 East 34th Street</t>
  </si>
  <si>
    <t>11/07/07</t>
  </si>
  <si>
    <t>Natural Resources Defense Council</t>
  </si>
  <si>
    <t>40 West 20th Street</t>
  </si>
  <si>
    <t>01/01/08</t>
  </si>
  <si>
    <t>Extech Building Materials, Inc.</t>
  </si>
  <si>
    <t>57-75 Imlay Street</t>
  </si>
  <si>
    <t>04/01/08</t>
  </si>
  <si>
    <t>Center for Family Support, Inc., The #3 (2008)</t>
  </si>
  <si>
    <t>145-17 120th Avenue</t>
  </si>
  <si>
    <t>01/30/08</t>
  </si>
  <si>
    <t>Program Development Services, Inc. #2 (2008)</t>
  </si>
  <si>
    <t>1586 West 7th Street</t>
  </si>
  <si>
    <t>United Cerebral Palsy of Queens, Inc.</t>
  </si>
  <si>
    <t>81-15 164th Street</t>
  </si>
  <si>
    <t>Aesthetonics Inc. d/b/a Remains Lighting</t>
  </si>
  <si>
    <t>21-29 Belvidere Street</t>
  </si>
  <si>
    <t>06/20/08</t>
  </si>
  <si>
    <t>Approved Oil Co. of Brooklyn, Inc.</t>
  </si>
  <si>
    <t>202-224 64th Street a/k/a 6401-6411 2nd Avenue</t>
  </si>
  <si>
    <t>05/07/08</t>
  </si>
  <si>
    <t>Fair Fish Co. Inc.</t>
  </si>
  <si>
    <t>Technical Library Service, Inc.</t>
  </si>
  <si>
    <t>330 Morgan Avenue</t>
  </si>
  <si>
    <t>12/19/08</t>
  </si>
  <si>
    <t>Safe Art SAT, Inc.</t>
  </si>
  <si>
    <t>19-40 Hazen Street</t>
  </si>
  <si>
    <t>12/17/08</t>
  </si>
  <si>
    <t>United Airconditioning Corp. II</t>
  </si>
  <si>
    <t>27-02 Skillman AVE a/k/a 46-02 28th Street</t>
  </si>
  <si>
    <t>07/02/08</t>
  </si>
  <si>
    <t>O. &amp; I. Realty, Inc. / Peralta Metal Works, Inc.</t>
  </si>
  <si>
    <t>602 Atkins Ave</t>
  </si>
  <si>
    <t>09/05/08</t>
  </si>
  <si>
    <t>Best Choice Trading Corporation</t>
  </si>
  <si>
    <t>146 Stewart Ave</t>
  </si>
  <si>
    <t>12/11/08</t>
  </si>
  <si>
    <t>Centro Social La Esperanza, Inc. #2 (2008)</t>
  </si>
  <si>
    <t>566 W 171 ST ST</t>
  </si>
  <si>
    <t>A &amp; L Scientific Corp.</t>
  </si>
  <si>
    <t>88-05 76th Avenue</t>
  </si>
  <si>
    <t>11/05/09</t>
  </si>
  <si>
    <t>Dinas Distribution</t>
  </si>
  <si>
    <t>104-46 Dunkirk Street</t>
  </si>
  <si>
    <t>12/29/09</t>
  </si>
  <si>
    <t>Western Beef Retail, Inc. #1</t>
  </si>
  <si>
    <t>2044 Webster Avenue</t>
  </si>
  <si>
    <t>FRESH</t>
  </si>
  <si>
    <t>03/01/10</t>
  </si>
  <si>
    <t>Hindustan Granites, Inc.</t>
  </si>
  <si>
    <t>264-280 Johnson Avenue</t>
  </si>
  <si>
    <t>04/07/10</t>
  </si>
  <si>
    <t>Royal Recycling Services, Inc.</t>
  </si>
  <si>
    <t>187-10 Jamaica Avenue</t>
  </si>
  <si>
    <t>04/12/10</t>
  </si>
  <si>
    <t>Chase Manhattan Bank, NA</t>
  </si>
  <si>
    <t>4 MetroTech Center (339 Bridge Street)</t>
  </si>
  <si>
    <t>11/03/89</t>
  </si>
  <si>
    <t>Comprehensive Care Management Corporation #1 (1996)</t>
  </si>
  <si>
    <t>654-668 Allerton Avenue</t>
  </si>
  <si>
    <t>06/20/96</t>
  </si>
  <si>
    <t>JetBlue Airways Corporation #2 (2010)</t>
  </si>
  <si>
    <t>27-01 Queens Plaza North</t>
  </si>
  <si>
    <t>11/18/10</t>
  </si>
  <si>
    <t>Sales Tax, Sales Tax Growth Credits</t>
  </si>
  <si>
    <t>Mediterranean Gyros Products, Inc.</t>
  </si>
  <si>
    <t>11-02 38th Avenue</t>
  </si>
  <si>
    <t>12/17/10</t>
  </si>
  <si>
    <t>Jetro Cash &amp; Carry Enterprises, LLC #3 (2010)</t>
  </si>
  <si>
    <t>100 Oak Point Avenue</t>
  </si>
  <si>
    <t>WytheHotel LLC</t>
  </si>
  <si>
    <t>80 Wythe Avenue</t>
  </si>
  <si>
    <t>Recovery Zone Facility Bond</t>
  </si>
  <si>
    <t>DASNY Mechanical Inc.</t>
  </si>
  <si>
    <t>112-20 14th Avenue</t>
  </si>
  <si>
    <t>04/06/11</t>
  </si>
  <si>
    <t>Ulano Corporation f/k/a The Utah Company of New York, Inc.</t>
  </si>
  <si>
    <t>280 Bergen Street</t>
  </si>
  <si>
    <t>09/01/10</t>
  </si>
  <si>
    <t>Wagner College</t>
  </si>
  <si>
    <t>One Campus Road</t>
  </si>
  <si>
    <t>09/25/12</t>
  </si>
  <si>
    <t>Idlewild 228th Street, LLC</t>
  </si>
  <si>
    <t>145-68 228th Street</t>
  </si>
  <si>
    <t>07/20/12</t>
  </si>
  <si>
    <t>Richards Plumbing and Heating Co., Inc.</t>
  </si>
  <si>
    <t>231 Kent Street</t>
  </si>
  <si>
    <t>05/17/13</t>
  </si>
  <si>
    <t>ReyCo Supermarkets LLC</t>
  </si>
  <si>
    <t>1635 Lexington Avenue</t>
  </si>
  <si>
    <t>06/25/13</t>
  </si>
  <si>
    <t>Corlears School</t>
  </si>
  <si>
    <t>324 West 15th Street</t>
  </si>
  <si>
    <t>07/18/12</t>
  </si>
  <si>
    <t>Life's W.O.R.C., Inc.</t>
  </si>
  <si>
    <t>147-24 Edgewood Street</t>
  </si>
  <si>
    <t>07/26/12</t>
  </si>
  <si>
    <t>GSNY Properties, Inc.</t>
  </si>
  <si>
    <t>211 West 61 Street</t>
  </si>
  <si>
    <t>08/09/12</t>
  </si>
  <si>
    <t>East Gun Hill Road Food, LLC</t>
  </si>
  <si>
    <t>801 East Gun Hill Road</t>
  </si>
  <si>
    <t>01/03/13</t>
  </si>
  <si>
    <t>Jetro Cash &amp; Carry Enterprises, LLC #4 (2012)</t>
  </si>
  <si>
    <t>43-40 57th Avenue</t>
  </si>
  <si>
    <t>08/24/12</t>
  </si>
  <si>
    <t>Halmark Architectural  Finishing Corp.</t>
  </si>
  <si>
    <t>353 Stanley Avenue</t>
  </si>
  <si>
    <t>08/23/12</t>
  </si>
  <si>
    <t>Aero JFK, LLC</t>
  </si>
  <si>
    <t>JFK Terminal</t>
  </si>
  <si>
    <t>09/13/12</t>
  </si>
  <si>
    <t>Japanese Food Depot LLC</t>
  </si>
  <si>
    <t>31-45 Downing Street</t>
  </si>
  <si>
    <t>09/26/12</t>
  </si>
  <si>
    <t>Foodfest Depot LLC</t>
  </si>
  <si>
    <t>12/20/12</t>
  </si>
  <si>
    <t>Krinos Foods LLC</t>
  </si>
  <si>
    <t>1734 Bathgate Avenue</t>
  </si>
  <si>
    <t>05/02/13</t>
  </si>
  <si>
    <t>Center for Family Support, The Inc.</t>
  </si>
  <si>
    <t>94-19 127 Street</t>
  </si>
  <si>
    <t>10/24/12</t>
  </si>
  <si>
    <t>Brooklyn Heights Montessori School</t>
  </si>
  <si>
    <t>185 Court Street</t>
  </si>
  <si>
    <t>Build NYC Tax-Exempt Promissory Note</t>
  </si>
  <si>
    <t>06/03/13</t>
  </si>
  <si>
    <t>Iron Mountain Information Management</t>
  </si>
  <si>
    <t>33-20 48th Avenue</t>
  </si>
  <si>
    <t>12/21/12</t>
  </si>
  <si>
    <t>All Stars Project, Inc.</t>
  </si>
  <si>
    <t>543 W. 42nd Street</t>
  </si>
  <si>
    <t>11/29/12</t>
  </si>
  <si>
    <t>Marymount School of New York</t>
  </si>
  <si>
    <t>New York Genome Center, Inc.</t>
  </si>
  <si>
    <t>101 Avenue of the Americas</t>
  </si>
  <si>
    <t>11/16/12</t>
  </si>
  <si>
    <t>Maric Mechanical, Inc.</t>
  </si>
  <si>
    <t>19-53 46th Street</t>
  </si>
  <si>
    <t>01/04/13</t>
  </si>
  <si>
    <t>Institute for Community Living, Inc. (2013)</t>
  </si>
  <si>
    <t>125 Broad Street</t>
  </si>
  <si>
    <t>04/17/13</t>
  </si>
  <si>
    <t>Tax Exempt Bonds, Mortgage Recording Tax</t>
  </si>
  <si>
    <t>Bronx Charter School for Excellence</t>
  </si>
  <si>
    <t>1952 and 1960 Benedict Avenue</t>
  </si>
  <si>
    <t>04/24/13</t>
  </si>
  <si>
    <t>A Very Special Place, Inc. (2013 Adjustable)</t>
  </si>
  <si>
    <t>49 Cedar Grove Ave.</t>
  </si>
  <si>
    <t>02/28/13</t>
  </si>
  <si>
    <t>Eden II School for Autistic Children, Inc. (2013)</t>
  </si>
  <si>
    <t>15 Beach Street</t>
  </si>
  <si>
    <t>National Acoustics, Inc.</t>
  </si>
  <si>
    <t>13-06 43rd Avenue</t>
  </si>
  <si>
    <t>Seaview Senior Living Housing Development Fund Corporation</t>
  </si>
  <si>
    <t>105, 135 &amp; 104 Friendship Lane</t>
  </si>
  <si>
    <t>01/23/13</t>
  </si>
  <si>
    <t>United Cerebral Palsy of New York City, Inc.</t>
  </si>
  <si>
    <t>160 Lawrence Avenue</t>
  </si>
  <si>
    <t>04/25/13</t>
  </si>
  <si>
    <t>SCO Family of Services</t>
  </si>
  <si>
    <t>89-30 161st Street</t>
  </si>
  <si>
    <t>06/27/13</t>
  </si>
  <si>
    <t>International Leadership Charter School</t>
  </si>
  <si>
    <t>322 West 231 Street</t>
  </si>
  <si>
    <t>03/21/13</t>
  </si>
  <si>
    <t>A Very Special Place, Inc. (2013 Fixed)</t>
  </si>
  <si>
    <t>55 Quintard Street</t>
  </si>
  <si>
    <t>Legacy Yards Tenant LLC</t>
  </si>
  <si>
    <t>501 W. 30th Street</t>
  </si>
  <si>
    <t>04/01/13</t>
  </si>
  <si>
    <t>South Bronx Charter School for International Cultures and the Arts</t>
  </si>
  <si>
    <t>164 Bruckner Boulevard</t>
  </si>
  <si>
    <t>06/11/13</t>
  </si>
  <si>
    <t>Hewitt School, The</t>
  </si>
  <si>
    <t>45 East 75th Street</t>
  </si>
  <si>
    <t>Columbia University</t>
  </si>
  <si>
    <t>500, 518, 530 &amp; 550 West 120th Street</t>
  </si>
  <si>
    <t>Applied Sciences NYC</t>
  </si>
  <si>
    <t>07/01/12</t>
  </si>
  <si>
    <t>Comprehensive Care Management Corporation #3 (1998)</t>
  </si>
  <si>
    <t>2401 White Plains Road</t>
  </si>
  <si>
    <t>07/14/98</t>
  </si>
  <si>
    <t>Hudson Moving and Storage Co., Inc.</t>
  </si>
  <si>
    <t>659-665 West 158th Street</t>
  </si>
  <si>
    <t>07/14/11</t>
  </si>
  <si>
    <t>Moisha's Kosher Discount Supermarket, Inc.</t>
  </si>
  <si>
    <t>305-325 Avenue M</t>
  </si>
  <si>
    <t>09/18/11</t>
  </si>
  <si>
    <t>Salmar Properties, LLC</t>
  </si>
  <si>
    <t>850 Third Avenue</t>
  </si>
  <si>
    <t>09/22/11</t>
  </si>
  <si>
    <t>Pain D’Avignon III, Ltd.</t>
  </si>
  <si>
    <t>35-20 9th Street</t>
  </si>
  <si>
    <t>09/28/11</t>
  </si>
  <si>
    <t>Bogopa-Manhattan, Inc.</t>
  </si>
  <si>
    <t>21 Manhattan Ave.</t>
  </si>
  <si>
    <t>10/06/11</t>
  </si>
  <si>
    <t>Sales Tax</t>
  </si>
  <si>
    <t>Oh Nuts Warehousing Inc. and Online Express Manufacturers and Distributors Inc.</t>
  </si>
  <si>
    <t>120-65 168th Street</t>
  </si>
  <si>
    <t>11/09/11</t>
  </si>
  <si>
    <t>Bogopa, Inc.</t>
  </si>
  <si>
    <t>17 Ridgewood Place</t>
  </si>
  <si>
    <t>Bogopa-Junius, Inc.</t>
  </si>
  <si>
    <t>333 Dumont Ave.</t>
  </si>
  <si>
    <t>Bogopa-Concourse, Inc.</t>
  </si>
  <si>
    <t>238 East 161 Street</t>
  </si>
  <si>
    <t>Bogopa-Junction, Inc.</t>
  </si>
  <si>
    <t>34-20 Junction Blvd.</t>
  </si>
  <si>
    <t>3462 Third Avenue Food Corp. d/b/a Associated Supermarket</t>
  </si>
  <si>
    <t>3462-3470 Third Ave</t>
  </si>
  <si>
    <t>12/20/11</t>
  </si>
  <si>
    <t>Accurate Specialty Metal Fabricators, Inc.</t>
  </si>
  <si>
    <t>64-20 Admiral Avenue</t>
  </si>
  <si>
    <t>02/28/12</t>
  </si>
  <si>
    <t>Kingdom Castle Food Corp.</t>
  </si>
  <si>
    <t>300 Sand Lane</t>
  </si>
  <si>
    <t>03/12/12</t>
  </si>
  <si>
    <t>Royal Charter Properties, Inc.</t>
  </si>
  <si>
    <t>115-143 Fort Washington Avenue</t>
  </si>
  <si>
    <t>06/29/12</t>
  </si>
  <si>
    <t>Yeshiva Har Torah</t>
  </si>
  <si>
    <t>250-10 Grand Central Parkway</t>
  </si>
  <si>
    <t>06/28/12</t>
  </si>
  <si>
    <t>Brooklyn Union Gas Company</t>
  </si>
  <si>
    <t>371 Greenpoint Avenue</t>
  </si>
  <si>
    <t>05/23/14</t>
  </si>
  <si>
    <t>Extell GT LLC</t>
  </si>
  <si>
    <t>50 West 47th Street</t>
  </si>
  <si>
    <t>07/30/13</t>
  </si>
  <si>
    <t>Fresh Direct, LLC &amp; U.T.F. Trucking, Inc.</t>
  </si>
  <si>
    <t>2 St. Ann's Avenue</t>
  </si>
  <si>
    <t>12/19/13</t>
  </si>
  <si>
    <t>ERY Retail Podium LLC</t>
  </si>
  <si>
    <t>500 West 33rd Street</t>
  </si>
  <si>
    <t>03/17/14</t>
  </si>
  <si>
    <t>Hutch Tower Two LLC</t>
  </si>
  <si>
    <t>1250 Waters Place, PH 1</t>
  </si>
  <si>
    <t>Art to Frames Inc.</t>
  </si>
  <si>
    <t>770 5th Avenue</t>
  </si>
  <si>
    <t>07/10/13</t>
  </si>
  <si>
    <t>Manhattan Beer Distributors LLC #2</t>
  </si>
  <si>
    <t>921-925 East 149 Street</t>
  </si>
  <si>
    <t>12/12/13</t>
  </si>
  <si>
    <t>Nightingale-Bamford School, The</t>
  </si>
  <si>
    <t>20 East 92nd Street</t>
  </si>
  <si>
    <t>12/04/13</t>
  </si>
  <si>
    <t>Eclectic/Encore Properties, Inc.</t>
  </si>
  <si>
    <t>47-51 33rd Street</t>
  </si>
  <si>
    <t>07/26/13</t>
  </si>
  <si>
    <t>Bogopa LIC, Inc.</t>
  </si>
  <si>
    <t>42-02 Northern Boulevard</t>
  </si>
  <si>
    <t>08/13/13</t>
  </si>
  <si>
    <t>Grace Church School</t>
  </si>
  <si>
    <t>46 Cooper Square</t>
  </si>
  <si>
    <t>07/01/13</t>
  </si>
  <si>
    <t>Lycee Francais de New York</t>
  </si>
  <si>
    <t>505 East 75th Street</t>
  </si>
  <si>
    <t>08/01/13</t>
  </si>
  <si>
    <t>United Nations International School</t>
  </si>
  <si>
    <t>24-50 FDR Drive</t>
  </si>
  <si>
    <t>08/28/13</t>
  </si>
  <si>
    <t>New York University</t>
  </si>
  <si>
    <t>370 Jay Street</t>
  </si>
  <si>
    <t>04/25/12</t>
  </si>
  <si>
    <t>Simon Liu, Inc.</t>
  </si>
  <si>
    <t>278-280 24th Street</t>
  </si>
  <si>
    <t>09/19/13</t>
  </si>
  <si>
    <t>Poly Prep Country Day School</t>
  </si>
  <si>
    <t>9216 Seventh Avenue</t>
  </si>
  <si>
    <t>09/10/13</t>
  </si>
  <si>
    <t>Little Red School House and Elisabeth Irwin High School</t>
  </si>
  <si>
    <t>196 Bleeker Street</t>
  </si>
  <si>
    <t>10/10/13</t>
  </si>
  <si>
    <t>Mount Sinai Hospital, The</t>
  </si>
  <si>
    <t>25-10 30th Avenue</t>
  </si>
  <si>
    <t>GMDC Atlantic Avenue LLC</t>
  </si>
  <si>
    <t>1102 Atlantic Avenue</t>
  </si>
  <si>
    <t>Village Center for Care</t>
  </si>
  <si>
    <t>214-218 West Houston Street</t>
  </si>
  <si>
    <t>10/01/13</t>
  </si>
  <si>
    <t>House of Spices (India), Inc.</t>
  </si>
  <si>
    <t>57-07 49th Place</t>
  </si>
  <si>
    <t>06/18/14</t>
  </si>
  <si>
    <t>Fedcap Rehabilitation Services, Inc. (2013)</t>
  </si>
  <si>
    <t>633 Third Avenue</t>
  </si>
  <si>
    <t>12/11/13</t>
  </si>
  <si>
    <t>E. Gluck Corporation</t>
  </si>
  <si>
    <t>60-15 Little Neck Parkway</t>
  </si>
  <si>
    <t>03/27/14</t>
  </si>
  <si>
    <t>Gateway ShopRite Associates, LLC</t>
  </si>
  <si>
    <t>590 Gateway Drive</t>
  </si>
  <si>
    <t>05/07/14</t>
  </si>
  <si>
    <t>Falcon Builder Inc.</t>
  </si>
  <si>
    <t>72-70 Delevan Street</t>
  </si>
  <si>
    <t>04/17/14</t>
  </si>
  <si>
    <t>Bogopa Washington, Inc.</t>
  </si>
  <si>
    <t>445 E. 163rd Street</t>
  </si>
  <si>
    <t>12/17/13</t>
  </si>
  <si>
    <t>Trinity Episcopal School Corporation</t>
  </si>
  <si>
    <t>139 W. 91st Street</t>
  </si>
  <si>
    <t>04/11/14</t>
  </si>
  <si>
    <t>Volunteers of America - Greater New York, Inc.</t>
  </si>
  <si>
    <t>1887 Bathgate Avenue</t>
  </si>
  <si>
    <t>03/21/14</t>
  </si>
  <si>
    <t>Weapons Specialists Ltd.</t>
  </si>
  <si>
    <t>47-40 Metropolitan Ave</t>
  </si>
  <si>
    <t>03/28/14</t>
  </si>
  <si>
    <t>Big Brothers/Big Sisters of New York City, Inc.</t>
  </si>
  <si>
    <t>40 Rector Street</t>
  </si>
  <si>
    <t>05/02/14</t>
  </si>
  <si>
    <t>Icahn School of Medicine at Mount Sinai</t>
  </si>
  <si>
    <t>1425 Madison Ave</t>
  </si>
  <si>
    <t>02/24/14</t>
  </si>
  <si>
    <t>Cornell University</t>
  </si>
  <si>
    <t>Roosevelt Island</t>
  </si>
  <si>
    <t>5 Bay Street Phase 1, LLC</t>
  </si>
  <si>
    <t>01/29/16</t>
  </si>
  <si>
    <t>Congregation Yeshiva Beis Chaya Mushka, Inc.</t>
  </si>
  <si>
    <t>350 Troy Avenue</t>
  </si>
  <si>
    <t>08/28/14</t>
  </si>
  <si>
    <t>Hudson Yards North Tower Tenant LLC (RHY Unit)</t>
  </si>
  <si>
    <t>30 Hudson Yards (a/k/a 500 West 33rd Street)</t>
  </si>
  <si>
    <t>12/11/15</t>
  </si>
  <si>
    <t>Stephen Gaynor School</t>
  </si>
  <si>
    <t>173-177 89th Street</t>
  </si>
  <si>
    <t>07/16/14</t>
  </si>
  <si>
    <t>One Hudson Yards Owner LLC</t>
  </si>
  <si>
    <t>55 Hudson Yards (a/k/a 550 West 34th Street)</t>
  </si>
  <si>
    <t>12/05/14</t>
  </si>
  <si>
    <t>St. George Outlet Development LLC</t>
  </si>
  <si>
    <t>25 Richmond Terrace</t>
  </si>
  <si>
    <t>11/07/14</t>
  </si>
  <si>
    <t>Western Beef Retail, Inc. #2 (2014)</t>
  </si>
  <si>
    <t>1851-1859 Bruckner Boulevard</t>
  </si>
  <si>
    <t>12/23/14</t>
  </si>
  <si>
    <t>A.K.S. International Inc.</t>
  </si>
  <si>
    <t>19-02 38th Street</t>
  </si>
  <si>
    <t>09/10/14</t>
  </si>
  <si>
    <t>G&amp;G Electric Supply Co, Inc. #2 (2014)</t>
  </si>
  <si>
    <t>382 Concord Avenue</t>
  </si>
  <si>
    <t>Treasure Asset Storage LLC</t>
  </si>
  <si>
    <t>122 West 146th Street</t>
  </si>
  <si>
    <t>07/28/14</t>
  </si>
  <si>
    <t>Center for Urban Community Services, Inc.</t>
  </si>
  <si>
    <t>198 East 121st Street                 198 East 121</t>
  </si>
  <si>
    <t>07/24/14</t>
  </si>
  <si>
    <t>Arverne By The Sea &amp; LLC &amp; Benjamin Beechwood Retail LLC</t>
  </si>
  <si>
    <t>6712, 6720, 6820 and 7020 Rockaway Beach Boulevard</t>
  </si>
  <si>
    <t>02/12/15</t>
  </si>
  <si>
    <t>Cubit Power One Inc.</t>
  </si>
  <si>
    <t>4352  and 4354 Victory Boulevard</t>
  </si>
  <si>
    <t>08/19/15</t>
  </si>
  <si>
    <t>Skyline Restoration Inc.</t>
  </si>
  <si>
    <t>49-27 31st Street</t>
  </si>
  <si>
    <t>11/14/14</t>
  </si>
  <si>
    <t>Bais Ruchel High School, Inc.</t>
  </si>
  <si>
    <t>173-175-177 Harrison Avenue</t>
  </si>
  <si>
    <t>10/23/14</t>
  </si>
  <si>
    <t>United Jewish Appeal- Federation of Jewish Philanthropies of New York, Inc.</t>
  </si>
  <si>
    <t>130 East 59th Street</t>
  </si>
  <si>
    <t>08/14/14</t>
  </si>
  <si>
    <t>Albee Retail Development LLC (2014)</t>
  </si>
  <si>
    <t>1 Dekalb Avenue</t>
  </si>
  <si>
    <t>10/29/14</t>
  </si>
  <si>
    <t>Federation of Protestant Welfare Agencies, Inc.</t>
  </si>
  <si>
    <t>40 Broad Street</t>
  </si>
  <si>
    <t>11/12/14</t>
  </si>
  <si>
    <t>Metropolitan College of New York</t>
  </si>
  <si>
    <t>12/10/14</t>
  </si>
  <si>
    <t>Pratt Paper (NY), Inc.</t>
  </si>
  <si>
    <t>4435 Victory Boulevard</t>
  </si>
  <si>
    <t>12/18/14</t>
  </si>
  <si>
    <t>Yeshivat Beth Hillel of Krasna, Inc.</t>
  </si>
  <si>
    <t>1605 44th Street</t>
  </si>
  <si>
    <t>02/20/15</t>
  </si>
  <si>
    <t>Carlton House Restoration, Inc</t>
  </si>
  <si>
    <t>18-20 Decatur Street</t>
  </si>
  <si>
    <t>11/25/14</t>
  </si>
  <si>
    <t>Gotham Seafood Corp.</t>
  </si>
  <si>
    <t>1049-1055 Lowell Street</t>
  </si>
  <si>
    <t>01/05/16</t>
  </si>
  <si>
    <t>Q Student Residences, LLC</t>
  </si>
  <si>
    <t>64-80 Kissena Blvd.</t>
  </si>
  <si>
    <t>09/05/14</t>
  </si>
  <si>
    <t>United New York Sandy Hook Pilots' Association and United New Jersey Sandy Hook Pilots' Association</t>
  </si>
  <si>
    <t>201 Edgewater Street</t>
  </si>
  <si>
    <t>09/22/14</t>
  </si>
  <si>
    <t>149 Street Food Corp.</t>
  </si>
  <si>
    <t>459 East 149th Street</t>
  </si>
  <si>
    <t>09/28/15</t>
  </si>
  <si>
    <t>Handy Tool &amp; MFG. Co., Inc.,The</t>
  </si>
  <si>
    <t>1205 Rockaway Avenue</t>
  </si>
  <si>
    <t>01/05/15</t>
  </si>
  <si>
    <t>Trey Whitfield School</t>
  </si>
  <si>
    <t>17 Hinsdale Street</t>
  </si>
  <si>
    <t>02/05/15</t>
  </si>
  <si>
    <t>Horace Mann School</t>
  </si>
  <si>
    <t>231 W 246th Street</t>
  </si>
  <si>
    <t>11/20/14</t>
  </si>
  <si>
    <t>Eastern Effects, Inc.</t>
  </si>
  <si>
    <t>302 Sheffield Avenue</t>
  </si>
  <si>
    <t>04/17/15</t>
  </si>
  <si>
    <t>Community Resources</t>
  </si>
  <si>
    <t>3450 Victory Boulevard</t>
  </si>
  <si>
    <t>03/13/15</t>
  </si>
  <si>
    <t>Lobster Place Inc., The</t>
  </si>
  <si>
    <t>403-407 Barretto Street</t>
  </si>
  <si>
    <t>FC Hanson Office Associates, LLC</t>
  </si>
  <si>
    <t>139 Flatbush Avenue</t>
  </si>
  <si>
    <t>06/17/15</t>
  </si>
  <si>
    <t>Ethical Culture Fieldston School</t>
  </si>
  <si>
    <t>3901 Fieldston Road</t>
  </si>
  <si>
    <t>05/21/15</t>
  </si>
  <si>
    <t>BOP NE LLC</t>
  </si>
  <si>
    <t>401 9th Ave</t>
  </si>
  <si>
    <t>04/14/15</t>
  </si>
  <si>
    <t>Hebrew Home for the Aged at Riverdale, The</t>
  </si>
  <si>
    <t>5931 Palisade Avenue</t>
  </si>
  <si>
    <t>02/13/15</t>
  </si>
  <si>
    <t>Children's Aid Society, The</t>
  </si>
  <si>
    <t>1232 Southern Boulevard</t>
  </si>
  <si>
    <t>07/23/15</t>
  </si>
  <si>
    <t>Asia Society, The</t>
  </si>
  <si>
    <t>725 Park Avenue</t>
  </si>
  <si>
    <t>07/01/15</t>
  </si>
  <si>
    <t>Lower East Side Tenement Museum</t>
  </si>
  <si>
    <t>91 Orchard Street</t>
  </si>
  <si>
    <t>11/24/15</t>
  </si>
  <si>
    <t>Riverdale Country School, Inc.</t>
  </si>
  <si>
    <t>5250 Fieldston Road</t>
  </si>
  <si>
    <t>07/15/15</t>
  </si>
  <si>
    <t>Foodsaver New York, Inc.</t>
  </si>
  <si>
    <t>402 East 83rd Street</t>
  </si>
  <si>
    <t>AMDA, Inc.</t>
  </si>
  <si>
    <t>12/02/15</t>
  </si>
  <si>
    <t>Saint Ann's School</t>
  </si>
  <si>
    <t>129 Pierrepont Street</t>
  </si>
  <si>
    <t>09/10/15</t>
  </si>
  <si>
    <t>YMCA of Greater New York (2015)</t>
  </si>
  <si>
    <t>5 West 63rd Street</t>
  </si>
  <si>
    <t>11/04/15</t>
  </si>
  <si>
    <t>Packer Collegiate Institute, The</t>
  </si>
  <si>
    <t>170 Joralemon Street</t>
  </si>
  <si>
    <t>04/07/15</t>
  </si>
  <si>
    <t>Krasnyi Oktyabr Inc.</t>
  </si>
  <si>
    <t>60 East 20th Street</t>
  </si>
  <si>
    <t>12/10/15</t>
  </si>
  <si>
    <t>Brooklyn United Methodist Church Home</t>
  </si>
  <si>
    <t>1485 Dumont Ave</t>
  </si>
  <si>
    <t>10/09/15</t>
  </si>
  <si>
    <t>Albert Einstein College of Medicine, Inc. (f/k/a Com Affiliation, Inc.)</t>
  </si>
  <si>
    <t>1865 Eastchester Road</t>
  </si>
  <si>
    <t>09/09/15</t>
  </si>
  <si>
    <t>Metropolitan Montessori School #2</t>
  </si>
  <si>
    <t>325 West 85th Street</t>
  </si>
  <si>
    <t>09/25/15</t>
  </si>
  <si>
    <t>Boyce Technologies, Inc.</t>
  </si>
  <si>
    <t>47-22 Pearson Place</t>
  </si>
  <si>
    <t>04/12/16</t>
  </si>
  <si>
    <t>Faviana International Inc.</t>
  </si>
  <si>
    <t>31-10 Hunters Point Avenue</t>
  </si>
  <si>
    <t>11/02/15</t>
  </si>
  <si>
    <t>American Committee for the Weizmann Institute of Science Inc.</t>
  </si>
  <si>
    <t>10/29/15</t>
  </si>
  <si>
    <t>BNOS Square of Williamsburg</t>
  </si>
  <si>
    <t>165 Spencer Street</t>
  </si>
  <si>
    <t>06/28/16</t>
  </si>
  <si>
    <t>Brearley School, The</t>
  </si>
  <si>
    <t>70 East End Avenue</t>
  </si>
  <si>
    <t>09/29/15</t>
  </si>
  <si>
    <t>Hannah Senesh Community Day School</t>
  </si>
  <si>
    <t>342 Smith Street</t>
  </si>
  <si>
    <t>09/30/15</t>
  </si>
  <si>
    <t>Saint David's School</t>
  </si>
  <si>
    <t>12-22 East 89th Street</t>
  </si>
  <si>
    <t>Urban Resource Institute</t>
  </si>
  <si>
    <t>1011 Ocean Avenue</t>
  </si>
  <si>
    <t>12/17/15</t>
  </si>
  <si>
    <t>Volunteers of America - Greater New York, Inc #2</t>
  </si>
  <si>
    <t>2112 Second Avenue</t>
  </si>
  <si>
    <t>11/17/15</t>
  </si>
  <si>
    <t>Gabrielli Truck Sales, Ltd. #2</t>
  </si>
  <si>
    <t>181-25 Eastern Road</t>
  </si>
  <si>
    <t>01/14/16</t>
  </si>
  <si>
    <t>Manhattan Country School, Inc. and West 85th Street Owner LLC</t>
  </si>
  <si>
    <t>150 West 85th Street</t>
  </si>
  <si>
    <t>04/07/16</t>
  </si>
  <si>
    <t>ODA Primary Health Care Network, Inc.</t>
  </si>
  <si>
    <t>14-16 Heyward street</t>
  </si>
  <si>
    <t>02/12/16</t>
  </si>
  <si>
    <t>Barkai Foundation, Inc.</t>
  </si>
  <si>
    <t>5302 21st Avenue</t>
  </si>
  <si>
    <t>10/15/15</t>
  </si>
  <si>
    <t>Xaverian High School/Ryken Educational Center, Inc.</t>
  </si>
  <si>
    <t>7100 Shore Road</t>
  </si>
  <si>
    <t>05/03/16</t>
  </si>
  <si>
    <t>New York Law School (2016)</t>
  </si>
  <si>
    <t>40 Leonard Street</t>
  </si>
  <si>
    <t>United Cerebral Palsy of New York City #2 (2016)</t>
  </si>
  <si>
    <t>80 West End Avenue</t>
  </si>
  <si>
    <t>06/30/16</t>
  </si>
  <si>
    <t>Picture Car Services, LTD</t>
  </si>
  <si>
    <t>48-05 Metropolitan Avenue</t>
  </si>
  <si>
    <t>06/24/16</t>
  </si>
  <si>
    <t>Collegiate School, Inc.</t>
  </si>
  <si>
    <t>301 Freedom Place South</t>
  </si>
  <si>
    <t>D'Onofrio General Contractors Corp.</t>
  </si>
  <si>
    <t>3365 Richmond Terrrace</t>
  </si>
  <si>
    <t>LIC Site B-1 Owner, LLC</t>
  </si>
  <si>
    <t>28-10 Queens Plaza South</t>
  </si>
  <si>
    <t>Mortgage Recording Tax, Sales Tax</t>
  </si>
  <si>
    <t>ARK Development LLC</t>
  </si>
  <si>
    <t>John F. Kennedy International Airport, Cargo Build</t>
  </si>
  <si>
    <t>06/14/17</t>
  </si>
  <si>
    <t>Yeshivah of Flatbush</t>
  </si>
  <si>
    <t>1609 Avenue J</t>
  </si>
  <si>
    <t>09/08/16</t>
  </si>
  <si>
    <t>The Rogosin Institute, Inc.</t>
  </si>
  <si>
    <t>2372-2394 Linden Boulevard</t>
  </si>
  <si>
    <t>07/21/16</t>
  </si>
  <si>
    <t>Chapin School, The LTD.</t>
  </si>
  <si>
    <t>100 East End Avenue</t>
  </si>
  <si>
    <t>08/24/16</t>
  </si>
  <si>
    <t>Modern Window &amp; Door, Inc.</t>
  </si>
  <si>
    <t>1411-1429 Ferris Place</t>
  </si>
  <si>
    <t>11/29/16</t>
  </si>
  <si>
    <t>Transcontinental Ultra Flex Inc.</t>
  </si>
  <si>
    <t>975 Essex Street</t>
  </si>
  <si>
    <t>12/16/16</t>
  </si>
  <si>
    <t>Favorite Plastic Corp.</t>
  </si>
  <si>
    <t>1465 Utica Avenue</t>
  </si>
  <si>
    <t>12/30/16</t>
  </si>
  <si>
    <t>Jewish Community Center of  Manhattan, Inc.</t>
  </si>
  <si>
    <t>334 Amsterdam Avenue</t>
  </si>
  <si>
    <t>09/29/16</t>
  </si>
  <si>
    <t>United States Fund for UNICEF</t>
  </si>
  <si>
    <t>09/22/16</t>
  </si>
  <si>
    <t>Rogers Surveying, PLLC</t>
  </si>
  <si>
    <t>2420 Arthur Kill Road</t>
  </si>
  <si>
    <t>01/05/17</t>
  </si>
  <si>
    <t>GCT New York LP</t>
  </si>
  <si>
    <t>300 Western Avenue</t>
  </si>
  <si>
    <t>07/28/16</t>
  </si>
  <si>
    <t>157 Edgecombe Avenue</t>
  </si>
  <si>
    <t>01/26/17</t>
  </si>
  <si>
    <t>Yeshivat Darche Eres, Inc.</t>
  </si>
  <si>
    <t>2533 Coney Island Avenue</t>
  </si>
  <si>
    <t>12/09/16</t>
  </si>
  <si>
    <t>105 Rockaway Realty LLC</t>
  </si>
  <si>
    <t>105-02 Rockaway Beach blvd</t>
  </si>
  <si>
    <t>01/04/17</t>
  </si>
  <si>
    <t>Services and Advocacy for Gay, Lesbian, Bisexual and Transgender Elder, Inc.</t>
  </si>
  <si>
    <t>305 Seventh Avenue</t>
  </si>
  <si>
    <t>02/22/17</t>
  </si>
  <si>
    <t>Alphapointe</t>
  </si>
  <si>
    <t>87-46 123rd Street</t>
  </si>
  <si>
    <t>06/16/17</t>
  </si>
  <si>
    <t>Professional Children's School, Inc. (2017)</t>
  </si>
  <si>
    <t>132 West 60th Street</t>
  </si>
  <si>
    <t>05/01/17</t>
  </si>
  <si>
    <t>Manhattan College #3 (2017)</t>
  </si>
  <si>
    <t>3825 Corlear Avenue</t>
  </si>
  <si>
    <t>Gabrielli Truck Sales, Ltd. #3</t>
  </si>
  <si>
    <t>3501 Hutchinson Avenue</t>
  </si>
  <si>
    <t>06/28/17</t>
  </si>
  <si>
    <t>Madison Square Boys and Girls Club, Inc.</t>
  </si>
  <si>
    <t>250 Bradhurst Avenue</t>
  </si>
  <si>
    <t>New Markets Tax Credits Program</t>
  </si>
  <si>
    <t>05/05/17</t>
  </si>
  <si>
    <t>509 W 34, L.L.C.</t>
  </si>
  <si>
    <t xml:space="preserve">509. 527 W 34th Street and 435, 447 and 449 Tenth </t>
  </si>
  <si>
    <t>04/09/18</t>
  </si>
  <si>
    <t>Marathon Energy Corporation</t>
  </si>
  <si>
    <t>33-35/33-51 62nd Street</t>
  </si>
  <si>
    <t>07/11/17</t>
  </si>
  <si>
    <t>Village Super Market, Inc.</t>
  </si>
  <si>
    <t>1994 Bruckner Blvd.</t>
  </si>
  <si>
    <t>12/29/17</t>
  </si>
  <si>
    <t>Grimm Ales LLC</t>
  </si>
  <si>
    <t>990 Metropolitan Avenue</t>
  </si>
  <si>
    <t>02/06/18</t>
  </si>
  <si>
    <t>Western Beef Retail, Inc. #3 (2018)</t>
  </si>
  <si>
    <t>814 Jamaica Avenue</t>
  </si>
  <si>
    <t>01/04/18</t>
  </si>
  <si>
    <t>Talmud Torah Ohel Yochanan &amp; The Bnei Torah Trust</t>
  </si>
  <si>
    <t>1325-1327 38th Street</t>
  </si>
  <si>
    <t>07/20/17</t>
  </si>
  <si>
    <t>A &amp; J Supermarket Corp.</t>
  </si>
  <si>
    <t>2211-2217 Third Avenue</t>
  </si>
  <si>
    <t>12/28/17</t>
  </si>
  <si>
    <t>Seamen's Society for Children and Families (2017)</t>
  </si>
  <si>
    <t>50 Bay Street</t>
  </si>
  <si>
    <t>09/27/17</t>
  </si>
  <si>
    <t>GMDC OP LLC</t>
  </si>
  <si>
    <t>94-15 100th street</t>
  </si>
  <si>
    <t>11/16/17</t>
  </si>
  <si>
    <t>Octopus Garden Inc.</t>
  </si>
  <si>
    <t>15 Newark Avenue</t>
  </si>
  <si>
    <t>10/27/17</t>
  </si>
  <si>
    <t>Tristate Plumbing Services Corp.</t>
  </si>
  <si>
    <t>1421 Cromwell Avenue</t>
  </si>
  <si>
    <t>11/14/17</t>
  </si>
  <si>
    <t>Nuasin Next Generation Charter School (FKA Metropolitan Lighthouse Charter School)</t>
  </si>
  <si>
    <t>180 W. 165th Street</t>
  </si>
  <si>
    <t>12/22/17</t>
  </si>
  <si>
    <t>Mary McDowell Friends School (2017)</t>
  </si>
  <si>
    <t>18-20 Bergen Street</t>
  </si>
  <si>
    <t>09/29/17</t>
  </si>
  <si>
    <t>50 HYMC Owner LLC</t>
  </si>
  <si>
    <t>507-511 West 33rd Street</t>
  </si>
  <si>
    <t>08/31/17</t>
  </si>
  <si>
    <t>York Studios - Michaelangelo Campus LLC</t>
  </si>
  <si>
    <t>801 Colgate Avenue</t>
  </si>
  <si>
    <t>03/05/18</t>
  </si>
  <si>
    <t>830 Hunts Point Avenue</t>
  </si>
  <si>
    <t>12/15/17</t>
  </si>
  <si>
    <t>Western Beef Retail, Inc. #4 (2017)</t>
  </si>
  <si>
    <t>4720 Third Avenue</t>
  </si>
  <si>
    <t>Cooke School and Institute</t>
  </si>
  <si>
    <t>1713-1727 Madison Avenue</t>
  </si>
  <si>
    <t>12/20/17</t>
  </si>
  <si>
    <t>Siach Yitzchok</t>
  </si>
  <si>
    <t>1045 Beach 9th Street</t>
  </si>
  <si>
    <t>03/29/18</t>
  </si>
  <si>
    <t>DMFYD LIC LLC</t>
  </si>
  <si>
    <t>9-03 44th Road</t>
  </si>
  <si>
    <t>Cathedral School of St. John The Divine</t>
  </si>
  <si>
    <t>1047 Amsterdam Avenue</t>
  </si>
  <si>
    <t>Volunteers of America - Greater New York, Inc #3</t>
  </si>
  <si>
    <t>135 West 50th Street</t>
  </si>
  <si>
    <t>Inwood Academy for Leadership Charter School</t>
  </si>
  <si>
    <t>3896 10th Ave</t>
  </si>
  <si>
    <t>05/15/18</t>
  </si>
  <si>
    <t>Services for the Underserved, Inc. #4 (2018)</t>
  </si>
  <si>
    <t>463 Seventh Avenue</t>
  </si>
  <si>
    <t>06/21/18</t>
  </si>
  <si>
    <t>JMDH Real Estate Offices, LLC</t>
  </si>
  <si>
    <t>17-22 Whitestone Expressway</t>
  </si>
  <si>
    <t>07/13/18</t>
  </si>
  <si>
    <t>Person Centered Care Services, Inc.</t>
  </si>
  <si>
    <t>150 Granite Avenue</t>
  </si>
  <si>
    <t>Bnos Bais Yaakov of Far Rockaway</t>
  </si>
  <si>
    <t>613 Beach 9th Street</t>
  </si>
  <si>
    <t>12/13/18</t>
  </si>
  <si>
    <t>Western Beef Retail, Inc. #5 (2018)</t>
  </si>
  <si>
    <t>3629 White Plains Road</t>
  </si>
  <si>
    <t>08/22/18</t>
  </si>
  <si>
    <t>Pharos Academy Charter School (FKA Bronx Lighthouse Charter School)</t>
  </si>
  <si>
    <t>1005 Intervale Avenue</t>
  </si>
  <si>
    <t>10/12/18</t>
  </si>
  <si>
    <t>C. Kenneth Imports, Inc.</t>
  </si>
  <si>
    <t>250 Coster Street</t>
  </si>
  <si>
    <t>02/13/19</t>
  </si>
  <si>
    <t>Congregation Machna Shalva, 1462 CMS LLC &amp; 5815 CMS LLC</t>
  </si>
  <si>
    <t>1462 62nd Street</t>
  </si>
  <si>
    <t>11/09/18</t>
  </si>
  <si>
    <t>Fencers Club, Inc.</t>
  </si>
  <si>
    <t>20 West 33rd Street, Suite 2002</t>
  </si>
  <si>
    <t>Therapy and Learning Center, Inc. #2</t>
  </si>
  <si>
    <t>1723 8th Avenue</t>
  </si>
  <si>
    <t>12/14/18</t>
  </si>
  <si>
    <t>412 East 90th Street</t>
  </si>
  <si>
    <t>05/22/19</t>
  </si>
  <si>
    <t>Center for Urban Community Services, Inc. #2</t>
  </si>
  <si>
    <t>419 West 126th Street</t>
  </si>
  <si>
    <t>12/19/18</t>
  </si>
  <si>
    <t>Brooklyn Navy Yard Cogeneration Partners, L.P. #2</t>
  </si>
  <si>
    <t>63 Flushing Avenue</t>
  </si>
  <si>
    <t>02/14/19</t>
  </si>
  <si>
    <t>Richmond Medical Center</t>
  </si>
  <si>
    <t>355 Bard Avenue</t>
  </si>
  <si>
    <t>12/20/18</t>
  </si>
  <si>
    <t>Evergreen 105 LLC</t>
  </si>
  <si>
    <t>105 Evergreen Avenue</t>
  </si>
  <si>
    <t>Charles B. Wang Community Health Center, Inc.</t>
  </si>
  <si>
    <t>131-72 40th Road</t>
  </si>
  <si>
    <t>05/30/19</t>
  </si>
  <si>
    <t>New Dawn Charter Schools</t>
  </si>
  <si>
    <t>238-242 Hoyt Street</t>
  </si>
  <si>
    <t>02/28/19</t>
  </si>
  <si>
    <t>30 HY WM Unit Owner LP</t>
  </si>
  <si>
    <t>04/15/19</t>
  </si>
  <si>
    <t>HY30-67 Owner LP</t>
  </si>
  <si>
    <t>KKR HY Owner LLC (PE 1 Unit)</t>
  </si>
  <si>
    <t>05/20/19</t>
  </si>
  <si>
    <t>Wells Fargo Properties, Inc.</t>
  </si>
  <si>
    <t>KKR HY Owner LLC (PE 2 Unit)</t>
  </si>
  <si>
    <t>MHANY Peninsula Local Development Corporation</t>
  </si>
  <si>
    <t>1215 Spofford Avenue</t>
  </si>
  <si>
    <t>Bogopa BTM, LLC</t>
  </si>
  <si>
    <t>610 Exterior Street</t>
  </si>
  <si>
    <t>06/28/19</t>
  </si>
  <si>
    <t>Brooklyn Navy Yard Building 127</t>
  </si>
  <si>
    <t>09/21/18</t>
  </si>
  <si>
    <t>12-14 Desbrosses Street</t>
  </si>
  <si>
    <t>12/20/19</t>
  </si>
  <si>
    <t>Hi-Tech Metals, Inc.</t>
  </si>
  <si>
    <t>59-20 56th Avenue,</t>
  </si>
  <si>
    <t>07/01/19</t>
  </si>
  <si>
    <t>45-18 Court Square Owner L.L.C.</t>
  </si>
  <si>
    <t>45-18 Court Square</t>
  </si>
  <si>
    <t>12/19/19</t>
  </si>
  <si>
    <t>Bais Yaakov Dkhal Adas Yereim</t>
  </si>
  <si>
    <t>184 Nostrand Avenue</t>
  </si>
  <si>
    <t>07/18/19</t>
  </si>
  <si>
    <t>Best Choice Trading Corporation #2</t>
  </si>
  <si>
    <t>501 Scholes Street</t>
  </si>
  <si>
    <t>08/21/19</t>
  </si>
  <si>
    <t>117 West 124th Street</t>
  </si>
  <si>
    <t>08/01/19</t>
  </si>
  <si>
    <t>BOP SE LLC</t>
  </si>
  <si>
    <t>375 9th Avenue</t>
  </si>
  <si>
    <t>02/07/20</t>
  </si>
  <si>
    <t>Deerfield Management Company, L.P.</t>
  </si>
  <si>
    <t>345 Park Avenue South</t>
  </si>
  <si>
    <t>09/01/19</t>
  </si>
  <si>
    <t>Consortium for Worker Education</t>
  </si>
  <si>
    <t>301 Seventh Avenue</t>
  </si>
  <si>
    <t>01/22/20</t>
  </si>
  <si>
    <t>425 Westchester Fee Owner, LLC</t>
  </si>
  <si>
    <t>425 Westchester Avenue</t>
  </si>
  <si>
    <t>06/24/20</t>
  </si>
  <si>
    <t>500 Stagg Street LLC</t>
  </si>
  <si>
    <t>500 Stagg Street</t>
  </si>
  <si>
    <t>Village Community School #2</t>
  </si>
  <si>
    <t>272 W. 10th Street</t>
  </si>
  <si>
    <t>DNJ Industries Inc.</t>
  </si>
  <si>
    <t>55-05 Flushing Avenue</t>
  </si>
  <si>
    <t>01/16/20</t>
  </si>
  <si>
    <t>11/12/19</t>
  </si>
  <si>
    <t>Cosynd, Inc.</t>
  </si>
  <si>
    <t>530 Fifth Avenue</t>
  </si>
  <si>
    <t>12/13/19</t>
  </si>
  <si>
    <t>Friends Seminary</t>
  </si>
  <si>
    <t>06/30/20</t>
  </si>
  <si>
    <t>St. Francis College</t>
  </si>
  <si>
    <t>180 Remsen Street</t>
  </si>
  <si>
    <t>06/22/20</t>
  </si>
  <si>
    <t>Community Healthcare Network (aka Betty Shabazz)</t>
  </si>
  <si>
    <t>999 Blake Avenue</t>
  </si>
  <si>
    <t>12/31/19</t>
  </si>
  <si>
    <t>Young Adult Institute, Inc.</t>
  </si>
  <si>
    <t>220 42nd Street</t>
  </si>
  <si>
    <t>12/01/20</t>
  </si>
  <si>
    <t>2395 CDM Meat &amp; Produce Corp.</t>
  </si>
  <si>
    <t>2395 Frederick Douglass Boulevard</t>
  </si>
  <si>
    <t>01/05/21</t>
  </si>
  <si>
    <t>Bartlett Dairy, Inc.</t>
  </si>
  <si>
    <t>16102 Rockaway Boulevard</t>
  </si>
  <si>
    <t>07/16/20</t>
  </si>
  <si>
    <t>Bedford EMR Holdings LLC</t>
  </si>
  <si>
    <t>744 Bedford Avenue</t>
  </si>
  <si>
    <t>11/18/20</t>
  </si>
  <si>
    <t>Luria Academy of Brooklyn</t>
  </si>
  <si>
    <t>664-668 Bergen Street</t>
  </si>
  <si>
    <t>New World Preparatory Charter School</t>
  </si>
  <si>
    <t>26 Sharpe Avenue</t>
  </si>
  <si>
    <t>06/24/21</t>
  </si>
  <si>
    <t>515 W. 38th Street</t>
  </si>
  <si>
    <t>03/01/21</t>
  </si>
  <si>
    <t>Union of Orthodox Jewish Congregations of America, d/b/a Orthodox Union “OU”</t>
  </si>
  <si>
    <t>40 Rector Street,</t>
  </si>
  <si>
    <t>01/14/21</t>
  </si>
  <si>
    <t>433 West End Avenue</t>
  </si>
  <si>
    <t>12/30/20</t>
  </si>
  <si>
    <t>Friends of Hellenic Classical Charter Schools, Inc.</t>
  </si>
  <si>
    <t>646 Fifth Avenue</t>
  </si>
  <si>
    <t>02/25/21</t>
  </si>
  <si>
    <t>Highbridge Facilities, LLC</t>
  </si>
  <si>
    <t>1400 Cromwell Avenue</t>
  </si>
  <si>
    <t>12/22/20</t>
  </si>
  <si>
    <t>Bideawee, Inc.</t>
  </si>
  <si>
    <t>152 West 24th Street</t>
  </si>
  <si>
    <t>Phoenix Building Supply Inc.</t>
  </si>
  <si>
    <t>1051 Irving Avenue</t>
  </si>
  <si>
    <t>Friends of Academic Leadership CS, LLC</t>
  </si>
  <si>
    <t>356-362 East 139th Street</t>
  </si>
  <si>
    <t>06/16/21</t>
  </si>
  <si>
    <t>Comment</t>
  </si>
  <si>
    <t>Project has multiple locations in borough(s) Brooklyn and council district(s) 34. Project "Location" refers to main location.</t>
  </si>
  <si>
    <t>Number of Jobs (FTE) in connection with the project at application is 84 and may represent Citywide employment.</t>
  </si>
  <si>
    <t>Company is not subject to the Fair Wages for New Yorkers Act.</t>
  </si>
  <si>
    <t>Number of Jobs (FTE) in connection with the project at application is 74 and may represent Citywide employment.</t>
  </si>
  <si>
    <t>Number of Jobs (FTE) in connection with the project at application is 30 and may represent Citywide employment.</t>
  </si>
  <si>
    <t>Number of Jobs (FTE) in connection with the project at application is 200 and may represent Citywide employment.</t>
  </si>
  <si>
    <t>Project has multiple locations in borough(s) Queens and council district(s) 32. Project "Location" refers to main location.</t>
  </si>
  <si>
    <t>Jobs FTE may include employees of subtenants at project location.</t>
  </si>
  <si>
    <t>Company participates in additional Industrial Incentive project(s). Employment and tax data above include data from the additional project(s).</t>
  </si>
  <si>
    <t>Estimate is "137" based on last reported data [FY20].</t>
  </si>
  <si>
    <t>Number of Jobs (FTE) in connection with the project at application is 100 and may represent Citywide employment.</t>
  </si>
  <si>
    <t>Company is not subject to the Fair Wages for New Yorkers Act and did not submit living wage data.</t>
  </si>
  <si>
    <t>Number of Jobs (FTE) in connection with the project at application is 14 and may represent Citywide employment.</t>
  </si>
  <si>
    <t>Project is located on land owned or leased by Port Authority and is not subject to company direct property tax.</t>
  </si>
  <si>
    <t>Number of Jobs (FTE) in connection with the project at application is 170 and may represent Citywide employment.</t>
  </si>
  <si>
    <t>Number of Jobs (FTE) in connection with the project at application is 40 and may represent Citywide employment.</t>
  </si>
  <si>
    <t>Number of Jobs (FTE) in connection with the project at application is 26 and may represent Citywide employment.</t>
  </si>
  <si>
    <t>Project has multiple locations in borough(s) Brooklyn and council district(s) 39. Project "Location" refers to main location.</t>
  </si>
  <si>
    <t>Number of Jobs (FTE) in connection with the project at application is 53 and may represent Citywide employment.</t>
  </si>
  <si>
    <t>Number of Jobs (FTE) in connection with the project at application is 45 and may represent Citywide employment.</t>
  </si>
  <si>
    <t>Number of Jobs (FTE) in connection with the project at application is 325 and may represent Citywide employment.</t>
  </si>
  <si>
    <t>Project has multiple locations in borough(s) Queens and council district(s) 26. Project "Location" refers to main location.</t>
  </si>
  <si>
    <t>Number of Jobs (FTE) in connection with the project at application is 58 and may represent Citywide employment.</t>
  </si>
  <si>
    <t>Number of Jobs (FTE) in connection with the project at application is 32 and may represent Citywide employment.</t>
  </si>
  <si>
    <t>Number of Jobs (FTE) in connection with the project at application is 65 and may represent Citywide employment.</t>
  </si>
  <si>
    <t>Number of Jobs (FTE) in connection with the project at application is 25 and may represent Citywide employment.</t>
  </si>
  <si>
    <t>Number of Jobs (FTE) in connection with the project at application is 38 and may represent Citywide employment.</t>
  </si>
  <si>
    <t>Number of Jobs (FTE) in connection with the project at application is 15 and may represent Citywide employment.</t>
  </si>
  <si>
    <t>Project has multiple locations in borough(s) Queens and council district(s) 30. Project "Location" refers to main location.</t>
  </si>
  <si>
    <t>Number of Jobs (FTE) in connection with the project at application is 130 and may represent Citywide employment.</t>
  </si>
  <si>
    <t>Non-profit: Company does not pay direct property, sales or business income taxes.</t>
  </si>
  <si>
    <t>Number of Jobs (FTE) in connection with the project at application is 68 and may represent Citywide employment.</t>
  </si>
  <si>
    <t>Number of Jobs (FTE) in connection with the project at application is 180 and may represent Citywide employment.</t>
  </si>
  <si>
    <t>Number of Jobs (FTE) in connection with the project at application is 6 and may represent Citywide employment.</t>
  </si>
  <si>
    <t>Project has multiple locations in borough(s) Brooklyn and council district(s) 37. Project "Location" refers to main location.</t>
  </si>
  <si>
    <t>Number of Jobs (FTE) in connection with the project at application is 17 and may represent Citywide employment.</t>
  </si>
  <si>
    <t>Project has multiple locations in borough(s) Bronx and council district(s) 8. Project "Location" refers to main location.</t>
  </si>
  <si>
    <t>Number of Jobs (FTE) in connection with the project at application is 35 and may represent Citywide employment.</t>
  </si>
  <si>
    <t>Project has multiple locations in borough(s) Brooklyn and council district(s) 43. Project "Location" refers to main location.</t>
  </si>
  <si>
    <t>Number of Jobs (FTE) in connection with the project at application is 110 and may represent Citywide employment.</t>
  </si>
  <si>
    <t>Project has multiple locations in borough(s) Manhattan and council district(s) 4. Project "Location" refers to main location.</t>
  </si>
  <si>
    <t>Jobs FTE is an annual average of employment.</t>
  </si>
  <si>
    <t>Number of Jobs (FTE) in connection with the project at application is 18 and may represent Citywide employment.</t>
  </si>
  <si>
    <t>Number of Jobs (FTE) in connection with the project at application is 27 and may represent Citywide employment.</t>
  </si>
  <si>
    <t>Number of Jobs (FTE) in connection with the project at application is 255 and may represent Citywide employment.</t>
  </si>
  <si>
    <t>Reported employment for this project includes employees of tenants at the project location.</t>
  </si>
  <si>
    <t>Number of Jobs (FTE) in connection with the project at application is 22 and may represent Citywide employment.</t>
  </si>
  <si>
    <t>Number of Jobs (FTE) in connection with the project at application is 187 and may represent Citywide employment.</t>
  </si>
  <si>
    <t>Project has multiple locations in borough(s) Manhattan, Queens and council district(s) 4, 22, 26. Project "Location" refers to main location.</t>
  </si>
  <si>
    <t>Project has multiple locations in borough(s) Bronx and council district(s) 17. Project "Location" refers to main location.</t>
  </si>
  <si>
    <t>Project has multiple locations in borough(s) Manhattan, Queens and council district(s) 2, 3, 4, 26. Project "Location" refers to main location.</t>
  </si>
  <si>
    <t>Number of Jobs (FTE) in connection with the project at application is 23 and may represent Citywide employment.</t>
  </si>
  <si>
    <t>Number of Jobs (FTE) in connection with the project at application is 12 and may represent Citywide employment.</t>
  </si>
  <si>
    <t>Number of Jobs (FTE) in connection with the project at application is 50 and may represent Citywide employment.</t>
  </si>
  <si>
    <t>Estimate is "1" based on last reported data [FY20].</t>
  </si>
  <si>
    <t>Project has multiple locations in borough(s) Bronx, Manhattan and council district(s) 3, 4, 8. Project "Location" refers to main location.</t>
  </si>
  <si>
    <t>Estimate is "51" based on last reported data [FY20].</t>
  </si>
  <si>
    <t>Project has multiple locations in borough(s) Bronx and council district(s) 8, 14, 17. Project "Location" refers to main location.</t>
  </si>
  <si>
    <t>Project has multiple locations in borough(s) Queens and council district(s) 24. Project "Location" refers to main location.</t>
  </si>
  <si>
    <t>Number of Jobs (FTE) in connection with the project at application is 8 and may represent Citywide employment.</t>
  </si>
  <si>
    <t>Company participates in additional EDC Land Sale and Loan project(s). Employment and tax data above include data from the additional project(s).</t>
  </si>
  <si>
    <t>Project has multiple locations in borough(s) Manhattan and council district(s) 1. Project "Location" refers to main location.</t>
  </si>
  <si>
    <t>Number of Jobs (FTE) in connection with the project at application is 11 and may represent Citywide employment.</t>
  </si>
  <si>
    <t>Number of Jobs (FTE) in connection with the project at application is 250 and may represent Citywide employment.</t>
  </si>
  <si>
    <t>Estimate is "6" based on last reported data [FY20].</t>
  </si>
  <si>
    <t>Number of Jobs (FTE) in connection with the project at application is 19 and may represent Citywide employment.</t>
  </si>
  <si>
    <t>Estimate is "9" based on last reported data [FY20].</t>
  </si>
  <si>
    <t>Number of Jobs (FTE) in connection with the project at application is 24 and may represent Citywide employment.</t>
  </si>
  <si>
    <t>Number of Jobs (FTE) in connection with the project at application is 52 and may represent Citywide employment.</t>
  </si>
  <si>
    <t>Project has multiple locations in borough(s) Manhattan and council district(s) 3. Project "Location" refers to main location.</t>
  </si>
  <si>
    <t>Number of Jobs (FTE) in connection with the project at application is 28 and may represent Citywide employment.</t>
  </si>
  <si>
    <t>Project has multiple locations in borough(s) Queens and council district(s) 29. Project "Location" refers to main location.</t>
  </si>
  <si>
    <t>Project has multiple locations in borough(s) Queens and council district(s) 19. Project "Location" refers to main location.</t>
  </si>
  <si>
    <t>Number of Jobs (FTE) in connection with the project at application is 72 and may represent Citywide employment.</t>
  </si>
  <si>
    <t>Number of Jobs (FTE) in connection with the project at application is 31 and may represent Citywide employment.</t>
  </si>
  <si>
    <t>Project has multiple locations in borough(s) Manhattan and council district(s) 3, 4. Project "Location" refers to main location.</t>
  </si>
  <si>
    <t>Project has multiple locations in borough(s) Queens and council district(s) 22. Project "Location" refers to main location.</t>
  </si>
  <si>
    <t>Number of Jobs (FTE) in connection with the project at application is 20 and may represent Citywide employment.</t>
  </si>
  <si>
    <t>Number of Jobs (FTE) in connection with the project at application is 16 and may represent Citywide employment.</t>
  </si>
  <si>
    <t>Number of Jobs (FTE) in connection with the project at application is 21 and may represent Citywide employment.</t>
  </si>
  <si>
    <t>Project has multiple locations in borough(s) Staten Island and council district(s) 50. Project "Location" refers to main location.</t>
  </si>
  <si>
    <t>Number of Jobs (FTE) in connection with the project at application is 1 and may represent Citywide employment.</t>
  </si>
  <si>
    <t>Project has multiple locations in borough(s) Brooklyn and council district(s) 41. Project "Location" refers to main location.</t>
  </si>
  <si>
    <t>Project has multiple locations in borough(s) Brooklyn and council district(s) 38. Project "Location" refers to main location.</t>
  </si>
  <si>
    <t>Number of Jobs (FTE) in connection with the project at application is 157 and may represent Citywide employment.</t>
  </si>
  <si>
    <t>Project has multiple locations in borough(s) Staten Island and council district(s) 49, 50, 51. Project "Location" refers to main location.</t>
  </si>
  <si>
    <t>Number of Jobs (FTE) in connection with the project at application is 76 and may represent Citywide employment.</t>
  </si>
  <si>
    <t>Number of Jobs (FTE) in connection with the project at application is 112.5 and may represent Citywide employment.</t>
  </si>
  <si>
    <t>Project has multiple locations in borough(s) Brooklyn and council district(s) 42. Project "Location" refers to main location.</t>
  </si>
  <si>
    <t>Project has multiple locations in borough(s) Staten Island and council district(s) 49. Project "Location" refers to main location.</t>
  </si>
  <si>
    <t>Number of Jobs (FTE) in connection with the project at application is 4 and may represent Citywide employment.</t>
  </si>
  <si>
    <t>Project has multiple locations in borough(s) Brooklyn, Manhattan, Queens and council district(s) 1, 7, 8, 30, 47. Project "Location" refers to main location.</t>
  </si>
  <si>
    <t>Project has multiple locations in borough(s) Bronx and council district(s) 11. Project "Location" refers to main location.</t>
  </si>
  <si>
    <t>Company participates in additional  Build NYC Revenue Bond project(s). Employment and tax data above include data from the additional project(s).</t>
  </si>
  <si>
    <t>Number of Jobs (FTE) in connection with the project at application is 242 and may represent Citywide employment.</t>
  </si>
  <si>
    <t>Project has multiple locations in borough(s) Manhattan and council district(s) 8. Project "Location" refers to main location.</t>
  </si>
  <si>
    <t>Number of Jobs (FTE) in connection with the project at application is 911 and may represent Citywide employment.</t>
  </si>
  <si>
    <t>Number of Jobs (FTE) in connection with the project at application is 544 and may represent Citywide employment.</t>
  </si>
  <si>
    <t>Number of Jobs (FTE) in connection with the project at application is 18.5 and may represent Citywide employment.</t>
  </si>
  <si>
    <t>Project has multiple locations in borough(s) Brooklyn and council district(s) 33. Project "Location" refers to main location.</t>
  </si>
  <si>
    <t>Number of Jobs (FTE) in connection with the project at application is 219 and may represent Citywide employment.</t>
  </si>
  <si>
    <t>The total project amount is updated to include a post-closing Amendment.</t>
  </si>
  <si>
    <t>Number of Jobs (FTE) in connection with the project at application is 9 and may represent Citywide employment.</t>
  </si>
  <si>
    <t>Number of Jobs (FTE) in connection with the project at application is 13.5 and may represent Citywide employment.</t>
  </si>
  <si>
    <t>Project has multiple locations in borough(s) Brooklyn, Manhattan and council district(s) 1, 33. Project "Location" refers to main location.</t>
  </si>
  <si>
    <t>Estimate is "10266" based on last reported data [FY19].</t>
  </si>
  <si>
    <t>Project has multiple locations in borough(s) Brooklyn, Manhattan and council district(s) 1, 3, 4, 33. Project "Location" refers to main location.</t>
  </si>
  <si>
    <t>Number of Jobs (FTE) in connection with the project at application is 46 and may represent Citywide employment.</t>
  </si>
  <si>
    <t>Project has multiple locations in borough(s) Bronx and council district(s) 8, 16. Project "Location" refers to main location.</t>
  </si>
  <si>
    <t>Number of Jobs (FTE) in connection with the project at application is 17.5 and may represent Citywide employment.</t>
  </si>
  <si>
    <t>Number of Jobs (FTE) in connection with the project at application is 29 and may represent Citywide employment.</t>
  </si>
  <si>
    <t>Project has multiple locations in borough(s) Queens, Staten Island and council district(s) 28, 49. Project "Location" refers to main location.</t>
  </si>
  <si>
    <t>Project has multiple locations in borough(s) Brooklyn and council district(s) 43, 44. Project "Location" refers to main location.</t>
  </si>
  <si>
    <t>Project has multiple locations in borough(s) Queens and council district(s) 23, 24, 25. Project "Location" refers to main location.</t>
  </si>
  <si>
    <t>Number of Jobs (FTE) in connection with the project at application is 13 and may represent Citywide employment.</t>
  </si>
  <si>
    <t>Project has multiple locations in borough(s) Bronx, Manhattan and council district(s) 1, 17. Project "Location" refers to main location.</t>
  </si>
  <si>
    <t>Number of Jobs (FTE) in connection with the project at application is 120 and may represent Citywide employment.</t>
  </si>
  <si>
    <t>Project has multiple locations in borough(s) Bronx and council district(s) 15. Project "Location" refers to main location.</t>
  </si>
  <si>
    <t>Number of Jobs (FTE) in connection with the project at application is 10 and may represent Citywide employment.</t>
  </si>
  <si>
    <t>Number of Jobs (FTE) in connection with the project at application is 80 and may represent Citywide employment.</t>
  </si>
  <si>
    <t>Project amount is $0 because the bonds issued are fully taxable.</t>
  </si>
  <si>
    <t>Project has multiple locations in borough(s) Bronx, Manhattan and council district(s) 1, 15. Project "Location" refers to main location.</t>
  </si>
  <si>
    <t>Number of Jobs (FTE) in connection with the project at application is 880 and may represent Citywide employment.</t>
  </si>
  <si>
    <t>Number of Jobs (FTE) in connection with the project at application is 41 and may represent Citywide employment.</t>
  </si>
  <si>
    <t>Project has multiple locations in borough(s) Brooklyn and council district(s) 33, 35. Project "Location" refers to main location.</t>
  </si>
  <si>
    <t>Project has multiple locations in borough(s) Queens and council district(s) 31. Project "Location" refers to main location.</t>
  </si>
  <si>
    <t>Number of Jobs (FTE) in connection with the project at application is 56 and may represent Citywide employment.</t>
  </si>
  <si>
    <t>Project has multiple locations in borough(s) Queens and council district(s) 19, 23, 27, 31, 32. Project "Location" refers to main location.</t>
  </si>
  <si>
    <t>Project has multiple locations in borough(s) Bronx and council district(s) 12. Project "Location" refers to main location.</t>
  </si>
  <si>
    <t>Company is subject to the Fair Wages for New Yorkers Act, but is exempt from paying a living wage and did not submit living wage data.</t>
  </si>
  <si>
    <t>Project has multiple locations in borough(s) Bronx, Brooklyn, Manhattan, Queens and council district(s) 10, 17, 28, 37. Project "Location" refers to main location.</t>
  </si>
  <si>
    <t>Number of Jobs (FTE) in connection with the project at application is 51.5 and may represent Citywide employment.</t>
  </si>
  <si>
    <t>Project has multiple locations in borough(s) Manhattan and council district(s) 4, 5. Project "Location" refers to main location.</t>
  </si>
  <si>
    <t>Number of Jobs (FTE) in connection with the project at application is 165 and may represent Citywide employment.</t>
  </si>
  <si>
    <t>Number of Jobs (FTE) in connection with the project at application is 122.5 and may represent Citywide employment.</t>
  </si>
  <si>
    <t>Project has multiple locations in borough(s) Bronx and council district(s) 18. Project "Location" refers to main location.</t>
  </si>
  <si>
    <t>Project has multiple locations in borough(s) Brooklyn, Staten Island and council district(s) 44, 49. Project "Location" refers to main location.</t>
  </si>
  <si>
    <t>Project has multiple locations in borough(s) Bronx, Brooklyn, Queens and council district(s) 12, 23, 24, 27, 28, 29, 34, 35, 38, 40. Project "Location" refers to main location.</t>
  </si>
  <si>
    <t>Project has multiple locations in borough(s) Manhattan and council district(s) 7, 10. Project "Location" refers to main location.</t>
  </si>
  <si>
    <t>Number of Jobs (FTE) in connection with the project at application is 44 and may represent Citywide employment.</t>
  </si>
  <si>
    <t>Number of Jobs (FTE) in connection with the project at application is 1963 and may represent Citywide employment.</t>
  </si>
  <si>
    <t>Project has multiple locations in borough(s) Manhattan and council district(s) 2. Project "Location" refers to main location.</t>
  </si>
  <si>
    <t>Project has multiple locations in borough(s) Manhattan, Queens and council district(s) 4, 24. Project "Location" refers to main location.</t>
  </si>
  <si>
    <t>Project has multiple locations in borough(s) Brooklyn, Manhattan and council district(s) 1, 2, 33. Project "Location" refers to main location.</t>
  </si>
  <si>
    <t>Project has multiple locations in borough(s) Manhattan and council district(s) 6. Project "Location" refers to main location.</t>
  </si>
  <si>
    <t>Project has multiple locations in borough(s) Brooklyn and council district(s) 39, 43. Project "Location" refers to main location.</t>
  </si>
  <si>
    <t>Company participates in additional  Build NYC Tax-Exempt Promissory Note project(s). Employment and tax data above include data from the additional project(s).</t>
  </si>
  <si>
    <t>Project has multiple locations in borough(s) Manhattan and council district(s) 8, 9. Project "Location" refers to main location.</t>
  </si>
  <si>
    <t>Project has multiple locations in borough(s) Manhattan and council district(s) 6, 45. Project "Location" refers to main location.</t>
  </si>
  <si>
    <t>Company participates in additional EDC Loan project(s). Employment and tax data above include data from the additional project(s).</t>
  </si>
  <si>
    <t>Project has multiple locations in borough(s) Brooklyn and council district(s) 33, 36. Project "Location" refers to main location.</t>
  </si>
  <si>
    <t>Number of Jobs (FTE) in connection with the project at application is 82 and may represent Citywide employment.</t>
  </si>
  <si>
    <t>Number of Jobs (FTE) in connection with the project at application is 42 and may represent Citywide employment.</t>
  </si>
  <si>
    <t>Project has multiple locations in borough(s) Bronx, Manhattan and council district(s) 6, 11. Project "Location" refers to main location.</t>
  </si>
  <si>
    <t>Project has multiple locations in borough(s) Brooklyn, Manhattan, Queens, Staten Island and council district(s) 4, 6, 9, 20, 23, 33, 36, 39, 51. Project "Location" refers to main location.</t>
  </si>
  <si>
    <t>Project has multiple locations in borough(s) Bronx and council district(s) 13. Project "Location" refers to main location.</t>
  </si>
  <si>
    <t>Number of Jobs (FTE) in connection with the project at application is 119.5 and may represent Citywide employment.</t>
  </si>
  <si>
    <t>Project has multiple locations in borough(s) Brooklyn, Manhattan and council district(s) 7, 40. Project "Location" refers to main location.</t>
  </si>
  <si>
    <t>Number of Jobs (FTE) in connection with the project at application is 12.5 and may represent Citywide employment.</t>
  </si>
  <si>
    <t>Project has multiple locations in borough(s) Brooklyn and council district(s) 42, 44. Project "Location" refers to main location.</t>
  </si>
  <si>
    <t>Company participates in additional New Markets Tax Credits Program (NMTC) project(s). Employment and tax data above include data from the additional project(s).</t>
  </si>
  <si>
    <t>Number of Jobs (FTE) in connection with the project at application is 182.5 and may represent Citywide employment.</t>
  </si>
  <si>
    <t>Project has multiple locations in borough(s) Bronx and council district(s) 16. Project "Location" refers to main location.</t>
  </si>
  <si>
    <t>Number of Jobs (FTE) in connection with the project at application is 109 and may represent Citywide employment.</t>
  </si>
  <si>
    <t>Number of Jobs (FTE) in connection with the project at application is 168 and may represent Citywide employment.</t>
  </si>
  <si>
    <t>Project has multiple locations in borough(s) Bronx, Brooklyn, Manhattan, Queens and council district(s) 3, 4, 13, 28, 34, 41, 45. Project "Location" refers to main location.</t>
  </si>
  <si>
    <t>Number of Jobs (FTE) in connection with the project at application is 215.5 and may represent Citywide employment.</t>
  </si>
  <si>
    <t>Number of Jobs (FTE) in connection with the project at application is 319.5 and may represent Citywide employment.</t>
  </si>
  <si>
    <t>Project has multiple locations in borough(s) Brooklyn and council district(s) 38, 44. Project "Location" refers to main location.</t>
  </si>
  <si>
    <t>Project has multiple locations in borough(s) Manhattan and council district(s) 3, 7. Project "Location" refers to main location.</t>
  </si>
  <si>
    <t>Number of Jobs (FTE) in connection with the project at application is 83.5 and may represent Citywide employment.</t>
  </si>
  <si>
    <t>Number of Jobs (FTE) in connection with the project at application is 110.5 and may represent Citywide employment.</t>
  </si>
  <si>
    <t>Project has multiple locations in borough(s) Manhattan and council district(s) 2, 4. Project "Location" refers to main location.</t>
  </si>
  <si>
    <t>Project has multiple locations in borough(s) Brooklyn and council district(s) 35. Project "Location" refers to main location.</t>
  </si>
  <si>
    <t>Project has multiple locations in borough(s) Brooklyn, Staten Island and council district(s) 38, 50. Project "Location" refers to main location.</t>
  </si>
  <si>
    <t>NYC Administrative Code §22-823 - FY22</t>
  </si>
  <si>
    <t>Project ID</t>
  </si>
  <si>
    <t>Project Start Date</t>
  </si>
  <si>
    <t>Project End Date</t>
  </si>
  <si>
    <t>Benefits Program Type</t>
  </si>
  <si>
    <t>Total Project Amount</t>
  </si>
  <si>
    <t xml:space="preserve">Type(s) of Benefits received </t>
  </si>
  <si>
    <t>Street Address</t>
  </si>
  <si>
    <t>Land Square Footage</t>
  </si>
  <si>
    <t>Building Square Footage</t>
  </si>
  <si>
    <t>SLM Digital New York Inc.</t>
  </si>
  <si>
    <t>Urban Resource Institute f/k/a Center for Elimination of Violence in the Family, Inc.</t>
  </si>
  <si>
    <t>Leaders In Our Neighborhood Charter School f/k/a Hyde Leadership Charter School</t>
  </si>
  <si>
    <t>The Children's Aid Society #2</t>
  </si>
  <si>
    <t>KRE HYOD Owner LLC</t>
  </si>
  <si>
    <t>The Committee to Protect Journalists, Inc.</t>
  </si>
  <si>
    <t>Cine Magic LIC Studios, LLC</t>
  </si>
  <si>
    <t>SCO Family of Services (“SCO”) #2</t>
  </si>
  <si>
    <t>Agilitas Energy, LLC</t>
  </si>
  <si>
    <t>The Calhoun School, Inc.</t>
  </si>
  <si>
    <t>Hartland Supermarket LLC</t>
  </si>
  <si>
    <t>Shefa School</t>
  </si>
  <si>
    <t>GMDC Brownsville LLC</t>
  </si>
  <si>
    <t>Care Foods International Corp.</t>
  </si>
  <si>
    <t>Berkeley Carroll School, The (2021)</t>
  </si>
  <si>
    <t>The ICS Foundation, Inc.</t>
  </si>
  <si>
    <t>Bespoke Harlem West LLC</t>
  </si>
  <si>
    <t>Seton Education Partners</t>
  </si>
  <si>
    <t>Marymount School of New York (2021)</t>
  </si>
  <si>
    <t>St. Francis College (2021)</t>
  </si>
  <si>
    <t>Manhattan Community Access Corporation</t>
  </si>
  <si>
    <t>Friends of WHIN Music Community Charter School, Inc.</t>
  </si>
  <si>
    <t>Trustees of the Spence School, Inc.</t>
  </si>
  <si>
    <t>Center for Urban Community Services, Inc. #3</t>
  </si>
  <si>
    <t>Best Choice Trading Corporation (2022)</t>
  </si>
  <si>
    <t>Achievement First Charter School (NCC)</t>
  </si>
  <si>
    <t>Eden II School for Autistic Children, Inc. (2022)</t>
  </si>
  <si>
    <t>HeartShare Human Services of New York (Interagency Council)</t>
  </si>
  <si>
    <t>Young Adult Institute, Inc. (Interagency Council)</t>
  </si>
  <si>
    <t>HASC Diagnostic and Treatment Center, Inc (Interagency Council)</t>
  </si>
  <si>
    <t xml:space="preserve">561790    </t>
  </si>
  <si>
    <t xml:space="preserve">321911    </t>
  </si>
  <si>
    <t xml:space="preserve">488510    </t>
  </si>
  <si>
    <t xml:space="preserve">311612    </t>
  </si>
  <si>
    <t xml:space="preserve">238210    </t>
  </si>
  <si>
    <t xml:space="preserve">521110    </t>
  </si>
  <si>
    <t xml:space="preserve">624120    </t>
  </si>
  <si>
    <t xml:space="preserve">441110    </t>
  </si>
  <si>
    <t xml:space="preserve">326199    </t>
  </si>
  <si>
    <t xml:space="preserve">311320    </t>
  </si>
  <si>
    <t xml:space="preserve">325620    </t>
  </si>
  <si>
    <t xml:space="preserve">515120    </t>
  </si>
  <si>
    <t xml:space="preserve">332710    </t>
  </si>
  <si>
    <t xml:space="preserve">424410    </t>
  </si>
  <si>
    <t xml:space="preserve">334111    </t>
  </si>
  <si>
    <t xml:space="preserve">311812    </t>
  </si>
  <si>
    <t xml:space="preserve">337212    </t>
  </si>
  <si>
    <t xml:space="preserve">511110    </t>
  </si>
  <si>
    <t xml:space="preserve">423720    </t>
  </si>
  <si>
    <t xml:space="preserve">332321    </t>
  </si>
  <si>
    <t xml:space="preserve">335222    </t>
  </si>
  <si>
    <t xml:space="preserve">611310    </t>
  </si>
  <si>
    <t xml:space="preserve">493190    </t>
  </si>
  <si>
    <t xml:space="preserve">339999    </t>
  </si>
  <si>
    <t xml:space="preserve">424440    </t>
  </si>
  <si>
    <t xml:space="preserve">444190    </t>
  </si>
  <si>
    <t xml:space="preserve">339992    </t>
  </si>
  <si>
    <t xml:space="preserve">313230    </t>
  </si>
  <si>
    <t xml:space="preserve">424490    </t>
  </si>
  <si>
    <t xml:space="preserve">623210    </t>
  </si>
  <si>
    <t xml:space="preserve">812320    </t>
  </si>
  <si>
    <t xml:space="preserve">333612    </t>
  </si>
  <si>
    <t xml:space="preserve">311412    </t>
  </si>
  <si>
    <t xml:space="preserve">423120    </t>
  </si>
  <si>
    <t xml:space="preserve">812930    </t>
  </si>
  <si>
    <t xml:space="preserve">541211    </t>
  </si>
  <si>
    <t xml:space="preserve">611110    </t>
  </si>
  <si>
    <t xml:space="preserve">484210    </t>
  </si>
  <si>
    <t xml:space="preserve">453220    </t>
  </si>
  <si>
    <t xml:space="preserve">488119    </t>
  </si>
  <si>
    <t xml:space="preserve">424320    </t>
  </si>
  <si>
    <t xml:space="preserve">311911    </t>
  </si>
  <si>
    <t xml:space="preserve">423620    </t>
  </si>
  <si>
    <t xml:space="preserve">332919    </t>
  </si>
  <si>
    <t xml:space="preserve">335313    </t>
  </si>
  <si>
    <t xml:space="preserve">337127    </t>
  </si>
  <si>
    <t xml:space="preserve">492110    </t>
  </si>
  <si>
    <t xml:space="preserve">524113    </t>
  </si>
  <si>
    <t xml:space="preserve">331221    </t>
  </si>
  <si>
    <t xml:space="preserve">423450    </t>
  </si>
  <si>
    <t xml:space="preserve">423420    </t>
  </si>
  <si>
    <t xml:space="preserve">523120    </t>
  </si>
  <si>
    <t xml:space="preserve">337214    </t>
  </si>
  <si>
    <t xml:space="preserve">712110    </t>
  </si>
  <si>
    <t xml:space="preserve">423990    </t>
  </si>
  <si>
    <t xml:space="preserve">332322    </t>
  </si>
  <si>
    <t xml:space="preserve">332813    </t>
  </si>
  <si>
    <t xml:space="preserve">315210    </t>
  </si>
  <si>
    <t xml:space="preserve">511130    </t>
  </si>
  <si>
    <t xml:space="preserve">336399    </t>
  </si>
  <si>
    <t xml:space="preserve">621910    </t>
  </si>
  <si>
    <t xml:space="preserve">333415    </t>
  </si>
  <si>
    <t xml:space="preserve">311710    </t>
  </si>
  <si>
    <t xml:space="preserve">812331    </t>
  </si>
  <si>
    <t xml:space="preserve">333911    </t>
  </si>
  <si>
    <t xml:space="preserve">323111    </t>
  </si>
  <si>
    <t xml:space="preserve">713990    </t>
  </si>
  <si>
    <t xml:space="preserve">326121    </t>
  </si>
  <si>
    <t xml:space="preserve">238220    </t>
  </si>
  <si>
    <t xml:space="preserve">522110    </t>
  </si>
  <si>
    <t xml:space="preserve">623990    </t>
  </si>
  <si>
    <t xml:space="preserve">322121    </t>
  </si>
  <si>
    <t xml:space="preserve">327310    </t>
  </si>
  <si>
    <t xml:space="preserve">423610    </t>
  </si>
  <si>
    <t xml:space="preserve">314120    </t>
  </si>
  <si>
    <t xml:space="preserve">313210    </t>
  </si>
  <si>
    <t xml:space="preserve">424820    </t>
  </si>
  <si>
    <t xml:space="preserve">237110    </t>
  </si>
  <si>
    <t xml:space="preserve">236220    </t>
  </si>
  <si>
    <t xml:space="preserve">335122    </t>
  </si>
  <si>
    <t xml:space="preserve">423390    </t>
  </si>
  <si>
    <t xml:space="preserve">337910    </t>
  </si>
  <si>
    <t xml:space="preserve">423410    </t>
  </si>
  <si>
    <t xml:space="preserve">312111    </t>
  </si>
  <si>
    <t xml:space="preserve">711310    </t>
  </si>
  <si>
    <t xml:space="preserve">424430    </t>
  </si>
  <si>
    <t xml:space="preserve">423830    </t>
  </si>
  <si>
    <t xml:space="preserve">311999    </t>
  </si>
  <si>
    <t xml:space="preserve">624110    </t>
  </si>
  <si>
    <t xml:space="preserve">332510    </t>
  </si>
  <si>
    <t xml:space="preserve">452112    </t>
  </si>
  <si>
    <t xml:space="preserve">315292    </t>
  </si>
  <si>
    <t xml:space="preserve">531120    </t>
  </si>
  <si>
    <t xml:space="preserve">424130    </t>
  </si>
  <si>
    <t xml:space="preserve">238120    </t>
  </si>
  <si>
    <t xml:space="preserve">523920    </t>
  </si>
  <si>
    <t xml:space="preserve">519120    </t>
  </si>
  <si>
    <t xml:space="preserve">721110    </t>
  </si>
  <si>
    <t xml:space="preserve">623110    </t>
  </si>
  <si>
    <t xml:space="preserve">541870    </t>
  </si>
  <si>
    <t xml:space="preserve">326111    </t>
  </si>
  <si>
    <t xml:space="preserve">541420    </t>
  </si>
  <si>
    <t xml:space="preserve">488991    </t>
  </si>
  <si>
    <t xml:space="preserve">452990    </t>
  </si>
  <si>
    <t xml:space="preserve">311712    </t>
  </si>
  <si>
    <t xml:space="preserve">813312    </t>
  </si>
  <si>
    <t xml:space="preserve">522320    </t>
  </si>
  <si>
    <t xml:space="preserve">423320    </t>
  </si>
  <si>
    <t xml:space="preserve">335121    </t>
  </si>
  <si>
    <t xml:space="preserve">454311    </t>
  </si>
  <si>
    <t xml:space="preserve">424460    </t>
  </si>
  <si>
    <t xml:space="preserve">331111    </t>
  </si>
  <si>
    <t xml:space="preserve">339112    </t>
  </si>
  <si>
    <t xml:space="preserve">445110    </t>
  </si>
  <si>
    <t xml:space="preserve">562920    </t>
  </si>
  <si>
    <t xml:space="preserve">481111    </t>
  </si>
  <si>
    <t xml:space="preserve">332323    </t>
  </si>
  <si>
    <t xml:space="preserve">221210    </t>
  </si>
  <si>
    <t xml:space="preserve">492210    </t>
  </si>
  <si>
    <t xml:space="preserve">541310    </t>
  </si>
  <si>
    <t xml:space="preserve">624190    </t>
  </si>
  <si>
    <t xml:space="preserve">813319    </t>
  </si>
  <si>
    <t xml:space="preserve">622110    </t>
  </si>
  <si>
    <t xml:space="preserve">332313    </t>
  </si>
  <si>
    <t xml:space="preserve">624229    </t>
  </si>
  <si>
    <t xml:space="preserve">424810    </t>
  </si>
  <si>
    <t xml:space="preserve">532310    </t>
  </si>
  <si>
    <t xml:space="preserve">339993    </t>
  </si>
  <si>
    <t xml:space="preserve">311919    </t>
  </si>
  <si>
    <t xml:space="preserve">624310    </t>
  </si>
  <si>
    <t xml:space="preserve">334519    </t>
  </si>
  <si>
    <t xml:space="preserve">332117    </t>
  </si>
  <si>
    <t xml:space="preserve">493110    </t>
  </si>
  <si>
    <t xml:space="preserve">312113    </t>
  </si>
  <si>
    <t xml:space="preserve">813219    </t>
  </si>
  <si>
    <t xml:space="preserve">811420    </t>
  </si>
  <si>
    <t xml:space="preserve">488330    </t>
  </si>
  <si>
    <t xml:space="preserve">512110    </t>
  </si>
  <si>
    <t xml:space="preserve">611710    </t>
  </si>
  <si>
    <t xml:space="preserve">813410    </t>
  </si>
  <si>
    <t xml:space="preserve">621111    </t>
  </si>
  <si>
    <t xml:space="preserve">541720    </t>
  </si>
  <si>
    <t xml:space="preserve">237990    </t>
  </si>
  <si>
    <t xml:space="preserve">326112    </t>
  </si>
  <si>
    <t xml:space="preserve">312120    </t>
  </si>
  <si>
    <t xml:space="preserve">512191    </t>
  </si>
  <si>
    <t xml:space="preserve">541360    </t>
  </si>
  <si>
    <t xml:space="preserve">488320    </t>
  </si>
  <si>
    <t xml:space="preserve">339994    </t>
  </si>
  <si>
    <t xml:space="preserve">531390    </t>
  </si>
  <si>
    <t xml:space="preserve">713940    </t>
  </si>
  <si>
    <t xml:space="preserve">624410    </t>
  </si>
  <si>
    <t xml:space="preserve">221112    </t>
  </si>
  <si>
    <t xml:space="preserve">541715    </t>
  </si>
  <si>
    <t xml:space="preserve">112120    </t>
  </si>
  <si>
    <t xml:space="preserve">541199    </t>
  </si>
  <si>
    <t xml:space="preserve">813110    </t>
  </si>
  <si>
    <t xml:space="preserve">237130    </t>
  </si>
  <si>
    <t xml:space="preserve">621498    </t>
  </si>
  <si>
    <t xml:space="preserve">423310    </t>
  </si>
  <si>
    <t xml:space="preserve">531312    </t>
  </si>
  <si>
    <t xml:space="preserve">813311    </t>
  </si>
  <si>
    <t>12/01/21</t>
  </si>
  <si>
    <t>07/01/23</t>
  </si>
  <si>
    <t>07/01/24</t>
  </si>
  <si>
    <t>06/30/22</t>
  </si>
  <si>
    <t>01/01/25</t>
  </si>
  <si>
    <t>06/30/24</t>
  </si>
  <si>
    <t>11/02/28</t>
  </si>
  <si>
    <t>06/30/23</t>
  </si>
  <si>
    <t>12/31/23</t>
  </si>
  <si>
    <t>06/30/25</t>
  </si>
  <si>
    <t>06/30/48</t>
  </si>
  <si>
    <t>06/30/37</t>
  </si>
  <si>
    <t>07/01/28</t>
  </si>
  <si>
    <t>08/01/25</t>
  </si>
  <si>
    <t>06/30/26</t>
  </si>
  <si>
    <t>07/01/27</t>
  </si>
  <si>
    <t>02/15/24</t>
  </si>
  <si>
    <t>03/31/22</t>
  </si>
  <si>
    <t>12/01/29</t>
  </si>
  <si>
    <t>06/30/27</t>
  </si>
  <si>
    <t>06/30/28</t>
  </si>
  <si>
    <t>05/01/26</t>
  </si>
  <si>
    <t>12/31/30</t>
  </si>
  <si>
    <t>06/01/33</t>
  </si>
  <si>
    <t>04/30/22</t>
  </si>
  <si>
    <t>06/30/30</t>
  </si>
  <si>
    <t>06/15/27</t>
  </si>
  <si>
    <t>11/30/32</t>
  </si>
  <si>
    <t>06/30/29</t>
  </si>
  <si>
    <t>07/01/29</t>
  </si>
  <si>
    <t>07/21/24</t>
  </si>
  <si>
    <t>03/01/34</t>
  </si>
  <si>
    <t>12/01/34</t>
  </si>
  <si>
    <t>06/30/31</t>
  </si>
  <si>
    <t>07/01/30</t>
  </si>
  <si>
    <t>03/30/31</t>
  </si>
  <si>
    <t>06/30/32</t>
  </si>
  <si>
    <t>07/01/32</t>
  </si>
  <si>
    <t>01/01/37</t>
  </si>
  <si>
    <t>01/01/46</t>
  </si>
  <si>
    <t>08/22/46</t>
  </si>
  <si>
    <t>06/01/36</t>
  </si>
  <si>
    <t>12/01/36</t>
  </si>
  <si>
    <t>09/14/36</t>
  </si>
  <si>
    <t>06/30/33</t>
  </si>
  <si>
    <t>10/06/21</t>
  </si>
  <si>
    <t>06/30/34</t>
  </si>
  <si>
    <t>10/01/42</t>
  </si>
  <si>
    <t>10/01/46</t>
  </si>
  <si>
    <t>07/01/37</t>
  </si>
  <si>
    <t>03/24/31</t>
  </si>
  <si>
    <t>05/10/25</t>
  </si>
  <si>
    <t>03/01/38</t>
  </si>
  <si>
    <t>08/22/21</t>
  </si>
  <si>
    <t>07/01/33</t>
  </si>
  <si>
    <t>06/30/35</t>
  </si>
  <si>
    <t>06/30/36</t>
  </si>
  <si>
    <t>11/01/28</t>
  </si>
  <si>
    <t>12/16/10</t>
  </si>
  <si>
    <t>03/01/40</t>
  </si>
  <si>
    <t>06/30/38</t>
  </si>
  <si>
    <t>12/31/22</t>
  </si>
  <si>
    <t>06/30/39</t>
  </si>
  <si>
    <t>12/15/32</t>
  </si>
  <si>
    <t>07/01/39</t>
  </si>
  <si>
    <t>08/01/22</t>
  </si>
  <si>
    <t>12/01/24</t>
  </si>
  <si>
    <t>04/01/23</t>
  </si>
  <si>
    <t>08/01/39</t>
  </si>
  <si>
    <t>07/01/38</t>
  </si>
  <si>
    <t>06/30/44</t>
  </si>
  <si>
    <t>10/01/27</t>
  </si>
  <si>
    <t>06/01/38</t>
  </si>
  <si>
    <t>11/29/37</t>
  </si>
  <si>
    <t>04/01/39</t>
  </si>
  <si>
    <t>09/01/42</t>
  </si>
  <si>
    <t>01/01/23</t>
  </si>
  <si>
    <t>04/01/43</t>
  </si>
  <si>
    <t>02/28/38</t>
  </si>
  <si>
    <t>03/01/48</t>
  </si>
  <si>
    <t>12/01/41</t>
  </si>
  <si>
    <t>07/01/43</t>
  </si>
  <si>
    <t>03/21/38</t>
  </si>
  <si>
    <t>06/30/43</t>
  </si>
  <si>
    <t>06/01/43</t>
  </si>
  <si>
    <t>08/01/43</t>
  </si>
  <si>
    <t>10/01/39</t>
  </si>
  <si>
    <t>04/25/61</t>
  </si>
  <si>
    <t>09/01/38</t>
  </si>
  <si>
    <t>10/01/43</t>
  </si>
  <si>
    <t>12/19/43</t>
  </si>
  <si>
    <t>12/10/13</t>
  </si>
  <si>
    <t>07/01/45</t>
  </si>
  <si>
    <t>06/30/40</t>
  </si>
  <si>
    <t>12/01/38</t>
  </si>
  <si>
    <t>07/01/44</t>
  </si>
  <si>
    <t>07/30/29</t>
  </si>
  <si>
    <t>06/01/29</t>
  </si>
  <si>
    <t>03/01/44</t>
  </si>
  <si>
    <t>05/01/39</t>
  </si>
  <si>
    <t>02/24/24</t>
  </si>
  <si>
    <t>12/19/99</t>
  </si>
  <si>
    <t>07/24/39</t>
  </si>
  <si>
    <t>03/01/39</t>
  </si>
  <si>
    <t>06/30/41</t>
  </si>
  <si>
    <t>07/01/25</t>
  </si>
  <si>
    <t>10/29/30</t>
  </si>
  <si>
    <t>12/01/45</t>
  </si>
  <si>
    <t>11/01/44</t>
  </si>
  <si>
    <t>01/01/35</t>
  </si>
  <si>
    <t>02/01/40</t>
  </si>
  <si>
    <t>02/01/25</t>
  </si>
  <si>
    <t>06/17/40</t>
  </si>
  <si>
    <t>06/01/35</t>
  </si>
  <si>
    <t>06/30/45</t>
  </si>
  <si>
    <t>07/01/35</t>
  </si>
  <si>
    <t>04/01/45</t>
  </si>
  <si>
    <t>11/01/45</t>
  </si>
  <si>
    <t>07/15/43</t>
  </si>
  <si>
    <t>12/01/25</t>
  </si>
  <si>
    <t>05/01/41</t>
  </si>
  <si>
    <t>06/01/51</t>
  </si>
  <si>
    <t>08/01/40</t>
  </si>
  <si>
    <t>06/01/45</t>
  </si>
  <si>
    <t>10/01/40</t>
  </si>
  <si>
    <t>09/01/45</t>
  </si>
  <si>
    <t>09/01/41</t>
  </si>
  <si>
    <t>04/01/40</t>
  </si>
  <si>
    <t>11/01/34</t>
  </si>
  <si>
    <t>07/01/41</t>
  </si>
  <si>
    <t>10/01/45</t>
  </si>
  <si>
    <t>12/01/30</t>
  </si>
  <si>
    <t>02/12/26</t>
  </si>
  <si>
    <t>05/03/46</t>
  </si>
  <si>
    <t>11/01/26</t>
  </si>
  <si>
    <t>06/01/46</t>
  </si>
  <si>
    <t>06/30/42</t>
  </si>
  <si>
    <t>06/29/31</t>
  </si>
  <si>
    <t>01/31/36</t>
  </si>
  <si>
    <t>09/01/31</t>
  </si>
  <si>
    <t>10/01/36</t>
  </si>
  <si>
    <t>07/31/21</t>
  </si>
  <si>
    <t>02/01/42</t>
  </si>
  <si>
    <t>07/01/42</t>
  </si>
  <si>
    <t>06/01/42</t>
  </si>
  <si>
    <t>05/01/37</t>
  </si>
  <si>
    <t>09/01/32</t>
  </si>
  <si>
    <t>06/01/48</t>
  </si>
  <si>
    <t>06/01/52</t>
  </si>
  <si>
    <t>10/01/47</t>
  </si>
  <si>
    <t>06/30/47</t>
  </si>
  <si>
    <t>12/31/51</t>
  </si>
  <si>
    <t>09/12/44</t>
  </si>
  <si>
    <t>12/01/42</t>
  </si>
  <si>
    <t>12/01/47</t>
  </si>
  <si>
    <t>03/01/29</t>
  </si>
  <si>
    <t>12/01/32</t>
  </si>
  <si>
    <t>07/01/48</t>
  </si>
  <si>
    <t>05/01/48</t>
  </si>
  <si>
    <t>01/15/43</t>
  </si>
  <si>
    <t>08/22/33</t>
  </si>
  <si>
    <t>12/01/48</t>
  </si>
  <si>
    <t>11/01/39</t>
  </si>
  <si>
    <t>09/01/46</t>
  </si>
  <si>
    <t>12/31/40</t>
  </si>
  <si>
    <t>12/01/50</t>
  </si>
  <si>
    <t>06/30/46</t>
  </si>
  <si>
    <t>06/10/47</t>
  </si>
  <si>
    <t>02/01/33</t>
  </si>
  <si>
    <t>07/01/49</t>
  </si>
  <si>
    <t>06/30/56</t>
  </si>
  <si>
    <t>06/22/39</t>
  </si>
  <si>
    <t>06/28/44</t>
  </si>
  <si>
    <t>12/01/49</t>
  </si>
  <si>
    <t>06/24/30</t>
  </si>
  <si>
    <t>10/16/19</t>
  </si>
  <si>
    <t>03/25/43</t>
  </si>
  <si>
    <t>10/03/19</t>
  </si>
  <si>
    <t>10/01/49</t>
  </si>
  <si>
    <t>04/21/21</t>
  </si>
  <si>
    <t>04/01/46</t>
  </si>
  <si>
    <t>12/13/21</t>
  </si>
  <si>
    <t>06/15/56</t>
  </si>
  <si>
    <t>03/01/46</t>
  </si>
  <si>
    <t>07/01/50</t>
  </si>
  <si>
    <t>12/31/25</t>
  </si>
  <si>
    <t>01/01/51</t>
  </si>
  <si>
    <t>12/02/21</t>
  </si>
  <si>
    <t>11/30/36</t>
  </si>
  <si>
    <t>09/01/21</t>
  </si>
  <si>
    <t>08/31/21</t>
  </si>
  <si>
    <t>12/01/31</t>
  </si>
  <si>
    <t>06/01/55</t>
  </si>
  <si>
    <t>09/23/21</t>
  </si>
  <si>
    <t>02/01/46</t>
  </si>
  <si>
    <t>12/31/49</t>
  </si>
  <si>
    <t>08/01/21</t>
  </si>
  <si>
    <t>06/15/51</t>
  </si>
  <si>
    <t>03/30/22</t>
  </si>
  <si>
    <t>12/20/21</t>
  </si>
  <si>
    <t>12/20/47</t>
  </si>
  <si>
    <t>06/03/21</t>
  </si>
  <si>
    <t>06/01/56</t>
  </si>
  <si>
    <t>01/04/22</t>
  </si>
  <si>
    <t>11/23/21</t>
  </si>
  <si>
    <t>11/01/51</t>
  </si>
  <si>
    <t>10/19/21</t>
  </si>
  <si>
    <t>10/01/51</t>
  </si>
  <si>
    <t>06/15/36</t>
  </si>
  <si>
    <t>10/29/21</t>
  </si>
  <si>
    <t>02/23/22</t>
  </si>
  <si>
    <t>02/01/49</t>
  </si>
  <si>
    <t>06/29/22</t>
  </si>
  <si>
    <t>07/01/57</t>
  </si>
  <si>
    <t>02/28/22</t>
  </si>
  <si>
    <t>05/01/49</t>
  </si>
  <si>
    <t>06/03/22</t>
  </si>
  <si>
    <t>05/13/22</t>
  </si>
  <si>
    <t>03/16/22</t>
  </si>
  <si>
    <t>01/01/00</t>
  </si>
  <si>
    <t>06/15/22</t>
  </si>
  <si>
    <t>07/01/47</t>
  </si>
  <si>
    <t>06/01/22</t>
  </si>
  <si>
    <t>40-35 22nd Street aka 40-31 22nd Street</t>
  </si>
  <si>
    <t>500 East 132nd Street</t>
  </si>
  <si>
    <t>35A Bay Street</t>
  </si>
  <si>
    <t>115 East 97th Street</t>
  </si>
  <si>
    <t>218 East 16th Street</t>
  </si>
  <si>
    <t>11-24 Borden Avenue</t>
  </si>
  <si>
    <t>605 Hart Street</t>
  </si>
  <si>
    <t>17 West 60th Street</t>
  </si>
  <si>
    <t>805 Rockaway Avenue</t>
  </si>
  <si>
    <t>54-64 43rd Street</t>
  </si>
  <si>
    <t>152-159 Sterling Place</t>
  </si>
  <si>
    <t>2245 Richmond Avenue</t>
  </si>
  <si>
    <t>300 West 122nd Street</t>
  </si>
  <si>
    <t>2336 Andrews Avenue North</t>
  </si>
  <si>
    <t>181 Livingston Street</t>
  </si>
  <si>
    <t>509 West 38th Street</t>
  </si>
  <si>
    <t>528 West 162nd Street</t>
  </si>
  <si>
    <t>105 Washington Street</t>
  </si>
  <si>
    <t>179 Stewart Avenue</t>
  </si>
  <si>
    <t>2390 Pitkin Avenue</t>
  </si>
  <si>
    <t>312 Tysens Lane</t>
  </si>
  <si>
    <t>2601 East 19th Street</t>
  </si>
  <si>
    <t>2518 Church Avenue</t>
  </si>
  <si>
    <t>1122 Chestnut Avenue</t>
  </si>
  <si>
    <t>2561</t>
  </si>
  <si>
    <t>42</t>
  </si>
  <si>
    <t>3734</t>
  </si>
  <si>
    <t>100</t>
  </si>
  <si>
    <t>14260</t>
  </si>
  <si>
    <t>1</t>
  </si>
  <si>
    <t>2918</t>
  </si>
  <si>
    <t>19</t>
  </si>
  <si>
    <t>9249</t>
  </si>
  <si>
    <t>32</t>
  </si>
  <si>
    <t>2059</t>
  </si>
  <si>
    <t>46</t>
  </si>
  <si>
    <t>39</t>
  </si>
  <si>
    <t>4428</t>
  </si>
  <si>
    <t>34</t>
  </si>
  <si>
    <t>111</t>
  </si>
  <si>
    <t>2777</t>
  </si>
  <si>
    <t>292</t>
  </si>
  <si>
    <t>329</t>
  </si>
  <si>
    <t>154</t>
  </si>
  <si>
    <t>16151</t>
  </si>
  <si>
    <t>36</t>
  </si>
  <si>
    <t>249</t>
  </si>
  <si>
    <t>1004</t>
  </si>
  <si>
    <t>115</t>
  </si>
  <si>
    <t>1265</t>
  </si>
  <si>
    <t>1001</t>
  </si>
  <si>
    <t>461</t>
  </si>
  <si>
    <t>16</t>
  </si>
  <si>
    <t>2606</t>
  </si>
  <si>
    <t>252</t>
  </si>
  <si>
    <t>2829</t>
  </si>
  <si>
    <t>31</t>
  </si>
  <si>
    <t>2575</t>
  </si>
  <si>
    <t>280</t>
  </si>
  <si>
    <t>12374</t>
  </si>
  <si>
    <t>22</t>
  </si>
  <si>
    <t>2583</t>
  </si>
  <si>
    <t>2</t>
  </si>
  <si>
    <t>3689</t>
  </si>
  <si>
    <t>4385</t>
  </si>
  <si>
    <t>30</t>
  </si>
  <si>
    <t>2736</t>
  </si>
  <si>
    <t>160</t>
  </si>
  <si>
    <t>620</t>
  </si>
  <si>
    <t>409</t>
  </si>
  <si>
    <t>11</t>
  </si>
  <si>
    <t>439</t>
  </si>
  <si>
    <t>27</t>
  </si>
  <si>
    <t>3700</t>
  </si>
  <si>
    <t>367</t>
  </si>
  <si>
    <t>15</t>
  </si>
  <si>
    <t>814</t>
  </si>
  <si>
    <t>2353</t>
  </si>
  <si>
    <t>120</t>
  </si>
  <si>
    <t>5911</t>
  </si>
  <si>
    <t>74</t>
  </si>
  <si>
    <t>2602</t>
  </si>
  <si>
    <t>3498</t>
  </si>
  <si>
    <t>15503</t>
  </si>
  <si>
    <t>2611</t>
  </si>
  <si>
    <t>96</t>
  </si>
  <si>
    <t>4034</t>
  </si>
  <si>
    <t>5</t>
  </si>
  <si>
    <t>3410</t>
  </si>
  <si>
    <t>180</t>
  </si>
  <si>
    <t>3717</t>
  </si>
  <si>
    <t>7</t>
  </si>
  <si>
    <t>9342</t>
  </si>
  <si>
    <t>1013</t>
  </si>
  <si>
    <t>29</t>
  </si>
  <si>
    <t>935</t>
  </si>
  <si>
    <t>6</t>
  </si>
  <si>
    <t>9419</t>
  </si>
  <si>
    <t>49</t>
  </si>
  <si>
    <t>4524</t>
  </si>
  <si>
    <t>35</t>
  </si>
  <si>
    <t>3883</t>
  </si>
  <si>
    <t>13791</t>
  </si>
  <si>
    <t>20</t>
  </si>
  <si>
    <t>452</t>
  </si>
  <si>
    <t>762</t>
  </si>
  <si>
    <t>2927</t>
  </si>
  <si>
    <t>3661</t>
  </si>
  <si>
    <t>331</t>
  </si>
  <si>
    <t>8</t>
  </si>
  <si>
    <t>2546</t>
  </si>
  <si>
    <t>67</t>
  </si>
  <si>
    <t>4943</t>
  </si>
  <si>
    <t>219</t>
  </si>
  <si>
    <t>1301</t>
  </si>
  <si>
    <t>2768</t>
  </si>
  <si>
    <t>159</t>
  </si>
  <si>
    <t>2599</t>
  </si>
  <si>
    <t>128</t>
  </si>
  <si>
    <t>1096</t>
  </si>
  <si>
    <t>1280</t>
  </si>
  <si>
    <t>10</t>
  </si>
  <si>
    <t>2765</t>
  </si>
  <si>
    <t>56</t>
  </si>
  <si>
    <t>1373</t>
  </si>
  <si>
    <t>3748</t>
  </si>
  <si>
    <t>47</t>
  </si>
  <si>
    <t>471</t>
  </si>
  <si>
    <t>110</t>
  </si>
  <si>
    <t>465</t>
  </si>
  <si>
    <t>48</t>
  </si>
  <si>
    <t>4012</t>
  </si>
  <si>
    <t>314</t>
  </si>
  <si>
    <t>1012</t>
  </si>
  <si>
    <t>7501</t>
  </si>
  <si>
    <t>712</t>
  </si>
  <si>
    <t>28</t>
  </si>
  <si>
    <t>240</t>
  </si>
  <si>
    <t>732</t>
  </si>
  <si>
    <t>12</t>
  </si>
  <si>
    <t>7087</t>
  </si>
  <si>
    <t>14</t>
  </si>
  <si>
    <t>3190</t>
  </si>
  <si>
    <t>1047</t>
  </si>
  <si>
    <t>1601</t>
  </si>
  <si>
    <t>21</t>
  </si>
  <si>
    <t>23</t>
  </si>
  <si>
    <t>9985</t>
  </si>
  <si>
    <t>4223</t>
  </si>
  <si>
    <t>3393</t>
  </si>
  <si>
    <t>179</t>
  </si>
  <si>
    <t>229</t>
  </si>
  <si>
    <t>13</t>
  </si>
  <si>
    <t>1503</t>
  </si>
  <si>
    <t>2603</t>
  </si>
  <si>
    <t>72</t>
  </si>
  <si>
    <t>2615</t>
  </si>
  <si>
    <t>25</t>
  </si>
  <si>
    <t>1113</t>
  </si>
  <si>
    <t>61</t>
  </si>
  <si>
    <t>625</t>
  </si>
  <si>
    <t>80</t>
  </si>
  <si>
    <t>635</t>
  </si>
  <si>
    <t>58</t>
  </si>
  <si>
    <t>1209</t>
  </si>
  <si>
    <t>4</t>
  </si>
  <si>
    <t>1099</t>
  </si>
  <si>
    <t>43</t>
  </si>
  <si>
    <t>2728</t>
  </si>
  <si>
    <t>113</t>
  </si>
  <si>
    <t>2296</t>
  </si>
  <si>
    <t>9761</t>
  </si>
  <si>
    <t>18</t>
  </si>
  <si>
    <t>214</t>
  </si>
  <si>
    <t>1115</t>
  </si>
  <si>
    <t>283</t>
  </si>
  <si>
    <t>3375</t>
  </si>
  <si>
    <t>7160</t>
  </si>
  <si>
    <t>772</t>
  </si>
  <si>
    <t>62</t>
  </si>
  <si>
    <t>995</t>
  </si>
  <si>
    <t>33</t>
  </si>
  <si>
    <t>3843</t>
  </si>
  <si>
    <t>45</t>
  </si>
  <si>
    <t>2666</t>
  </si>
  <si>
    <t>1017</t>
  </si>
  <si>
    <t>65</t>
  </si>
  <si>
    <t>735</t>
  </si>
  <si>
    <t>295</t>
  </si>
  <si>
    <t>764</t>
  </si>
  <si>
    <t>1780</t>
  </si>
  <si>
    <t>150</t>
  </si>
  <si>
    <t>1432</t>
  </si>
  <si>
    <t>623</t>
  </si>
  <si>
    <t>3676</t>
  </si>
  <si>
    <t>800</t>
  </si>
  <si>
    <t>1201</t>
  </si>
  <si>
    <t>554</t>
  </si>
  <si>
    <t>40</t>
  </si>
  <si>
    <t>3810</t>
  </si>
  <si>
    <t>444</t>
  </si>
  <si>
    <t>2573</t>
  </si>
  <si>
    <t>4383</t>
  </si>
  <si>
    <t>3</t>
  </si>
  <si>
    <t>1290</t>
  </si>
  <si>
    <t>92</t>
  </si>
  <si>
    <t>253</t>
  </si>
  <si>
    <t>2543</t>
  </si>
  <si>
    <t>1715</t>
  </si>
  <si>
    <t>2018</t>
  </si>
  <si>
    <t>1500</t>
  </si>
  <si>
    <t>2493</t>
  </si>
  <si>
    <t>5958</t>
  </si>
  <si>
    <t>220</t>
  </si>
  <si>
    <t>2361</t>
  </si>
  <si>
    <t>281</t>
  </si>
  <si>
    <t>2506</t>
  </si>
  <si>
    <t>601</t>
  </si>
  <si>
    <t>15012</t>
  </si>
  <si>
    <t>1571</t>
  </si>
  <si>
    <t>1006</t>
  </si>
  <si>
    <t>307</t>
  </si>
  <si>
    <t>24</t>
  </si>
  <si>
    <t>2357</t>
  </si>
  <si>
    <t>4067</t>
  </si>
  <si>
    <t>2286</t>
  </si>
  <si>
    <t>53</t>
  </si>
  <si>
    <t>125</t>
  </si>
  <si>
    <t>2600</t>
  </si>
  <si>
    <t>206</t>
  </si>
  <si>
    <t>6685</t>
  </si>
  <si>
    <t>251</t>
  </si>
  <si>
    <t>602</t>
  </si>
  <si>
    <t>37</t>
  </si>
  <si>
    <t>3082</t>
  </si>
  <si>
    <t>73</t>
  </si>
  <si>
    <t>420</t>
  </si>
  <si>
    <t>50</t>
  </si>
  <si>
    <t>2909</t>
  </si>
  <si>
    <t>101</t>
  </si>
  <si>
    <t>2499</t>
  </si>
  <si>
    <t>108</t>
  </si>
  <si>
    <t>300</t>
  </si>
  <si>
    <t>17</t>
  </si>
  <si>
    <t>10336</t>
  </si>
  <si>
    <t>4367</t>
  </si>
  <si>
    <t>664</t>
  </si>
  <si>
    <t>3556</t>
  </si>
  <si>
    <t>755</t>
  </si>
  <si>
    <t>7965</t>
  </si>
  <si>
    <t>2363</t>
  </si>
  <si>
    <t>2780</t>
  </si>
  <si>
    <t>821</t>
  </si>
  <si>
    <t>41</t>
  </si>
  <si>
    <t>507</t>
  </si>
  <si>
    <t>12026</t>
  </si>
  <si>
    <t>81</t>
  </si>
  <si>
    <t>6599</t>
  </si>
  <si>
    <t>7024</t>
  </si>
  <si>
    <t>3135</t>
  </si>
  <si>
    <t>5816</t>
  </si>
  <si>
    <t>271</t>
  </si>
  <si>
    <t>4500</t>
  </si>
  <si>
    <t>2964</t>
  </si>
  <si>
    <t>2127</t>
  </si>
  <si>
    <t>9</t>
  </si>
  <si>
    <t>3856</t>
  </si>
  <si>
    <t>156</t>
  </si>
  <si>
    <t>10343</t>
  </si>
  <si>
    <t>85</t>
  </si>
  <si>
    <t>3029</t>
  </si>
  <si>
    <t>3073</t>
  </si>
  <si>
    <t>10352</t>
  </si>
  <si>
    <t>4426</t>
  </si>
  <si>
    <t>416</t>
  </si>
  <si>
    <t>473</t>
  </si>
  <si>
    <t>2604</t>
  </si>
  <si>
    <t>174</t>
  </si>
  <si>
    <t>2288</t>
  </si>
  <si>
    <t>4047</t>
  </si>
  <si>
    <t>388</t>
  </si>
  <si>
    <t>13475</t>
  </si>
  <si>
    <t>2135</t>
  </si>
  <si>
    <t>6539</t>
  </si>
  <si>
    <t>671</t>
  </si>
  <si>
    <t>328</t>
  </si>
  <si>
    <t>3104</t>
  </si>
  <si>
    <t>12385</t>
  </si>
  <si>
    <t>3354</t>
  </si>
  <si>
    <t>3798</t>
  </si>
  <si>
    <t>2443</t>
  </si>
  <si>
    <t>90</t>
  </si>
  <si>
    <t>1455</t>
  </si>
  <si>
    <t>2609</t>
  </si>
  <si>
    <t>1002</t>
  </si>
  <si>
    <t>3608</t>
  </si>
  <si>
    <t>3405</t>
  </si>
  <si>
    <t>2552</t>
  </si>
  <si>
    <t>2136</t>
  </si>
  <si>
    <t>245</t>
  </si>
  <si>
    <t>1631</t>
  </si>
  <si>
    <t>8401</t>
  </si>
  <si>
    <t>738</t>
  </si>
  <si>
    <t>54</t>
  </si>
  <si>
    <t>13740</t>
  </si>
  <si>
    <t>2527</t>
  </si>
  <si>
    <t>1154</t>
  </si>
  <si>
    <t>1101</t>
  </si>
  <si>
    <t>4670</t>
  </si>
  <si>
    <t>1262</t>
  </si>
  <si>
    <t>1703</t>
  </si>
  <si>
    <t>71</t>
  </si>
  <si>
    <t>2529</t>
  </si>
  <si>
    <t>4341</t>
  </si>
  <si>
    <t>4406</t>
  </si>
  <si>
    <t>702</t>
  </si>
  <si>
    <t>2260</t>
  </si>
  <si>
    <t>192</t>
  </si>
  <si>
    <t>2922</t>
  </si>
  <si>
    <t>9444</t>
  </si>
  <si>
    <t>51</t>
  </si>
  <si>
    <t>60</t>
  </si>
  <si>
    <t>255</t>
  </si>
  <si>
    <t>1071</t>
  </si>
  <si>
    <t>1402</t>
  </si>
  <si>
    <t>1406</t>
  </si>
  <si>
    <t>44</t>
  </si>
  <si>
    <t>4226</t>
  </si>
  <si>
    <t>1625</t>
  </si>
  <si>
    <t>477</t>
  </si>
  <si>
    <t>774</t>
  </si>
  <si>
    <t>3930</t>
  </si>
  <si>
    <t>661</t>
  </si>
  <si>
    <t>4081</t>
  </si>
  <si>
    <t>521</t>
  </si>
  <si>
    <t>442</t>
  </si>
  <si>
    <t>955</t>
  </si>
  <si>
    <t>201</t>
  </si>
  <si>
    <t>5423</t>
  </si>
  <si>
    <t>26</t>
  </si>
  <si>
    <t>57</t>
  </si>
  <si>
    <t>9758</t>
  </si>
  <si>
    <t>5712</t>
  </si>
  <si>
    <t>130</t>
  </si>
  <si>
    <t>3224</t>
  </si>
  <si>
    <t>183</t>
  </si>
  <si>
    <t>544</t>
  </si>
  <si>
    <t>1390</t>
  </si>
  <si>
    <t>1487</t>
  </si>
  <si>
    <t>991</t>
  </si>
  <si>
    <t>59</t>
  </si>
  <si>
    <t>140</t>
  </si>
  <si>
    <t>1973</t>
  </si>
  <si>
    <t>652</t>
  </si>
  <si>
    <t>6143</t>
  </si>
  <si>
    <t>526</t>
  </si>
  <si>
    <t>576</t>
  </si>
  <si>
    <t>1126</t>
  </si>
  <si>
    <t>528</t>
  </si>
  <si>
    <t>1303</t>
  </si>
  <si>
    <t>1315</t>
  </si>
  <si>
    <t>1009</t>
  </si>
  <si>
    <t>68</t>
  </si>
  <si>
    <t>1314</t>
  </si>
  <si>
    <t>1405</t>
  </si>
  <si>
    <t>1220</t>
  </si>
  <si>
    <t>8393</t>
  </si>
  <si>
    <t>4452</t>
  </si>
  <si>
    <t>545</t>
  </si>
  <si>
    <t>518</t>
  </si>
  <si>
    <t>705</t>
  </si>
  <si>
    <t>3730</t>
  </si>
  <si>
    <t>2385</t>
  </si>
  <si>
    <t>812</t>
  </si>
  <si>
    <t>1222</t>
  </si>
  <si>
    <t>55</t>
  </si>
  <si>
    <t>1604</t>
  </si>
  <si>
    <t>2574</t>
  </si>
  <si>
    <t>2014</t>
  </si>
  <si>
    <t>1769</t>
  </si>
  <si>
    <t>16081</t>
  </si>
  <si>
    <t>2661</t>
  </si>
  <si>
    <t>289</t>
  </si>
  <si>
    <t>706</t>
  </si>
  <si>
    <t>2266</t>
  </si>
  <si>
    <t>1313</t>
  </si>
  <si>
    <t>1102</t>
  </si>
  <si>
    <t>149</t>
  </si>
  <si>
    <t>1169</t>
  </si>
  <si>
    <t>2705</t>
  </si>
  <si>
    <t>190</t>
  </si>
  <si>
    <t>5379</t>
  </si>
  <si>
    <t>3579</t>
  </si>
  <si>
    <t>2757</t>
  </si>
  <si>
    <t>112</t>
  </si>
  <si>
    <t>6517</t>
  </si>
  <si>
    <t>2820</t>
  </si>
  <si>
    <t>134</t>
  </si>
  <si>
    <t>2294</t>
  </si>
  <si>
    <t>8131</t>
  </si>
  <si>
    <t>3682</t>
  </si>
  <si>
    <t>5814</t>
  </si>
  <si>
    <t>1401</t>
  </si>
  <si>
    <t>3753</t>
  </si>
  <si>
    <t>2140</t>
  </si>
  <si>
    <t>2771</t>
  </si>
  <si>
    <t>177</t>
  </si>
  <si>
    <t>2001</t>
  </si>
  <si>
    <t>5781</t>
  </si>
  <si>
    <t>992</t>
  </si>
  <si>
    <t>729</t>
  </si>
  <si>
    <t>5933</t>
  </si>
  <si>
    <t>225</t>
  </si>
  <si>
    <t>2979</t>
  </si>
  <si>
    <t>414</t>
  </si>
  <si>
    <t>5828</t>
  </si>
  <si>
    <t>3547</t>
  </si>
  <si>
    <t>7918</t>
  </si>
  <si>
    <t>238</t>
  </si>
  <si>
    <t>1116</t>
  </si>
  <si>
    <t>265</t>
  </si>
  <si>
    <t>4289</t>
  </si>
  <si>
    <t>4117</t>
  </si>
  <si>
    <t>1247</t>
  </si>
  <si>
    <t>6709</t>
  </si>
  <si>
    <t>99</t>
  </si>
  <si>
    <t>1419</t>
  </si>
  <si>
    <t>1751</t>
  </si>
  <si>
    <t>1579</t>
  </si>
  <si>
    <t>459</t>
  </si>
  <si>
    <t>5220</t>
  </si>
  <si>
    <t>1680</t>
  </si>
  <si>
    <t>70</t>
  </si>
  <si>
    <t>1215</t>
  </si>
  <si>
    <t>2230</t>
  </si>
  <si>
    <t>5495</t>
  </si>
  <si>
    <t>1138</t>
  </si>
  <si>
    <t>1185</t>
  </si>
  <si>
    <t>5883</t>
  </si>
  <si>
    <t>1581</t>
  </si>
  <si>
    <t>176</t>
  </si>
  <si>
    <t>3857</t>
  </si>
  <si>
    <t>3673</t>
  </si>
  <si>
    <t>1171</t>
  </si>
  <si>
    <t>151</t>
  </si>
  <si>
    <t>1208</t>
  </si>
  <si>
    <t>4407</t>
  </si>
  <si>
    <t>7969</t>
  </si>
  <si>
    <t>1167</t>
  </si>
  <si>
    <t>1043</t>
  </si>
  <si>
    <t>4127</t>
  </si>
  <si>
    <t>7067</t>
  </si>
  <si>
    <t>4105</t>
  </si>
  <si>
    <t>1410</t>
  </si>
  <si>
    <t>250</t>
  </si>
  <si>
    <t>2051</t>
  </si>
  <si>
    <t>87</t>
  </si>
  <si>
    <t>7371</t>
  </si>
  <si>
    <t>16178</t>
  </si>
  <si>
    <t>803</t>
  </si>
  <si>
    <t>1110</t>
  </si>
  <si>
    <t>5300</t>
  </si>
  <si>
    <t>9931</t>
  </si>
  <si>
    <t>1131</t>
  </si>
  <si>
    <t>1785</t>
  </si>
  <si>
    <t>1202</t>
  </si>
  <si>
    <t>5774</t>
  </si>
  <si>
    <t>9377</t>
  </si>
  <si>
    <t>5288</t>
  </si>
  <si>
    <t>1123</t>
  </si>
  <si>
    <t>2872</t>
  </si>
  <si>
    <t>2523</t>
  </si>
  <si>
    <t>133</t>
  </si>
  <si>
    <t>384</t>
  </si>
  <si>
    <t>2047</t>
  </si>
  <si>
    <t>3622</t>
  </si>
  <si>
    <t>2762</t>
  </si>
  <si>
    <t>3042</t>
  </si>
  <si>
    <t>1620</t>
  </si>
  <si>
    <t>15554</t>
  </si>
  <si>
    <t>451</t>
  </si>
  <si>
    <t>1865</t>
  </si>
  <si>
    <t>1003</t>
  </si>
  <si>
    <t>1161</t>
  </si>
  <si>
    <t>2223</t>
  </si>
  <si>
    <t>811</t>
  </si>
  <si>
    <t>15584</t>
  </si>
  <si>
    <t>2689</t>
  </si>
  <si>
    <t>4647</t>
  </si>
  <si>
    <t>2699</t>
  </si>
  <si>
    <t>196</t>
  </si>
  <si>
    <t>5734</t>
  </si>
  <si>
    <t>834</t>
  </si>
  <si>
    <t>1005</t>
  </si>
  <si>
    <t>876</t>
  </si>
  <si>
    <t>1967</t>
  </si>
  <si>
    <t>82532</t>
  </si>
  <si>
    <t>102</t>
  </si>
  <si>
    <t>1955</t>
  </si>
  <si>
    <t>7503</t>
  </si>
  <si>
    <t>3163</t>
  </si>
  <si>
    <t>5060</t>
  </si>
  <si>
    <t>84</t>
  </si>
  <si>
    <t>38</t>
  </si>
  <si>
    <t>1753</t>
  </si>
  <si>
    <t>2963</t>
  </si>
  <si>
    <t>1302</t>
  </si>
  <si>
    <t>1305</t>
  </si>
  <si>
    <t>1306</t>
  </si>
  <si>
    <t>1308</t>
  </si>
  <si>
    <t>1307</t>
  </si>
  <si>
    <t>1909</t>
  </si>
  <si>
    <t>881</t>
  </si>
  <si>
    <t>2738</t>
  </si>
  <si>
    <t>1103</t>
  </si>
  <si>
    <t>2362</t>
  </si>
  <si>
    <t>2023</t>
  </si>
  <si>
    <t>630</t>
  </si>
  <si>
    <t>1886</t>
  </si>
  <si>
    <t>1701</t>
  </si>
  <si>
    <t>1145</t>
  </si>
  <si>
    <t>2630</t>
  </si>
  <si>
    <t>1304</t>
  </si>
  <si>
    <t>1260</t>
  </si>
  <si>
    <t>1084</t>
  </si>
  <si>
    <t>710</t>
  </si>
  <si>
    <t>897</t>
  </si>
  <si>
    <t>1244</t>
  </si>
  <si>
    <t>634</t>
  </si>
  <si>
    <t>2857</t>
  </si>
  <si>
    <t>3217</t>
  </si>
  <si>
    <t>799</t>
  </si>
  <si>
    <t>69</t>
  </si>
  <si>
    <t>4051</t>
  </si>
  <si>
    <t>3540</t>
  </si>
  <si>
    <t>3603</t>
  </si>
  <si>
    <t>2517</t>
  </si>
  <si>
    <t>1058</t>
  </si>
  <si>
    <t>2380</t>
  </si>
  <si>
    <t>86</t>
  </si>
  <si>
    <t>1948</t>
  </si>
  <si>
    <t>2318</t>
  </si>
  <si>
    <t>2301</t>
  </si>
  <si>
    <t>2120</t>
  </si>
  <si>
    <t>4269</t>
  </si>
  <si>
    <t>7464</t>
  </si>
  <si>
    <t>5104</t>
  </si>
  <si>
    <t>6740</t>
  </si>
  <si>
    <t>At Application Employment</t>
  </si>
  <si>
    <t>Target For FY22</t>
  </si>
  <si>
    <t>Part Time Temporary</t>
  </si>
  <si>
    <t>Part Time Permanent</t>
  </si>
  <si>
    <t>Construction Employees</t>
  </si>
  <si>
    <t>Total Jobs</t>
  </si>
  <si>
    <t>Full Time Equivalent Jobs</t>
  </si>
  <si>
    <t>Full Time Temporary</t>
  </si>
  <si>
    <t>Full Time Permanent</t>
  </si>
  <si>
    <t>Living in NYC (%)</t>
  </si>
  <si>
    <t>Health Insurance Full Time</t>
  </si>
  <si>
    <t>Health Insurance Part Time</t>
  </si>
  <si>
    <t>Non Exempt Employees
More than 50001 (%)</t>
  </si>
  <si>
    <t>Non Exempt Employees
between 40001 and 50000 (%)</t>
  </si>
  <si>
    <t>Non Exempt Employees
between 25001 and 40000 (%)</t>
  </si>
  <si>
    <t>Non Exempt Employees Less than $25,000 (%)</t>
  </si>
  <si>
    <t>Exempt Employees (%)</t>
  </si>
  <si>
    <t>Direct Tax Revenue
Current FY</t>
  </si>
  <si>
    <t>Direct Tax Revenue
Through Current FY</t>
  </si>
  <si>
    <t>Direct Tax Revenue
Next FY &amp; After</t>
  </si>
  <si>
    <t>Direct Tax Revenue
Total</t>
  </si>
  <si>
    <t>Indirect  &amp; Induced Tax Revenue
Current FY</t>
  </si>
  <si>
    <t>Indirect  &amp; Induced Tax Revenue
Through Current FY</t>
  </si>
  <si>
    <t>Indirect  &amp; Induced Tax Revenue
Next FY &amp; After</t>
  </si>
  <si>
    <t>Indirect  &amp; Induced Tax Revenue
Total</t>
  </si>
  <si>
    <t>Total Tax Revenue Generated
Current FY</t>
  </si>
  <si>
    <t>Total Tax Revenue Generated</t>
  </si>
  <si>
    <t>Total Tax Revenue Generated
Through Current FY</t>
  </si>
  <si>
    <t>Total Tax Revenues Generated 
Next FY &amp; After</t>
  </si>
  <si>
    <t>PILOT Savings
Current FY</t>
  </si>
  <si>
    <t>PILOT Savings
Through Current FY</t>
  </si>
  <si>
    <t>PILOT Savings
Next FY &amp; After</t>
  </si>
  <si>
    <t>PILOT Savings
Total</t>
  </si>
  <si>
    <t>MRT Savings
Current FY</t>
  </si>
  <si>
    <t>MRT Savings
Through Current FY</t>
  </si>
  <si>
    <t>MRT Savings
Next FY &amp; After</t>
  </si>
  <si>
    <t>MRT Savings
Total</t>
  </si>
  <si>
    <t>ST Savings
Current FY</t>
  </si>
  <si>
    <t>ST Savings
Through Current FY</t>
  </si>
  <si>
    <t>ST Savings
Next FY &amp; After</t>
  </si>
  <si>
    <t>ST Savings
Total</t>
  </si>
  <si>
    <t>Energy Savings
Current FY</t>
  </si>
  <si>
    <t>Energy Savings
Through Current FY</t>
  </si>
  <si>
    <t>Energy Savings
Next FY &amp; After</t>
  </si>
  <si>
    <t>Energy Savings
Total</t>
  </si>
  <si>
    <t>Bond Savings
Current FY</t>
  </si>
  <si>
    <t>Bond Savings
Through Current FY</t>
  </si>
  <si>
    <t>Bond Savings
Next FY &amp; After</t>
  </si>
  <si>
    <t>Bond Savings
Total</t>
  </si>
  <si>
    <t>Total Savings
Current FY</t>
  </si>
  <si>
    <t>Total Savings
Through Current FY</t>
  </si>
  <si>
    <t>Total Savings
Next FY &amp; After</t>
  </si>
  <si>
    <t>Total Savings
Total</t>
  </si>
  <si>
    <t>Recapture, Cancellation, or Reduction
Current FY</t>
  </si>
  <si>
    <t>Recapture, Cancellation, or Reduction
Through Current FY</t>
  </si>
  <si>
    <t>Recapture, Cancellation, or Reduction
Next FY &amp; After</t>
  </si>
  <si>
    <t>Recapture, Cancellation, or Reduction
Total</t>
  </si>
  <si>
    <t>Penalty Paid
Current FY</t>
  </si>
  <si>
    <t>Penalty Paid
Through Current FY</t>
  </si>
  <si>
    <t>Penalty Paid
Next FY &amp; After</t>
  </si>
  <si>
    <t>Penalty Paid
Total</t>
  </si>
  <si>
    <t>Total Recapture &amp; Penalties
Current FY</t>
  </si>
  <si>
    <t>Total Recapture &amp; Penalties
Through Current FY</t>
  </si>
  <si>
    <t>Total Recapture &amp; Penalties
Next FY &amp; After</t>
  </si>
  <si>
    <t>Total Recapture &amp; Penalties
Total</t>
  </si>
  <si>
    <t>Total Net Tax Revenue Generated
Current FY</t>
  </si>
  <si>
    <t>Total Net Tax Revenue Generated
Through Current FY</t>
  </si>
  <si>
    <t>Total Net Tax Revenue Generated
Next FY &amp; After</t>
  </si>
  <si>
    <t>Total Net Tax Revenue Generated
Total</t>
  </si>
  <si>
    <t>Bond Issuance During FY</t>
  </si>
  <si>
    <t>REAP Received During FY</t>
  </si>
  <si>
    <t>Energy Beneifts During FY</t>
  </si>
  <si>
    <t>CEP Benefites Received During FY</t>
  </si>
  <si>
    <t>Total Number of Industrial Jobs</t>
  </si>
  <si>
    <t>Total Number of Restaurant Jobs</t>
  </si>
  <si>
    <t>Total Number of Retail Jobs</t>
  </si>
  <si>
    <t>Total Number of Other Jobs</t>
  </si>
  <si>
    <t>Number of Industrial Jobs Earning a Living Wage or more</t>
  </si>
  <si>
    <t>Number of Restaurant Jobs Earning a Living Wage or more</t>
  </si>
  <si>
    <t>Number of Retail Jobs Earning a Living Wage or more</t>
  </si>
  <si>
    <t>Number of Other Jobs Earning a Living Wage or more</t>
  </si>
  <si>
    <t>Percentage of Industrial Jobs Earning a Living Wage or more</t>
  </si>
  <si>
    <t>Percentage of Restaurant Jobs Earning a Living Wage or more</t>
  </si>
  <si>
    <t>Percentage of Retail Jobs Earning a Living Wage or more</t>
  </si>
  <si>
    <t>Percentage of Other Jobs Earning a Living Wage or more</t>
  </si>
  <si>
    <t>Total Number of Jobs Earining a Living Wage or more</t>
  </si>
  <si>
    <t>Total Percentage of Jobs Earning a Living Wage or more</t>
  </si>
  <si>
    <t>Total Number of Jobs
Total</t>
  </si>
  <si>
    <t>NYC Administrative Code §22-823 - FY22
Annual Investment Project Report</t>
  </si>
  <si>
    <t>FY 22 Employment Data is not reported.</t>
  </si>
  <si>
    <t>Estimate is "46" based on last reported data [FY21].</t>
  </si>
  <si>
    <t>Estimate is "125" based on last reported data [FY21].</t>
  </si>
  <si>
    <t>Estimate is "81" based on last reported data [FY21].</t>
  </si>
  <si>
    <t>Project's agreement terminated during FY 2022.</t>
  </si>
  <si>
    <t>Employment at termination is 88.</t>
  </si>
  <si>
    <t>Company is not subject to the Fair Wages for New Yorkers Act and submitted living wage data.</t>
  </si>
  <si>
    <t>Estimate is "147" based on last reported data [FY21].</t>
  </si>
  <si>
    <t>Estimate is "49" based on last reported data [FY21].</t>
  </si>
  <si>
    <t>Pursuant to an Amended and Restated Lease Agreemement dated December 17, 2021, the project amount was updated and the maturity date and benefit terms extended.</t>
  </si>
  <si>
    <t>Pursuant to an Amended and Restated Lease Agreemement dated December 30, 2021, the project amount was updated and the maturity date and benefit terms extended.</t>
  </si>
  <si>
    <t>Estimate is "30" based on last reported data [FY21].</t>
  </si>
  <si>
    <t>Estimate is "277" based on last reported data [FY21].</t>
  </si>
  <si>
    <t>Estimate is "242" based on last reported data [FY21].</t>
  </si>
  <si>
    <t>Employment at termination is 243.</t>
  </si>
  <si>
    <t>Estimate is "145" based on last reported data [FY21].</t>
  </si>
  <si>
    <t>Estimate is "53" based on last reported data [FY21].</t>
  </si>
  <si>
    <t>FY 22 Employment is reported 0.</t>
  </si>
  <si>
    <t>Estimate is "886" based on last reported data [FY21].</t>
  </si>
  <si>
    <t>Sales Tax benefits expired in FY2022.</t>
  </si>
  <si>
    <t>Estimate is "7" based on last reported data [FY21].</t>
  </si>
  <si>
    <t>Employment at termination is 7.</t>
  </si>
  <si>
    <t>PILOT benefits terminated in FY2011.</t>
  </si>
  <si>
    <t>Employment at termination is 51.</t>
  </si>
  <si>
    <t>Company participates in additional  Civic Facility Revenue Bond project(s). Employment and tax data above include data from the additional project(s).</t>
  </si>
  <si>
    <t>Estimate is "446" based on last reported data [FY21].</t>
  </si>
  <si>
    <t>Employment at termination is 517.</t>
  </si>
  <si>
    <t>Company is eligible to receive PILOT benefits after 6/30/22. </t>
  </si>
  <si>
    <t>Estimate is "8356" based on last reported data [FY21].</t>
  </si>
  <si>
    <t>Estimate is "88" based on last reported data [FY21].</t>
  </si>
  <si>
    <t>Estimate is "487" based on last reported data [FY21].</t>
  </si>
  <si>
    <t>Estimate is "126" based on last reported data [FY21].</t>
  </si>
  <si>
    <t>Jobs FTE is an annual average of citywide employment.</t>
  </si>
  <si>
    <t>Estimate is "40" based on last reported data [FY21].</t>
  </si>
  <si>
    <t>Estimate is "125" based on last reported data [FY20].</t>
  </si>
  <si>
    <t>Project has multiple locations in borough(s) Queens and council district(s) 21. Project "Location" refers to main location.</t>
  </si>
  <si>
    <t>Project is located on City-owned land and is not subject to company direct property tax.</t>
  </si>
  <si>
    <t>The company repaid benefits in FY22.</t>
  </si>
  <si>
    <t>Estimate is "141" based on last reported data [FY21].</t>
  </si>
  <si>
    <t>Employment at termination is 202.</t>
  </si>
  <si>
    <t>Estimate is "11992" based on last reported data [FY21].</t>
  </si>
  <si>
    <t>Business Incentive Rate benefits expired in FY 2022.</t>
  </si>
  <si>
    <t>Estimate is "282" based on last reported data [FY21].</t>
  </si>
  <si>
    <t>Project not substantially complete as of 6/30/2022.</t>
  </si>
  <si>
    <t>Estimate is "22" based on last reported data [FY21].</t>
  </si>
  <si>
    <t>Employment at termination is 17.</t>
  </si>
  <si>
    <t>Jobs FTE is an annual average of employment during the 2022 calendar year.</t>
  </si>
  <si>
    <t>This was a bond financing project for the airline’s aircraft servicing facility.</t>
  </si>
  <si>
    <t>Estimate is "35" based on last reported data [FY21].</t>
  </si>
  <si>
    <t>Employment at termination is 33.</t>
  </si>
  <si>
    <t>Estimate is "404" based on last reported data [FY21].</t>
  </si>
  <si>
    <t>Employment at termination is 373.</t>
  </si>
  <si>
    <t>Company is subject to the Fair Wages for New Yorkers Act and certified that it pays living wage.</t>
  </si>
  <si>
    <t>Company is subject to the Fair Wages for New Yorkers Act, but is exempt from paying a living wage and submitted living wage data.</t>
  </si>
  <si>
    <t>Company is subject to the Fair Wages for New Yorkers Act, but is exempt from paying a living wage and submitted living wage data. 
Number of Jobs (FTE) in connection with the project at application is 84 and may represent Citywide employment.</t>
  </si>
  <si>
    <t>Company participates in additional Build NYC Revenue Bond project(s). Employment and tax data above include data from the additional project(s).</t>
  </si>
  <si>
    <t>Company is subject to the Fair Wages for New Yorkers Act, but is exempt from paying a living wage and did not submit living wage data. 
Number of Jobs (FTE) in connection with the project at application is 44.5 and may represent Citywide employment.</t>
  </si>
  <si>
    <t>Project has multiple locations in borough(s) Queens and council district(s) 23. Project "Location" refers to main location.</t>
  </si>
  <si>
    <t>Company is subject to the Fair Wages for New Yorkers Act, but is exempt from paying a living wage and submitted living wage data. 
Number of Jobs (FTE) in connection with the project at application is 595 and may represent Citywide employment.</t>
  </si>
  <si>
    <t>Estimate is "275" based on last reported data [FY21].</t>
  </si>
  <si>
    <t>Employment at termination is 308,</t>
  </si>
  <si>
    <t>Company is subject to the Fair Wages for New Yorkers Act, but is exempt from paying a living wage and did not submit living wage data.
Number of Jobs (FTE) in connection with the project at application is 10 and may represent Citywide employment.</t>
  </si>
  <si>
    <t>Company is subject to the Fair Wages for New Yorkers Act, but is exempt from paying a living wage and submitted living wage data.
Number of Jobs (FTE) in connection with the project at application is 349 and may represent Citywide employment.</t>
  </si>
  <si>
    <t>Company is not subject to the Fair Wages for New Yorkers Act and did not submit living wage data.
Number of Jobs (FTE) in connection with the project at application is 7.5 and may represent Citywide employment.</t>
  </si>
  <si>
    <t>Estimate is "239" based on last reported data [FY21].</t>
  </si>
  <si>
    <t>Project has multiple locations in borough(s) Manhattan and council district(s) 5. Project "Location" refers to main location.</t>
  </si>
  <si>
    <t>Company is subject to the Fair Wages for New Yorkers Act, but is exempt from paying a living wage and submitted living wage data. 
Number of Jobs (FTE) in connection with the project at application is 90 and may represent Citywide employment.</t>
  </si>
  <si>
    <t>Company is subject to the Fair Wages for New Yorkers Act and certified that it pays living wage.
Number of Jobs (FTE) in connection with the project at application is 8 and may represent Citywide employment.</t>
  </si>
  <si>
    <t>Estimate is "43" based on last reported data [FY21].</t>
  </si>
  <si>
    <t>Company is subject to the Fair Wages for New Yorkers Act, but is exempt from paying a living wage and did not submit living wage data.Company participates in additional  Build NYC Revenue Bond project(s). Employment and tax data above include data from the additional project(s).</t>
  </si>
  <si>
    <t>Employment at termination is 52.</t>
  </si>
  <si>
    <t>Estimate is "11" based on last reported data [FY21].</t>
  </si>
  <si>
    <t>Company participates in additional  Commercial Project(s). Employment and tax data above include data from the additional project(s).</t>
  </si>
  <si>
    <t>Estimate is "585" based on last reported data [FY21].</t>
  </si>
  <si>
    <t>Employment at termination is 630.</t>
  </si>
  <si>
    <t>Estimate is "153" based on last reported data [FY21].</t>
  </si>
  <si>
    <t>Estimate is "69" based on last reported data [FY21].</t>
  </si>
  <si>
    <t>Company is subject to the Fair Wages for New Yorkers Act and certified it pays a living wage</t>
  </si>
  <si>
    <t>Estimate is "351" based on last reported data [FY21].</t>
  </si>
  <si>
    <t>Employment at termination is 311.</t>
  </si>
  <si>
    <t>Estimate is "4" based on last reported data [FY19].</t>
  </si>
  <si>
    <t>NYCIDA terminated its agreement with the company and the company repaid benefits in FY22.</t>
  </si>
  <si>
    <t>Estimate is "177" based on last reported data [FY21].</t>
  </si>
  <si>
    <t>Estimate is "148" based on last reported data [FY21].</t>
  </si>
  <si>
    <t>Project has multiple locations in borough(s) Queens and council district(s) 20. Project "Location" refers to main location.</t>
  </si>
  <si>
    <t>Reported Project Amount is not $0. As a result of a severed Agency Lease Agreement, the Project Amount is a portion of the original total project amount of the Hudson Yards North Tower Tenant LLC (RHY Unit) (Project ID #94036).</t>
  </si>
  <si>
    <t>Estimate is "37" based on last reported data [FY21].</t>
  </si>
  <si>
    <t>Estimate is "84" based on last reported data [FY21].</t>
  </si>
  <si>
    <t>NYCIDA terminated its agreement with the company and the company repaid benefits in FY22</t>
  </si>
  <si>
    <t>Employment at termination is 87.</t>
  </si>
  <si>
    <t>Project has multiple locations in borough(s) Manhattan and council district(s) 39. Project "Location" refers to main location.</t>
  </si>
  <si>
    <t>Estimate is "12" based on last reported data [FY21].</t>
  </si>
  <si>
    <t>Number of Jobs (FTE) in connection with the project at application is 276 and may represent Citywide employment.</t>
  </si>
  <si>
    <t>Estimate is "13" based on last reported data [FY21].</t>
  </si>
  <si>
    <t>Project has multiple locations in borough(s) Queens and council district(s) 34. Project "Location" refers to main location.</t>
  </si>
  <si>
    <t>Employment at termination is 11.</t>
  </si>
  <si>
    <t>Company refunded its existing Build NYC bond transaction and entered into a new transaction with Build NYC during FY2022.</t>
  </si>
  <si>
    <t>Number of Jobs (FTE) in connection with the project at application is 95 and may represent Citywide employment.</t>
  </si>
  <si>
    <t>Company is subject to the Fair Wages for New Yorkers Act, but is exempt from paying a living wage.</t>
  </si>
  <si>
    <t>Project has multiple locations in borough(s) Staten Island and council district(s) 51. Project "Location" refers to main location.</t>
  </si>
  <si>
    <t>Project has multiple locations in borough(s) Manhattan and council district(s) 7. Project "Location" refers to main location.</t>
  </si>
  <si>
    <t>Project has multiple locations in borough(s) Bronx and council district(s) 8, 14. Project "Location" refers to main location.</t>
  </si>
  <si>
    <t>Project has multiple locations in borough(s) Manhattan and council district(s) 4, 8. Project "Location" refers to main location.</t>
  </si>
  <si>
    <t>FY 22 Employment Data is not reported. based on last reported data [Jobs at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</si>
</sst>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s>
  <fonts count="8" x14ac:knownFonts="1">
    <font>
      <sz val="10"/>
      <name val="Arial"/>
    </font>
    <font>
      <sz val="10"/>
      <name val="Arial"/>
      <family val="2"/>
    </font>
    <font>
      <sz val="10"/>
      <name val="Arial"/>
      <family val="2"/>
    </font>
    <font>
      <b/>
      <sz val="10"/>
      <color theme="0"/>
      <name val="Arial"/>
      <family val="2"/>
    </font>
    <font>
      <sz val="18"/>
      <color rgb="FFC00000"/>
      <name val="Arial"/>
      <family val="2"/>
    </font>
    <font>
      <b/>
      <sz val="11"/>
      <color theme="0"/>
      <name val="Arial"/>
      <family val="2"/>
    </font>
    <font>
      <sz val="11"/>
      <name val="Arial"/>
      <family val="2"/>
    </font>
    <font>
      <sz val="11"/>
      <color theme="1"/>
      <name val="Arial"/>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8">
    <border>
      <left/>
      <right/>
      <top/>
      <bottom/>
      <diagonal/>
    </border>
    <border>
      <left style="thin">
        <color theme="1"/>
      </left>
      <right/>
      <top style="thin">
        <color theme="1"/>
      </top>
      <bottom/>
      <diagonal/>
    </border>
    <border>
      <left style="thin">
        <color theme="1"/>
      </left>
      <right/>
      <top style="medium">
        <color theme="1"/>
      </top>
      <bottom/>
      <diagonal/>
    </border>
    <border>
      <left/>
      <right/>
      <top style="thin">
        <color theme="1"/>
      </top>
      <bottom/>
      <diagonal/>
    </border>
    <border>
      <left/>
      <right/>
      <top style="medium">
        <color theme="1"/>
      </top>
      <bottom/>
      <diagonal/>
    </border>
    <border>
      <left style="thin">
        <color theme="1"/>
      </left>
      <right/>
      <top/>
      <bottom/>
      <diagonal/>
    </border>
    <border>
      <left style="thin">
        <color theme="1"/>
      </left>
      <right style="thin">
        <color theme="1"/>
      </right>
      <top/>
      <bottom/>
      <diagonal/>
    </border>
    <border>
      <left/>
      <right style="thin">
        <color indexed="10"/>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4">
    <xf numFmtId="0" fontId="0" fillId="0" borderId="0" xfId="0"/>
    <xf numFmtId="0" fontId="2" fillId="0" borderId="0" xfId="0" applyFont="1"/>
    <xf numFmtId="0" fontId="2" fillId="0" borderId="0" xfId="0" applyFont="1" applyAlignment="1">
      <alignment horizontal="left"/>
    </xf>
    <xf numFmtId="0" fontId="2" fillId="0" borderId="0" xfId="0" applyFont="1" applyAlignment="1">
      <alignment horizontal="center"/>
    </xf>
    <xf numFmtId="1" fontId="2" fillId="0" borderId="0" xfId="0" applyNumberFormat="1" applyFont="1" applyAlignment="1">
      <alignment horizontal="center"/>
    </xf>
    <xf numFmtId="0" fontId="1" fillId="0" borderId="0" xfId="0" applyFont="1" applyAlignment="1">
      <alignment vertical="center" wrapText="1"/>
    </xf>
    <xf numFmtId="0" fontId="2" fillId="2" borderId="0" xfId="0" applyFont="1" applyFill="1"/>
    <xf numFmtId="0" fontId="6" fillId="0" borderId="0" xfId="0" applyFont="1"/>
    <xf numFmtId="0" fontId="7" fillId="0" borderId="2" xfId="0" applyFont="1" applyBorder="1"/>
    <xf numFmtId="0" fontId="7" fillId="0" borderId="1" xfId="0" applyFont="1" applyBorder="1"/>
    <xf numFmtId="42" fontId="2" fillId="0" borderId="0" xfId="0" applyNumberFormat="1" applyFont="1"/>
    <xf numFmtId="10" fontId="2" fillId="0" borderId="0" xfId="3" applyNumberFormat="1" applyFont="1" applyAlignment="1">
      <alignment horizontal="center"/>
    </xf>
    <xf numFmtId="0" fontId="1" fillId="0" borderId="0" xfId="0" applyFont="1" applyAlignment="1">
      <alignment horizontal="center"/>
    </xf>
    <xf numFmtId="1" fontId="1" fillId="0" borderId="0" xfId="0" applyNumberFormat="1" applyFont="1" applyAlignment="1">
      <alignment horizontal="center"/>
    </xf>
    <xf numFmtId="0" fontId="1" fillId="0" borderId="0" xfId="0" applyFont="1"/>
    <xf numFmtId="0" fontId="1" fillId="0" borderId="0" xfId="0" applyFont="1" applyAlignment="1">
      <alignment horizontal="left"/>
    </xf>
    <xf numFmtId="44" fontId="1" fillId="0" borderId="0" xfId="0" applyNumberFormat="1" applyFont="1" applyAlignment="1">
      <alignment horizontal="left"/>
    </xf>
    <xf numFmtId="1" fontId="1" fillId="0" borderId="0" xfId="3" applyNumberFormat="1" applyFont="1" applyAlignment="1">
      <alignment horizontal="center"/>
    </xf>
    <xf numFmtId="42" fontId="1" fillId="0" borderId="0" xfId="0" applyNumberFormat="1" applyFont="1"/>
    <xf numFmtId="0" fontId="5" fillId="3" borderId="0" xfId="0" applyFont="1" applyFill="1" applyAlignment="1">
      <alignment horizontal="center"/>
    </xf>
    <xf numFmtId="0" fontId="5" fillId="3" borderId="5" xfId="0" applyFont="1" applyFill="1" applyBorder="1" applyAlignment="1">
      <alignment horizontal="center"/>
    </xf>
    <xf numFmtId="0" fontId="4" fillId="2" borderId="0" xfId="0" applyFont="1" applyFill="1" applyAlignment="1">
      <alignment horizontal="center"/>
    </xf>
    <xf numFmtId="0" fontId="1" fillId="0" borderId="0" xfId="0" applyFont="1" applyAlignment="1">
      <alignment vertical="center"/>
    </xf>
    <xf numFmtId="0" fontId="1" fillId="2" borderId="0" xfId="0" applyFont="1" applyFill="1" applyAlignment="1">
      <alignment horizontal="center"/>
    </xf>
    <xf numFmtId="0" fontId="1" fillId="2" borderId="0" xfId="0" applyFont="1" applyFill="1" applyAlignment="1">
      <alignment horizontal="left"/>
    </xf>
    <xf numFmtId="14" fontId="1" fillId="0" borderId="0" xfId="0" applyNumberFormat="1" applyFont="1" applyAlignment="1">
      <alignment horizontal="left"/>
    </xf>
    <xf numFmtId="14" fontId="1" fillId="0" borderId="0" xfId="0" applyNumberFormat="1" applyFont="1"/>
    <xf numFmtId="42" fontId="1" fillId="0" borderId="7" xfId="0" applyNumberFormat="1" applyFont="1" applyBorder="1"/>
    <xf numFmtId="0" fontId="3" fillId="3" borderId="5" xfId="0" applyFont="1" applyFill="1" applyBorder="1" applyAlignment="1">
      <alignment horizontal="center" vertical="center"/>
    </xf>
    <xf numFmtId="1" fontId="3" fillId="3" borderId="5" xfId="1" applyNumberFormat="1" applyFont="1" applyFill="1" applyBorder="1" applyAlignment="1">
      <alignment horizontal="center" vertical="center" wrapText="1"/>
    </xf>
    <xf numFmtId="1" fontId="3" fillId="3" borderId="6" xfId="2" applyNumberFormat="1" applyFont="1" applyFill="1" applyBorder="1" applyAlignment="1">
      <alignment horizontal="center" vertical="center" wrapText="1"/>
    </xf>
    <xf numFmtId="1" fontId="3" fillId="3" borderId="5" xfId="0" applyNumberFormat="1" applyFont="1" applyFill="1" applyBorder="1" applyAlignment="1">
      <alignment horizontal="center" vertical="center" wrapText="1"/>
    </xf>
    <xf numFmtId="1" fontId="3" fillId="3" borderId="5" xfId="1" applyNumberFormat="1" applyFont="1" applyFill="1" applyBorder="1" applyAlignment="1">
      <alignment horizontal="center" vertical="center"/>
    </xf>
    <xf numFmtId="1" fontId="3" fillId="3" borderId="5" xfId="2" applyNumberFormat="1" applyFont="1" applyFill="1" applyBorder="1" applyAlignment="1">
      <alignment horizontal="center" vertical="center" wrapText="1"/>
    </xf>
    <xf numFmtId="0" fontId="1" fillId="0" borderId="0" xfId="0" applyFont="1" applyAlignment="1">
      <alignment horizontal="center" vertical="center"/>
    </xf>
    <xf numFmtId="0" fontId="3" fillId="3" borderId="5"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xf>
    <xf numFmtId="164" fontId="3" fillId="3" borderId="5" xfId="2" applyNumberFormat="1" applyFont="1" applyFill="1" applyBorder="1" applyAlignment="1">
      <alignment horizontal="center" vertical="center"/>
    </xf>
    <xf numFmtId="0" fontId="3" fillId="3" borderId="5" xfId="1" applyNumberFormat="1" applyFont="1" applyFill="1" applyBorder="1" applyAlignment="1">
      <alignment horizontal="center" vertical="center" wrapText="1"/>
    </xf>
    <xf numFmtId="42" fontId="3" fillId="3" borderId="5" xfId="2" applyNumberFormat="1" applyFont="1" applyFill="1" applyBorder="1" applyAlignment="1">
      <alignment horizontal="center" vertical="center" wrapText="1"/>
    </xf>
    <xf numFmtId="0" fontId="2" fillId="0" borderId="0" xfId="0" applyFont="1" applyAlignment="1">
      <alignment horizontal="center" vertical="center"/>
    </xf>
    <xf numFmtId="9" fontId="1" fillId="0" borderId="0" xfId="3" applyFont="1"/>
    <xf numFmtId="1" fontId="1" fillId="0" borderId="0" xfId="0" applyNumberFormat="1" applyFont="1"/>
    <xf numFmtId="1" fontId="2" fillId="0" borderId="0" xfId="0" applyNumberFormat="1" applyFont="1"/>
    <xf numFmtId="9" fontId="3" fillId="3" borderId="5" xfId="3" applyFont="1" applyFill="1" applyBorder="1" applyAlignment="1">
      <alignment horizontal="center" vertical="center" wrapText="1"/>
    </xf>
    <xf numFmtId="9" fontId="2" fillId="0" borderId="0" xfId="3" applyFont="1"/>
    <xf numFmtId="0" fontId="1" fillId="0" borderId="0" xfId="3" applyNumberFormat="1" applyFont="1"/>
    <xf numFmtId="0" fontId="3" fillId="3" borderId="5" xfId="3" applyNumberFormat="1" applyFont="1" applyFill="1" applyBorder="1" applyAlignment="1">
      <alignment horizontal="center" vertical="center" wrapText="1"/>
    </xf>
    <xf numFmtId="0" fontId="2" fillId="0" borderId="0" xfId="3" applyNumberFormat="1" applyFont="1"/>
    <xf numFmtId="0" fontId="7" fillId="0" borderId="4" xfId="0" applyFont="1" applyBorder="1"/>
    <xf numFmtId="0" fontId="7" fillId="0" borderId="3" xfId="0" applyFont="1" applyBorder="1"/>
    <xf numFmtId="0" fontId="1" fillId="0" borderId="0" xfId="0" applyFont="1" applyAlignment="1">
      <alignment horizontal="center"/>
    </xf>
    <xf numFmtId="0" fontId="4" fillId="2" borderId="0" xfId="0" applyFont="1" applyFill="1" applyAlignment="1">
      <alignment horizontal="center" wrapText="1"/>
    </xf>
  </cellXfs>
  <cellStyles count="4">
    <cellStyle name="Comma" xfId="1" builtinId="3"/>
    <cellStyle name="Currency" xfId="2" builtinId="4"/>
    <cellStyle name="Normal" xfId="0" builtinId="0"/>
    <cellStyle name="Percent" xfId="3" builtinId="5"/>
  </cellStyles>
  <dxfs count="114">
    <dxf>
      <font>
        <b val="0"/>
        <i val="0"/>
        <strike val="0"/>
        <condense val="0"/>
        <extend val="0"/>
        <outline val="0"/>
        <shadow val="0"/>
        <u val="none"/>
        <vertAlign val="baseline"/>
        <sz val="11"/>
        <color theme="1"/>
        <name val="Arial"/>
        <scheme val="none"/>
      </font>
      <fill>
        <patternFill patternType="none">
          <bgColor auto="1"/>
        </patternFill>
      </fill>
      <border diagonalUp="0" diagonalDown="0" outline="0">
        <left style="thin">
          <color theme="1"/>
        </left>
        <right/>
        <top style="thin">
          <color theme="1"/>
        </top>
        <bottom/>
      </border>
    </dxf>
    <dxf>
      <font>
        <b val="0"/>
        <i val="0"/>
        <strike val="0"/>
        <condense val="0"/>
        <extend val="0"/>
        <outline val="0"/>
        <shadow val="0"/>
        <u val="none"/>
        <vertAlign val="baseline"/>
        <sz val="11"/>
        <color theme="1"/>
        <name val="Arial"/>
        <scheme val="none"/>
      </font>
      <fill>
        <patternFill patternType="none">
          <bgColor auto="1"/>
        </patternFill>
      </fill>
      <border diagonalUp="0" diagonalDown="0" outline="0">
        <left/>
        <right/>
        <top style="thin">
          <color theme="1"/>
        </top>
        <bottom/>
      </border>
    </dxf>
    <dxf>
      <border outline="0">
        <left style="thin">
          <color theme="1"/>
        </left>
        <right style="thin">
          <color theme="1"/>
        </right>
        <top style="thin">
          <color theme="1"/>
        </top>
        <bottom style="thin">
          <color theme="1"/>
        </bottom>
      </border>
    </dxf>
    <dxf>
      <font>
        <strike val="0"/>
        <outline val="0"/>
        <shadow val="0"/>
        <u val="none"/>
        <vertAlign val="baseline"/>
        <sz val="11"/>
        <name val="Arial"/>
        <scheme val="none"/>
      </font>
      <fill>
        <patternFill patternType="none">
          <bgColor auto="1"/>
        </patternFill>
      </fill>
    </dxf>
    <dxf>
      <font>
        <b/>
        <i val="0"/>
        <strike val="0"/>
        <condense val="0"/>
        <extend val="0"/>
        <outline val="0"/>
        <shadow val="0"/>
        <u val="none"/>
        <vertAlign val="baseline"/>
        <sz val="11"/>
        <color theme="0"/>
        <name val="Arial"/>
        <scheme val="none"/>
      </font>
      <fill>
        <patternFill patternType="solid">
          <fgColor indexed="64"/>
          <bgColor theme="1"/>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dxf>
    <dxf>
      <font>
        <b val="0"/>
        <i val="0"/>
        <strike val="0"/>
        <condense val="0"/>
        <extend val="0"/>
        <outline val="0"/>
        <shadow val="0"/>
        <u val="none"/>
        <vertAlign val="baseline"/>
        <sz val="10"/>
        <color auto="1"/>
        <name val="Arial"/>
        <family val="2"/>
        <scheme val="none"/>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dxf>
    <dxf>
      <font>
        <b val="0"/>
        <i val="0"/>
        <strike val="0"/>
        <condense val="0"/>
        <extend val="0"/>
        <outline val="0"/>
        <shadow val="0"/>
        <u val="none"/>
        <vertAlign val="baseline"/>
        <sz val="10"/>
        <color auto="1"/>
        <name val="Arial"/>
        <family val="2"/>
        <scheme val="none"/>
      </font>
      <numFmt numFmtId="1"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dxf>
    <dxf>
      <font>
        <b val="0"/>
        <i val="0"/>
        <strike val="0"/>
        <condense val="0"/>
        <extend val="0"/>
        <outline val="0"/>
        <shadow val="0"/>
        <u val="none"/>
        <vertAlign val="baseline"/>
        <sz val="10"/>
        <color auto="1"/>
        <name val="Arial"/>
        <family val="2"/>
        <scheme val="none"/>
      </font>
      <numFmt numFmtId="1"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border>
        <right style="thin">
          <color indexed="10"/>
        </right>
      </border>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2" formatCode="_(&quot;$&quot;* #,##0_);_(&quot;$&quot;* \(#,##0\);_(&quot;$&quot;* &quot;-&quot;_);_(@_)"/>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4" formatCode="_(&quot;$&quot;* #,##0.00_);_(&quot;$&quot;* \(#,##0.00\);_(&quot;$&quot;* &quot;-&quot;??_);_(@_)"/>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9" formatCode="m/d/yyyy"/>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9" formatCode="m/d/yyyy"/>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center" vertical="bottom" textRotation="0" wrapText="0" indent="0" justifyLastLine="0" shrinkToFit="0" readingOrder="0"/>
    </dxf>
    <dxf>
      <border outline="0">
        <top style="thin">
          <color theme="1"/>
        </top>
      </border>
    </dxf>
    <dxf>
      <font>
        <b val="0"/>
        <i val="0"/>
        <strike val="0"/>
        <condense val="0"/>
        <extend val="0"/>
        <outline val="0"/>
        <shadow val="0"/>
        <u val="none"/>
        <vertAlign val="baseline"/>
        <sz val="10"/>
        <color auto="1"/>
        <name val="Arial"/>
        <family val="2"/>
        <scheme val="none"/>
      </font>
      <alignment horizontal="general" vertical="bottom" textRotation="0" wrapText="0" indent="0" justifyLastLine="0" shrinkToFit="0" readingOrder="0"/>
    </dxf>
    <dxf>
      <font>
        <b/>
        <i val="0"/>
        <strike val="0"/>
        <condense val="0"/>
        <extend val="0"/>
        <outline val="0"/>
        <shadow val="0"/>
        <u val="none"/>
        <vertAlign val="baseline"/>
        <sz val="10"/>
        <color theme="0"/>
        <name val="Arial"/>
        <family val="2"/>
        <scheme val="none"/>
      </font>
      <numFmt numFmtId="1" formatCode="0"/>
      <fill>
        <patternFill patternType="solid">
          <fgColor indexed="64"/>
          <bgColor theme="1"/>
        </patternFill>
      </fill>
      <alignment horizontal="center" vertical="center" textRotation="0" wrapText="1" indent="0" justifyLastLine="0" shrinkToFit="0" readingOrder="0"/>
      <border diagonalUp="0" diagonalDown="0" outline="0">
        <left style="thin">
          <color theme="1"/>
        </left>
        <right style="thin">
          <color theme="1"/>
        </right>
        <top/>
        <bottom/>
      </border>
    </dxf>
    <dxf>
      <fill>
        <patternFill>
          <bgColor theme="0" tint="-4.9989318521683403E-2"/>
        </patternFill>
      </fill>
    </dxf>
  </dxfs>
  <tableStyles count="1" defaultTableStyle="TableStyleMedium2" defaultPivotStyle="PivotStyleLight16">
    <tableStyle name="Table Style 1" pivot="0" count="1" xr9:uid="{F6F01317-3C59-497A-9EAE-1ABE36DA9132}">
      <tableStyleElement type="firstColumnStripe" dxfId="113"/>
    </tableStyle>
  </tableStyles>
  <colors>
    <indexedColors>
      <rgbColor rgb="00000000"/>
      <rgbColor rgb="00FFFFFF"/>
      <rgbColor rgb="00FF0000"/>
      <rgbColor rgb="0000FF00"/>
      <rgbColor rgb="000000FF"/>
      <rgbColor rgb="00FFFF00"/>
      <rgbColor rgb="00FF00FF"/>
      <rgbColor rgb="0000FFFF"/>
      <rgbColor rgb="00000000"/>
      <rgbColor rgb="004682B4"/>
      <rgbColor rgb="00D3D3D3"/>
      <rgbColor rgb="00FFFFF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xdr:colOff>
      <xdr:row>1</xdr:row>
      <xdr:rowOff>34290</xdr:rowOff>
    </xdr:from>
    <xdr:to>
      <xdr:col>1</xdr:col>
      <xdr:colOff>1000124</xdr:colOff>
      <xdr:row>5</xdr:row>
      <xdr:rowOff>30806</xdr:rowOff>
    </xdr:to>
    <xdr:pic>
      <xdr:nvPicPr>
        <xdr:cNvPr id="4" name="Picture 3">
          <a:extLst>
            <a:ext uri="{FF2B5EF4-FFF2-40B4-BE49-F238E27FC236}">
              <a16:creationId xmlns:a16="http://schemas.microsoft.com/office/drawing/2014/main" id="{0E5CC2EB-682E-43DD-9C0F-1B3888F15F54}"/>
            </a:ext>
          </a:extLst>
        </xdr:cNvPr>
        <xdr:cNvPicPr>
          <a:picLocks noChangeAspect="1"/>
        </xdr:cNvPicPr>
      </xdr:nvPicPr>
      <xdr:blipFill>
        <a:blip xmlns:r="http://schemas.openxmlformats.org/officeDocument/2006/relationships" r:embed="rId1"/>
        <a:stretch>
          <a:fillRect/>
        </a:stretch>
      </xdr:blipFill>
      <xdr:spPr>
        <a:xfrm>
          <a:off x="3810" y="34290"/>
          <a:ext cx="1784984" cy="6327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nyceconomicdevelopment-my.sharepoint.com/personal/sruocco_edc_nyc/Documents/FY22%20AIR%20Report%20Files%20-%20Final/Final%20Version/LL62-FY-2022-20230124-Ver-35-Excel.xlsx" TargetMode="External"/><Relationship Id="rId1" Type="http://schemas.openxmlformats.org/officeDocument/2006/relationships/externalLinkPath" Target="https://nyceconomicdevelopment-my.sharepoint.com/personal/sruocco_edc_nyc/Documents/FY22%20AIR%20Report%20Files%20-%20Final/Final%20Version/LL62-FY-2022-20230124-Ver-35-Exc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jectInfoPivot"/>
      <sheetName val="EmploymentPivot"/>
      <sheetName val="CommentPivot"/>
      <sheetName val="AssistancePivot"/>
      <sheetName val="ValueofBenefitPivot"/>
      <sheetName val="LivingWagePivot"/>
    </sheetNames>
    <sheetDataSet>
      <sheetData sheetId="0"/>
      <sheetData sheetId="1"/>
      <sheetData sheetId="2"/>
      <sheetData sheetId="3">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cell r="DB1">
            <v>106</v>
          </cell>
        </row>
        <row r="2">
          <cell r="A2" t="str">
            <v>LL62ID</v>
          </cell>
          <cell r="B2" t="str">
            <v>Company Direct: Land_V1 Current FY</v>
          </cell>
          <cell r="C2" t="str">
            <v>Company Direct: Land_V1 Through FY</v>
          </cell>
          <cell r="D2" t="str">
            <v>Company Direct: Land_V1 After FY</v>
          </cell>
          <cell r="E2" t="str">
            <v>Company Direct: Building_V1 Current FY</v>
          </cell>
          <cell r="F2" t="str">
            <v>Company Direct: Building_V1 Through FY</v>
          </cell>
          <cell r="G2" t="str">
            <v>Company Direct: Building_V1 After FY</v>
          </cell>
          <cell r="H2" t="str">
            <v>Mortgage Recording Tax_V1 Current FY</v>
          </cell>
          <cell r="I2" t="str">
            <v>Mortgage Recording Tax_V1 Through FY</v>
          </cell>
          <cell r="J2" t="str">
            <v>Mortgage Recording Tax_V1 After FY</v>
          </cell>
          <cell r="K2" t="str">
            <v>Pilot Savings_V1 Current FY</v>
          </cell>
          <cell r="L2" t="str">
            <v>Pilot Savings_V1 Through FY</v>
          </cell>
          <cell r="M2" t="str">
            <v>Pilot Savings_V1 After FY</v>
          </cell>
          <cell r="N2" t="str">
            <v>Mortgage Recording Tax Exemption_V1 Current FY</v>
          </cell>
          <cell r="O2" t="str">
            <v>Mortgage Recording Tax Exemption_V1 Through FY</v>
          </cell>
          <cell r="P2" t="str">
            <v>Mortgage Recording Tax Exemption_V1 After FY</v>
          </cell>
          <cell r="Q2" t="str">
            <v>Indirect and Induced: Land_V1 Current FY</v>
          </cell>
          <cell r="R2" t="str">
            <v>Indirect and Induced: Land_V1 Through FY</v>
          </cell>
          <cell r="S2" t="str">
            <v>Indirect and Induced: Land_V1 After FY</v>
          </cell>
          <cell r="T2" t="str">
            <v>Indirect and Induced: Building_V1 Current FY</v>
          </cell>
          <cell r="U2" t="str">
            <v>Indirect and Induced: Building_V1 Through FY</v>
          </cell>
          <cell r="V2" t="str">
            <v>Indirect and Induced: Building_V1 After FY</v>
          </cell>
          <cell r="W2" t="str">
            <v>TOTAL Real Property Related Taxes_V1 Current FY</v>
          </cell>
          <cell r="X2" t="str">
            <v>TOTAL Real Property Related Taxes_V1 Through FY</v>
          </cell>
          <cell r="Y2" t="str">
            <v>TOTAL Real Property Related Taxes_V1 After FY</v>
          </cell>
          <cell r="Z2" t="str">
            <v>Company Direct_V1 Current FY</v>
          </cell>
          <cell r="AA2" t="str">
            <v>Company Direct_V1 Through FY</v>
          </cell>
          <cell r="AB2" t="str">
            <v>Company Direct_V1 After FY</v>
          </cell>
          <cell r="AC2" t="str">
            <v>Sales Tax Exemption_V1 Current FY</v>
          </cell>
          <cell r="AD2" t="str">
            <v>Sales Tax Exemption_V1 Through FY</v>
          </cell>
          <cell r="AE2" t="str">
            <v>Sales Tax Exemption_V1 After FY</v>
          </cell>
          <cell r="AF2" t="str">
            <v>Energy Tax Savings_V1 Current FY</v>
          </cell>
          <cell r="AG2" t="str">
            <v>Energy Tax Savings_V1 Through FY</v>
          </cell>
          <cell r="AH2" t="str">
            <v>Energy Tax Savings_V1 After FY</v>
          </cell>
          <cell r="AI2" t="str">
            <v>Tax Exempt Bond Savings_V1 Current FY</v>
          </cell>
          <cell r="AJ2" t="str">
            <v>Tax Exempt Bond Savings_V1 Through FY</v>
          </cell>
          <cell r="AK2" t="str">
            <v>Tax Exempt Bond Savings_V1 After FY</v>
          </cell>
          <cell r="AL2" t="str">
            <v>Indirect and Induced_V1 Current FY</v>
          </cell>
          <cell r="AM2" t="str">
            <v>Indirect and Induced_V1 Through FY</v>
          </cell>
          <cell r="AN2" t="str">
            <v>Indirect and Induced_V1 After FY</v>
          </cell>
          <cell r="AO2" t="str">
            <v>TOTAL Income, Consumption &amp; Use Taxes_V1 Current FY</v>
          </cell>
          <cell r="AP2" t="str">
            <v>TOTAL Income, Consumption &amp; Use Taxes_V1 Through FY</v>
          </cell>
          <cell r="AQ2" t="str">
            <v>TOTAL Income, Consumption &amp; Use Taxes_V1 After FY</v>
          </cell>
          <cell r="AR2" t="str">
            <v>Assistance Provided_V1 Current FY</v>
          </cell>
          <cell r="AS2" t="str">
            <v>Assistance Provided_V1 Through FY</v>
          </cell>
          <cell r="AT2" t="str">
            <v>Assistance Provided_V1 After FY</v>
          </cell>
          <cell r="AU2" t="str">
            <v>Recapture/cancellation/reduction amount_V1 Current FY</v>
          </cell>
          <cell r="AV2" t="str">
            <v>Recapture/cancellation/reduction amount_V1 Through FY</v>
          </cell>
          <cell r="AW2" t="str">
            <v>Recapture/cancellation/reduction amount_V1 After FY</v>
          </cell>
          <cell r="AX2" t="str">
            <v>Penalty Paid_V1 Current FY</v>
          </cell>
          <cell r="AY2" t="str">
            <v>Penalty Paid_V1 Through FY</v>
          </cell>
          <cell r="AZ2" t="str">
            <v>Penalty Paid_V1 After FY</v>
          </cell>
          <cell r="BA2" t="str">
            <v>TOTAL Assistance (Net of recapture/penalties)_V1 Current FY</v>
          </cell>
          <cell r="BB2" t="str">
            <v>TOTAL Assistance (Net of recapture/penalties)_V1 Through FY</v>
          </cell>
          <cell r="BC2" t="str">
            <v>TOTAL Assistance (Net of recapture/penalties)_V1 After FY</v>
          </cell>
          <cell r="BD2" t="str">
            <v>Company-Direct Tax Revenue (Before Assistance)_V1 Current FY</v>
          </cell>
          <cell r="BE2" t="str">
            <v>Company-Direct Tax Revenue (Before Assistance)_V1 Through FY</v>
          </cell>
          <cell r="BF2" t="str">
            <v>Company-Direct Tax Revenue (Before Assistance)_V1 After FY</v>
          </cell>
          <cell r="BG2" t="str">
            <v>Indirect and Induced Tax Revenues_V1 Current FY</v>
          </cell>
          <cell r="BH2" t="str">
            <v>Indirect and Induced Tax Revenues_V1 Through FY</v>
          </cell>
          <cell r="BI2" t="str">
            <v>Indirect and Induced Tax Revenues_V1 After FY</v>
          </cell>
          <cell r="BJ2" t="str">
            <v>TOTAL Tax Revenues (Before Assistance)_V1 Current FY</v>
          </cell>
          <cell r="BK2" t="str">
            <v>TOTAL Tax Revenues (Before Assistance)_V1 Through FY</v>
          </cell>
          <cell r="BL2" t="str">
            <v>TOTAL Tax Revenues (Before Assistance)_V1 After FY</v>
          </cell>
          <cell r="BM2" t="str">
            <v>TOTAL Tax Revenues (Net of Assistance, recapture and penalty)_V1 Current FY</v>
          </cell>
          <cell r="BN2" t="str">
            <v>TOTAL Tax Revenues (Net of Assistance, recapture and penalty)_V1 Through FY</v>
          </cell>
          <cell r="BO2" t="str">
            <v>TOTAL Tax Revenues (Net of Assistance, recapture and penalty)_V1 After FY</v>
          </cell>
          <cell r="BP2" t="str">
            <v>Direct Tax Revenue_V2 Current FY</v>
          </cell>
          <cell r="BQ2" t="str">
            <v>Direct Tax Revenue_V2 Through FY</v>
          </cell>
          <cell r="BR2" t="str">
            <v>Direct Tax Revenue_V2 After FY</v>
          </cell>
          <cell r="BS2" t="str">
            <v>Indirect &amp; Induced Tax Revenue_V2 Current FY</v>
          </cell>
          <cell r="BT2" t="str">
            <v>Indirect &amp; Induced Tax Revenue_V2 Through FY</v>
          </cell>
          <cell r="BU2" t="str">
            <v>Indirect &amp; Induced Tax Revenue_V2 After FY</v>
          </cell>
          <cell r="BV2" t="str">
            <v>Total Tax Revenue Generated_V2 Current FY</v>
          </cell>
          <cell r="BW2" t="str">
            <v>Total Tax Revenue Generated_V2 Through FY</v>
          </cell>
          <cell r="BX2" t="str">
            <v>Total Tax Revenue Generated_V2 After FY</v>
          </cell>
          <cell r="BY2" t="str">
            <v>Bond Savings_V2 Current FY</v>
          </cell>
          <cell r="BZ2" t="str">
            <v>Bond Savings_V2 Through FY</v>
          </cell>
          <cell r="CA2" t="str">
            <v>Bond Savings_V2 After FY</v>
          </cell>
          <cell r="CB2" t="str">
            <v>Energy Savings_V2 Current FY</v>
          </cell>
          <cell r="CC2" t="str">
            <v>Energy Savings_V2 Through FY</v>
          </cell>
          <cell r="CD2" t="str">
            <v>Energy Savings_V2 After FY</v>
          </cell>
          <cell r="CE2" t="str">
            <v>MRT Savings_V2 Current FY</v>
          </cell>
          <cell r="CF2" t="str">
            <v>MRT Savings_V2 Through FY</v>
          </cell>
          <cell r="CG2" t="str">
            <v>MRT Savings_V2 After FY</v>
          </cell>
          <cell r="CH2" t="str">
            <v>PILOT Savings_V2 Current FY</v>
          </cell>
          <cell r="CI2" t="str">
            <v>PILOT Savings_V2 Through FY</v>
          </cell>
          <cell r="CJ2" t="str">
            <v>PILOT Savings_V2 After FY</v>
          </cell>
          <cell r="CK2" t="str">
            <v>ST Savings_V2 Current FY</v>
          </cell>
          <cell r="CL2" t="str">
            <v>ST Savings_V2 Through FY</v>
          </cell>
          <cell r="CM2" t="str">
            <v>ST Savings_V2 After FY</v>
          </cell>
          <cell r="CN2" t="str">
            <v>Total Savings_V2 Current FY</v>
          </cell>
          <cell r="CO2" t="str">
            <v>Total Savings_V2 Through FY</v>
          </cell>
          <cell r="CP2" t="str">
            <v>Total Savings_V2 After FY</v>
          </cell>
          <cell r="CQ2" t="str">
            <v>Penalty Paid_V2 Current FY</v>
          </cell>
          <cell r="CR2" t="str">
            <v>Penalty Paid_V2 Through FY</v>
          </cell>
          <cell r="CS2" t="str">
            <v>Penalty Paid_V2 After FY</v>
          </cell>
          <cell r="CT2" t="str">
            <v>Recapture, Cancellation, or Reduction_V2 Current FY</v>
          </cell>
          <cell r="CU2" t="str">
            <v>Recapture, Cancellation, or Reduction_V2 Through FY</v>
          </cell>
          <cell r="CV2" t="str">
            <v>Recapture, Cancellation, or Reduction_V2 After FY</v>
          </cell>
          <cell r="CW2" t="str">
            <v>Total Recapture &amp; Penalties_V2 Current FY</v>
          </cell>
          <cell r="CX2" t="str">
            <v>Total Recapture &amp; Penalties_V2 Through FY</v>
          </cell>
          <cell r="CY2" t="str">
            <v>Total Recapture &amp; Penalties_V2 After FY</v>
          </cell>
          <cell r="CZ2" t="str">
            <v>Total Net Tax Revenue Generated_V2 Current FY</v>
          </cell>
          <cell r="DA2" t="str">
            <v>Total Net Tax Revenue Generated_V2 Through FY</v>
          </cell>
          <cell r="DB2" t="str">
            <v>Total Net Tax Revenue Generated_V2 After FY</v>
          </cell>
        </row>
        <row r="3">
          <cell r="A3">
            <v>91009</v>
          </cell>
          <cell r="B3">
            <v>31.726900000000001</v>
          </cell>
          <cell r="C3">
            <v>274.69580000000002</v>
          </cell>
          <cell r="D3">
            <v>4.7153999999999998</v>
          </cell>
          <cell r="E3">
            <v>58.921500000000002</v>
          </cell>
          <cell r="F3">
            <v>376.89600000000002</v>
          </cell>
          <cell r="G3">
            <v>8.7571999999999992</v>
          </cell>
          <cell r="H3">
            <v>0</v>
          </cell>
          <cell r="I3">
            <v>0</v>
          </cell>
          <cell r="J3">
            <v>0</v>
          </cell>
          <cell r="K3">
            <v>8.3999000000000006</v>
          </cell>
          <cell r="L3">
            <v>154.95339999999999</v>
          </cell>
          <cell r="M3">
            <v>1.2484</v>
          </cell>
          <cell r="N3">
            <v>0</v>
          </cell>
          <cell r="O3">
            <v>0</v>
          </cell>
          <cell r="P3">
            <v>0</v>
          </cell>
          <cell r="Q3">
            <v>35.042900000000003</v>
          </cell>
          <cell r="R3">
            <v>982.13149999999996</v>
          </cell>
          <cell r="S3">
            <v>5.2081999999999997</v>
          </cell>
          <cell r="T3">
            <v>124.24299999999999</v>
          </cell>
          <cell r="U3">
            <v>3482.1030000000001</v>
          </cell>
          <cell r="V3">
            <v>18.465599999999998</v>
          </cell>
          <cell r="W3">
            <v>241.53440000000001</v>
          </cell>
          <cell r="X3">
            <v>4960.8729000000003</v>
          </cell>
          <cell r="Y3">
            <v>35.898000000000003</v>
          </cell>
          <cell r="Z3">
            <v>558.20519999999999</v>
          </cell>
          <cell r="AA3">
            <v>16506.837599999999</v>
          </cell>
          <cell r="AB3">
            <v>82.963099999999997</v>
          </cell>
          <cell r="AC3">
            <v>0</v>
          </cell>
          <cell r="AD3">
            <v>0</v>
          </cell>
          <cell r="AE3">
            <v>0</v>
          </cell>
          <cell r="AF3">
            <v>0</v>
          </cell>
          <cell r="AG3">
            <v>0</v>
          </cell>
          <cell r="AH3">
            <v>0</v>
          </cell>
          <cell r="AI3">
            <v>0</v>
          </cell>
          <cell r="AJ3">
            <v>18.002099999999999</v>
          </cell>
          <cell r="AK3">
            <v>0</v>
          </cell>
          <cell r="AL3">
            <v>173.31139999999999</v>
          </cell>
          <cell r="AM3">
            <v>6372.7447000000002</v>
          </cell>
          <cell r="AN3">
            <v>25.758400000000002</v>
          </cell>
          <cell r="AO3">
            <v>731.51660000000004</v>
          </cell>
          <cell r="AP3">
            <v>22861.5802</v>
          </cell>
          <cell r="AQ3">
            <v>108.72150000000001</v>
          </cell>
          <cell r="AR3">
            <v>8.3999000000000006</v>
          </cell>
          <cell r="AS3">
            <v>172.9555</v>
          </cell>
          <cell r="AT3">
            <v>1.2484</v>
          </cell>
          <cell r="AU3">
            <v>0</v>
          </cell>
          <cell r="AV3">
            <v>0</v>
          </cell>
          <cell r="AW3">
            <v>0</v>
          </cell>
          <cell r="AX3">
            <v>0</v>
          </cell>
          <cell r="AY3">
            <v>0</v>
          </cell>
          <cell r="AZ3">
            <v>0</v>
          </cell>
          <cell r="BA3">
            <v>8.3999000000000006</v>
          </cell>
          <cell r="BB3">
            <v>172.9555</v>
          </cell>
          <cell r="BC3">
            <v>1.2484</v>
          </cell>
          <cell r="BD3">
            <v>648.85360000000003</v>
          </cell>
          <cell r="BE3">
            <v>17158.429400000001</v>
          </cell>
          <cell r="BF3">
            <v>96.435699999999997</v>
          </cell>
          <cell r="BG3">
            <v>332.59730000000002</v>
          </cell>
          <cell r="BH3">
            <v>10836.9792</v>
          </cell>
          <cell r="BI3">
            <v>49.432200000000002</v>
          </cell>
          <cell r="BJ3">
            <v>981.45090000000005</v>
          </cell>
          <cell r="BK3">
            <v>27995.408599999999</v>
          </cell>
          <cell r="BL3">
            <v>145.86789999999999</v>
          </cell>
          <cell r="BM3">
            <v>973.05100000000004</v>
          </cell>
          <cell r="BN3">
            <v>27822.453099999999</v>
          </cell>
          <cell r="BO3">
            <v>144.61949999999999</v>
          </cell>
          <cell r="BP3">
            <v>648.85360000000003</v>
          </cell>
          <cell r="BQ3">
            <v>17158.429400000001</v>
          </cell>
          <cell r="BR3">
            <v>96.435699999999997</v>
          </cell>
          <cell r="BS3">
            <v>332.59730000000002</v>
          </cell>
          <cell r="BT3">
            <v>10836.9792</v>
          </cell>
          <cell r="BU3">
            <v>49.432200000000002</v>
          </cell>
          <cell r="BV3">
            <v>981.45090000000005</v>
          </cell>
          <cell r="BW3">
            <v>27995.408599999999</v>
          </cell>
          <cell r="BX3">
            <v>145.86789999999999</v>
          </cell>
          <cell r="BY3">
            <v>0</v>
          </cell>
          <cell r="BZ3">
            <v>18.002099999999999</v>
          </cell>
          <cell r="CA3">
            <v>0</v>
          </cell>
          <cell r="CB3">
            <v>0</v>
          </cell>
          <cell r="CC3">
            <v>0</v>
          </cell>
          <cell r="CD3">
            <v>0</v>
          </cell>
          <cell r="CE3">
            <v>0</v>
          </cell>
          <cell r="CF3">
            <v>0</v>
          </cell>
          <cell r="CG3">
            <v>0</v>
          </cell>
          <cell r="CH3">
            <v>8.3999000000000006</v>
          </cell>
          <cell r="CI3">
            <v>154.95339999999999</v>
          </cell>
          <cell r="CJ3">
            <v>1.2484</v>
          </cell>
          <cell r="CK3">
            <v>0</v>
          </cell>
          <cell r="CL3">
            <v>0</v>
          </cell>
          <cell r="CM3">
            <v>0</v>
          </cell>
          <cell r="CN3">
            <v>8.3999000000000006</v>
          </cell>
          <cell r="CO3">
            <v>172.9555</v>
          </cell>
          <cell r="CP3">
            <v>1.2484</v>
          </cell>
          <cell r="CQ3">
            <v>0</v>
          </cell>
          <cell r="CR3">
            <v>0</v>
          </cell>
          <cell r="CS3">
            <v>0</v>
          </cell>
          <cell r="CT3">
            <v>0</v>
          </cell>
          <cell r="CU3">
            <v>0</v>
          </cell>
          <cell r="CV3">
            <v>0</v>
          </cell>
          <cell r="CW3">
            <v>0</v>
          </cell>
          <cell r="CX3">
            <v>0</v>
          </cell>
          <cell r="CY3">
            <v>0</v>
          </cell>
          <cell r="CZ3">
            <v>973.05100000000004</v>
          </cell>
          <cell r="DA3">
            <v>27822.453099999999</v>
          </cell>
          <cell r="DB3">
            <v>144.61949999999999</v>
          </cell>
        </row>
        <row r="4">
          <cell r="A4">
            <v>91024</v>
          </cell>
          <cell r="B4">
            <v>249.49969999999999</v>
          </cell>
          <cell r="C4">
            <v>2029.5093999999999</v>
          </cell>
          <cell r="D4">
            <v>37.081800000000001</v>
          </cell>
          <cell r="E4">
            <v>463.35660000000001</v>
          </cell>
          <cell r="F4">
            <v>2095.0073000000002</v>
          </cell>
          <cell r="G4">
            <v>68.866299999999995</v>
          </cell>
          <cell r="H4">
            <v>0</v>
          </cell>
          <cell r="I4">
            <v>80.268699999999995</v>
          </cell>
          <cell r="J4">
            <v>0</v>
          </cell>
          <cell r="K4">
            <v>123.99469999999999</v>
          </cell>
          <cell r="L4">
            <v>1869.6511</v>
          </cell>
          <cell r="M4">
            <v>18.428699999999999</v>
          </cell>
          <cell r="N4">
            <v>0</v>
          </cell>
          <cell r="O4">
            <v>80.268699999999995</v>
          </cell>
          <cell r="P4">
            <v>0</v>
          </cell>
          <cell r="Q4">
            <v>66.733599999999996</v>
          </cell>
          <cell r="R4">
            <v>384.01299999999998</v>
          </cell>
          <cell r="S4">
            <v>9.9183000000000003</v>
          </cell>
          <cell r="T4">
            <v>236.60079999999999</v>
          </cell>
          <cell r="U4">
            <v>1361.5011</v>
          </cell>
          <cell r="V4">
            <v>35.164700000000003</v>
          </cell>
          <cell r="W4">
            <v>892.19600000000003</v>
          </cell>
          <cell r="X4">
            <v>4000.3797</v>
          </cell>
          <cell r="Y4">
            <v>132.60239999999999</v>
          </cell>
          <cell r="Z4">
            <v>613.20889999999997</v>
          </cell>
          <cell r="AA4">
            <v>3440.0155</v>
          </cell>
          <cell r="AB4">
            <v>91.138000000000005</v>
          </cell>
          <cell r="AC4">
            <v>0</v>
          </cell>
          <cell r="AD4">
            <v>0</v>
          </cell>
          <cell r="AE4">
            <v>0</v>
          </cell>
          <cell r="AF4">
            <v>0</v>
          </cell>
          <cell r="AG4">
            <v>0</v>
          </cell>
          <cell r="AH4">
            <v>0</v>
          </cell>
          <cell r="AI4">
            <v>0</v>
          </cell>
          <cell r="AJ4">
            <v>35.633000000000003</v>
          </cell>
          <cell r="AK4">
            <v>0</v>
          </cell>
          <cell r="AL4">
            <v>304.76339999999999</v>
          </cell>
          <cell r="AM4">
            <v>2169.5183000000002</v>
          </cell>
          <cell r="AN4">
            <v>45.295400000000001</v>
          </cell>
          <cell r="AO4">
            <v>917.97230000000002</v>
          </cell>
          <cell r="AP4">
            <v>5573.9008000000003</v>
          </cell>
          <cell r="AQ4">
            <v>136.43340000000001</v>
          </cell>
          <cell r="AR4">
            <v>123.99469999999999</v>
          </cell>
          <cell r="AS4">
            <v>1985.5527999999999</v>
          </cell>
          <cell r="AT4">
            <v>18.428699999999999</v>
          </cell>
          <cell r="AU4">
            <v>0</v>
          </cell>
          <cell r="AV4">
            <v>0</v>
          </cell>
          <cell r="AW4">
            <v>0</v>
          </cell>
          <cell r="AX4">
            <v>0</v>
          </cell>
          <cell r="AY4">
            <v>0</v>
          </cell>
          <cell r="AZ4">
            <v>0</v>
          </cell>
          <cell r="BA4">
            <v>123.99469999999999</v>
          </cell>
          <cell r="BB4">
            <v>1985.5527999999999</v>
          </cell>
          <cell r="BC4">
            <v>18.428699999999999</v>
          </cell>
          <cell r="BD4">
            <v>1326.0652</v>
          </cell>
          <cell r="BE4">
            <v>7644.8009000000002</v>
          </cell>
          <cell r="BF4">
            <v>197.08609999999999</v>
          </cell>
          <cell r="BG4">
            <v>608.09780000000001</v>
          </cell>
          <cell r="BH4">
            <v>3915.0324000000001</v>
          </cell>
          <cell r="BI4">
            <v>90.378399999999999</v>
          </cell>
          <cell r="BJ4">
            <v>1934.163</v>
          </cell>
          <cell r="BK4">
            <v>11559.8333</v>
          </cell>
          <cell r="BL4">
            <v>287.46449999999999</v>
          </cell>
          <cell r="BM4">
            <v>1810.1683</v>
          </cell>
          <cell r="BN4">
            <v>9574.2805000000008</v>
          </cell>
          <cell r="BO4">
            <v>269.03579999999999</v>
          </cell>
          <cell r="BP4">
            <v>1326.0652</v>
          </cell>
          <cell r="BQ4">
            <v>7644.8009000000002</v>
          </cell>
          <cell r="BR4">
            <v>197.08609999999999</v>
          </cell>
          <cell r="BS4">
            <v>608.09780000000001</v>
          </cell>
          <cell r="BT4">
            <v>3915.0324000000001</v>
          </cell>
          <cell r="BU4">
            <v>90.378399999999999</v>
          </cell>
          <cell r="BV4">
            <v>1934.163</v>
          </cell>
          <cell r="BW4">
            <v>11559.8333</v>
          </cell>
          <cell r="BX4">
            <v>287.46449999999999</v>
          </cell>
          <cell r="BY4">
            <v>0</v>
          </cell>
          <cell r="BZ4">
            <v>35.633000000000003</v>
          </cell>
          <cell r="CA4">
            <v>0</v>
          </cell>
          <cell r="CB4">
            <v>0</v>
          </cell>
          <cell r="CC4">
            <v>0</v>
          </cell>
          <cell r="CD4">
            <v>0</v>
          </cell>
          <cell r="CE4">
            <v>0</v>
          </cell>
          <cell r="CF4">
            <v>80.268699999999995</v>
          </cell>
          <cell r="CG4">
            <v>0</v>
          </cell>
          <cell r="CH4">
            <v>123.99469999999999</v>
          </cell>
          <cell r="CI4">
            <v>1869.6511</v>
          </cell>
          <cell r="CJ4">
            <v>18.428699999999999</v>
          </cell>
          <cell r="CK4">
            <v>0</v>
          </cell>
          <cell r="CL4">
            <v>0</v>
          </cell>
          <cell r="CM4">
            <v>0</v>
          </cell>
          <cell r="CN4">
            <v>123.99469999999999</v>
          </cell>
          <cell r="CO4">
            <v>1985.5527999999999</v>
          </cell>
          <cell r="CP4">
            <v>18.428699999999999</v>
          </cell>
          <cell r="CQ4">
            <v>0</v>
          </cell>
          <cell r="CR4">
            <v>0</v>
          </cell>
          <cell r="CS4">
            <v>0</v>
          </cell>
          <cell r="CT4">
            <v>0</v>
          </cell>
          <cell r="CU4">
            <v>0</v>
          </cell>
          <cell r="CV4">
            <v>0</v>
          </cell>
          <cell r="CW4">
            <v>0</v>
          </cell>
          <cell r="CX4">
            <v>0</v>
          </cell>
          <cell r="CY4">
            <v>0</v>
          </cell>
          <cell r="CZ4">
            <v>1810.1683</v>
          </cell>
          <cell r="DA4">
            <v>9574.2805000000008</v>
          </cell>
          <cell r="DB4">
            <v>269.03579999999999</v>
          </cell>
        </row>
        <row r="5">
          <cell r="A5">
            <v>91044</v>
          </cell>
          <cell r="B5">
            <v>24.900500000000001</v>
          </cell>
          <cell r="C5">
            <v>115.0556</v>
          </cell>
          <cell r="D5">
            <v>0</v>
          </cell>
          <cell r="E5">
            <v>46.2438</v>
          </cell>
          <cell r="F5">
            <v>343.97770000000003</v>
          </cell>
          <cell r="G5">
            <v>0</v>
          </cell>
          <cell r="H5">
            <v>0</v>
          </cell>
          <cell r="I5">
            <v>15.553599999999999</v>
          </cell>
          <cell r="J5">
            <v>0</v>
          </cell>
          <cell r="K5">
            <v>9.5443999999999996</v>
          </cell>
          <cell r="L5">
            <v>222.8871</v>
          </cell>
          <cell r="M5">
            <v>0</v>
          </cell>
          <cell r="N5">
            <v>0</v>
          </cell>
          <cell r="O5">
            <v>15.553599999999999</v>
          </cell>
          <cell r="P5">
            <v>0</v>
          </cell>
          <cell r="Q5">
            <v>40.209499999999998</v>
          </cell>
          <cell r="R5">
            <v>195.85900000000001</v>
          </cell>
          <cell r="S5">
            <v>0</v>
          </cell>
          <cell r="T5">
            <v>142.5609</v>
          </cell>
          <cell r="U5">
            <v>694.41030000000001</v>
          </cell>
          <cell r="V5">
            <v>0</v>
          </cell>
          <cell r="W5">
            <v>244.37029999999999</v>
          </cell>
          <cell r="X5">
            <v>1126.4155000000001</v>
          </cell>
          <cell r="Y5">
            <v>0</v>
          </cell>
          <cell r="Z5">
            <v>265.8623</v>
          </cell>
          <cell r="AA5">
            <v>1641.8584000000001</v>
          </cell>
          <cell r="AB5">
            <v>0</v>
          </cell>
          <cell r="AC5">
            <v>0</v>
          </cell>
          <cell r="AD5">
            <v>1.4362999999999999</v>
          </cell>
          <cell r="AE5">
            <v>0</v>
          </cell>
          <cell r="AF5">
            <v>0</v>
          </cell>
          <cell r="AG5">
            <v>0</v>
          </cell>
          <cell r="AH5">
            <v>0</v>
          </cell>
          <cell r="AI5">
            <v>0</v>
          </cell>
          <cell r="AJ5">
            <v>0</v>
          </cell>
          <cell r="AK5">
            <v>0</v>
          </cell>
          <cell r="AL5">
            <v>180.14789999999999</v>
          </cell>
          <cell r="AM5">
            <v>1092.3309999999999</v>
          </cell>
          <cell r="AN5">
            <v>0</v>
          </cell>
          <cell r="AO5">
            <v>446.0102</v>
          </cell>
          <cell r="AP5">
            <v>2732.7530999999999</v>
          </cell>
          <cell r="AQ5">
            <v>0</v>
          </cell>
          <cell r="AR5">
            <v>9.5443999999999996</v>
          </cell>
          <cell r="AS5">
            <v>239.87700000000001</v>
          </cell>
          <cell r="AT5">
            <v>0</v>
          </cell>
          <cell r="AU5">
            <v>0</v>
          </cell>
          <cell r="AV5">
            <v>0</v>
          </cell>
          <cell r="AW5">
            <v>0</v>
          </cell>
          <cell r="AX5">
            <v>0</v>
          </cell>
          <cell r="AY5">
            <v>0</v>
          </cell>
          <cell r="AZ5">
            <v>0</v>
          </cell>
          <cell r="BA5">
            <v>9.5443999999999996</v>
          </cell>
          <cell r="BB5">
            <v>239.87700000000001</v>
          </cell>
          <cell r="BC5">
            <v>0</v>
          </cell>
          <cell r="BD5">
            <v>337.00659999999999</v>
          </cell>
          <cell r="BE5">
            <v>2116.4452999999999</v>
          </cell>
          <cell r="BF5">
            <v>0</v>
          </cell>
          <cell r="BG5">
            <v>362.91829999999999</v>
          </cell>
          <cell r="BH5">
            <v>1982.6003000000001</v>
          </cell>
          <cell r="BI5">
            <v>0</v>
          </cell>
          <cell r="BJ5">
            <v>699.92489999999998</v>
          </cell>
          <cell r="BK5">
            <v>4099.0456000000004</v>
          </cell>
          <cell r="BL5">
            <v>0</v>
          </cell>
          <cell r="BM5">
            <v>690.38049999999998</v>
          </cell>
          <cell r="BN5">
            <v>3859.1686</v>
          </cell>
          <cell r="BO5">
            <v>0</v>
          </cell>
          <cell r="BP5">
            <v>337.00659999999999</v>
          </cell>
          <cell r="BQ5">
            <v>2116.4452999999999</v>
          </cell>
          <cell r="BR5">
            <v>0</v>
          </cell>
          <cell r="BS5">
            <v>362.91829999999999</v>
          </cell>
          <cell r="BT5">
            <v>1982.6003000000001</v>
          </cell>
          <cell r="BU5">
            <v>0</v>
          </cell>
          <cell r="BV5">
            <v>699.92489999999998</v>
          </cell>
          <cell r="BW5">
            <v>4099.0456000000004</v>
          </cell>
          <cell r="BX5">
            <v>0</v>
          </cell>
          <cell r="BY5">
            <v>0</v>
          </cell>
          <cell r="BZ5">
            <v>0</v>
          </cell>
          <cell r="CA5">
            <v>0</v>
          </cell>
          <cell r="CB5">
            <v>0</v>
          </cell>
          <cell r="CC5">
            <v>0</v>
          </cell>
          <cell r="CD5">
            <v>0</v>
          </cell>
          <cell r="CE5">
            <v>0</v>
          </cell>
          <cell r="CF5">
            <v>15.553599999999999</v>
          </cell>
          <cell r="CG5">
            <v>0</v>
          </cell>
          <cell r="CH5">
            <v>9.5443999999999996</v>
          </cell>
          <cell r="CI5">
            <v>222.8871</v>
          </cell>
          <cell r="CJ5">
            <v>0</v>
          </cell>
          <cell r="CK5">
            <v>0</v>
          </cell>
          <cell r="CL5">
            <v>1.4362999999999999</v>
          </cell>
          <cell r="CM5">
            <v>0</v>
          </cell>
          <cell r="CN5">
            <v>9.5443999999999996</v>
          </cell>
          <cell r="CO5">
            <v>239.87700000000001</v>
          </cell>
          <cell r="CP5">
            <v>0</v>
          </cell>
          <cell r="CQ5">
            <v>0</v>
          </cell>
          <cell r="CR5">
            <v>0</v>
          </cell>
          <cell r="CS5">
            <v>0</v>
          </cell>
          <cell r="CT5">
            <v>0</v>
          </cell>
          <cell r="CU5">
            <v>0</v>
          </cell>
          <cell r="CV5">
            <v>0</v>
          </cell>
          <cell r="CW5">
            <v>0</v>
          </cell>
          <cell r="CX5">
            <v>0</v>
          </cell>
          <cell r="CY5">
            <v>0</v>
          </cell>
          <cell r="CZ5">
            <v>690.38049999999998</v>
          </cell>
          <cell r="DA5">
            <v>3859.1686</v>
          </cell>
          <cell r="DB5">
            <v>0</v>
          </cell>
        </row>
        <row r="6">
          <cell r="A6">
            <v>91095</v>
          </cell>
          <cell r="B6">
            <v>214.31379999999999</v>
          </cell>
          <cell r="C6">
            <v>1661.3852999999999</v>
          </cell>
          <cell r="D6">
            <v>34.320900000000002</v>
          </cell>
          <cell r="E6">
            <v>398.01130000000001</v>
          </cell>
          <cell r="F6">
            <v>2975.3040999999998</v>
          </cell>
          <cell r="G6">
            <v>63.738799999999998</v>
          </cell>
          <cell r="H6">
            <v>0</v>
          </cell>
          <cell r="I6">
            <v>59.793399999999998</v>
          </cell>
          <cell r="J6">
            <v>0</v>
          </cell>
          <cell r="K6">
            <v>165.23050000000001</v>
          </cell>
          <cell r="L6">
            <v>1787.3579</v>
          </cell>
          <cell r="M6">
            <v>26.4605</v>
          </cell>
          <cell r="N6">
            <v>0</v>
          </cell>
          <cell r="O6">
            <v>59.793399999999998</v>
          </cell>
          <cell r="P6">
            <v>0</v>
          </cell>
          <cell r="Q6">
            <v>156.16800000000001</v>
          </cell>
          <cell r="R6">
            <v>3106.0331000000001</v>
          </cell>
          <cell r="S6">
            <v>25.0092</v>
          </cell>
          <cell r="T6">
            <v>553.68669999999997</v>
          </cell>
          <cell r="U6">
            <v>11012.2994</v>
          </cell>
          <cell r="V6">
            <v>88.6691</v>
          </cell>
          <cell r="W6">
            <v>1156.9493</v>
          </cell>
          <cell r="X6">
            <v>16967.664000000001</v>
          </cell>
          <cell r="Y6">
            <v>185.2775</v>
          </cell>
          <cell r="Z6">
            <v>2297.1075000000001</v>
          </cell>
          <cell r="AA6">
            <v>48273.0072</v>
          </cell>
          <cell r="AB6">
            <v>367.86599999999999</v>
          </cell>
          <cell r="AC6">
            <v>0</v>
          </cell>
          <cell r="AD6">
            <v>0</v>
          </cell>
          <cell r="AE6">
            <v>0</v>
          </cell>
          <cell r="AF6">
            <v>0</v>
          </cell>
          <cell r="AG6">
            <v>0</v>
          </cell>
          <cell r="AH6">
            <v>0</v>
          </cell>
          <cell r="AI6">
            <v>0</v>
          </cell>
          <cell r="AJ6">
            <v>0</v>
          </cell>
          <cell r="AK6">
            <v>0</v>
          </cell>
          <cell r="AL6">
            <v>713.19889999999998</v>
          </cell>
          <cell r="AM6">
            <v>18611.562000000002</v>
          </cell>
          <cell r="AN6">
            <v>114.2139</v>
          </cell>
          <cell r="AO6">
            <v>3010.3063999999999</v>
          </cell>
          <cell r="AP6">
            <v>66884.569199999998</v>
          </cell>
          <cell r="AQ6">
            <v>482.07990000000001</v>
          </cell>
          <cell r="AR6">
            <v>165.23050000000001</v>
          </cell>
          <cell r="AS6">
            <v>1847.1513</v>
          </cell>
          <cell r="AT6">
            <v>26.4605</v>
          </cell>
          <cell r="AU6">
            <v>0</v>
          </cell>
          <cell r="AV6">
            <v>0</v>
          </cell>
          <cell r="AW6">
            <v>0</v>
          </cell>
          <cell r="AX6">
            <v>0</v>
          </cell>
          <cell r="AY6">
            <v>0</v>
          </cell>
          <cell r="AZ6">
            <v>0</v>
          </cell>
          <cell r="BA6">
            <v>165.23050000000001</v>
          </cell>
          <cell r="BB6">
            <v>1847.1513</v>
          </cell>
          <cell r="BC6">
            <v>26.4605</v>
          </cell>
          <cell r="BD6">
            <v>2909.4326000000001</v>
          </cell>
          <cell r="BE6">
            <v>52969.49</v>
          </cell>
          <cell r="BF6">
            <v>465.92570000000001</v>
          </cell>
          <cell r="BG6">
            <v>1423.0536</v>
          </cell>
          <cell r="BH6">
            <v>32729.894499999999</v>
          </cell>
          <cell r="BI6">
            <v>227.8922</v>
          </cell>
          <cell r="BJ6">
            <v>4332.4862000000003</v>
          </cell>
          <cell r="BK6">
            <v>85699.3845</v>
          </cell>
          <cell r="BL6">
            <v>693.81790000000001</v>
          </cell>
          <cell r="BM6">
            <v>4167.2556999999997</v>
          </cell>
          <cell r="BN6">
            <v>83852.233200000002</v>
          </cell>
          <cell r="BO6">
            <v>667.35739999999998</v>
          </cell>
          <cell r="BP6">
            <v>2909.4326000000001</v>
          </cell>
          <cell r="BQ6">
            <v>52969.49</v>
          </cell>
          <cell r="BR6">
            <v>465.92570000000001</v>
          </cell>
          <cell r="BS6">
            <v>1423.0536</v>
          </cell>
          <cell r="BT6">
            <v>32729.894499999999</v>
          </cell>
          <cell r="BU6">
            <v>227.8922</v>
          </cell>
          <cell r="BV6">
            <v>4332.4862000000003</v>
          </cell>
          <cell r="BW6">
            <v>85699.3845</v>
          </cell>
          <cell r="BX6">
            <v>693.81790000000001</v>
          </cell>
          <cell r="BY6">
            <v>0</v>
          </cell>
          <cell r="BZ6">
            <v>0</v>
          </cell>
          <cell r="CA6">
            <v>0</v>
          </cell>
          <cell r="CB6">
            <v>0</v>
          </cell>
          <cell r="CC6">
            <v>0</v>
          </cell>
          <cell r="CD6">
            <v>0</v>
          </cell>
          <cell r="CE6">
            <v>0</v>
          </cell>
          <cell r="CF6">
            <v>59.793399999999998</v>
          </cell>
          <cell r="CG6">
            <v>0</v>
          </cell>
          <cell r="CH6">
            <v>165.23050000000001</v>
          </cell>
          <cell r="CI6">
            <v>1787.3579</v>
          </cell>
          <cell r="CJ6">
            <v>26.4605</v>
          </cell>
          <cell r="CK6">
            <v>0</v>
          </cell>
          <cell r="CL6">
            <v>0</v>
          </cell>
          <cell r="CM6">
            <v>0</v>
          </cell>
          <cell r="CN6">
            <v>165.23050000000001</v>
          </cell>
          <cell r="CO6">
            <v>1847.1513</v>
          </cell>
          <cell r="CP6">
            <v>26.4605</v>
          </cell>
          <cell r="CQ6">
            <v>0</v>
          </cell>
          <cell r="CR6">
            <v>0</v>
          </cell>
          <cell r="CS6">
            <v>0</v>
          </cell>
          <cell r="CT6">
            <v>0</v>
          </cell>
          <cell r="CU6">
            <v>0</v>
          </cell>
          <cell r="CV6">
            <v>0</v>
          </cell>
          <cell r="CW6">
            <v>0</v>
          </cell>
          <cell r="CX6">
            <v>0</v>
          </cell>
          <cell r="CY6">
            <v>0</v>
          </cell>
          <cell r="CZ6">
            <v>4167.2556999999997</v>
          </cell>
          <cell r="DA6">
            <v>83852.233200000002</v>
          </cell>
          <cell r="DB6">
            <v>667.35739999999998</v>
          </cell>
        </row>
        <row r="7">
          <cell r="A7">
            <v>91108</v>
          </cell>
          <cell r="B7">
            <v>23.917999999999999</v>
          </cell>
          <cell r="C7">
            <v>137.39080000000001</v>
          </cell>
          <cell r="D7">
            <v>0</v>
          </cell>
          <cell r="E7">
            <v>44.419199999999996</v>
          </cell>
          <cell r="F7">
            <v>252.49430000000001</v>
          </cell>
          <cell r="G7">
            <v>0</v>
          </cell>
          <cell r="H7">
            <v>0</v>
          </cell>
          <cell r="I7">
            <v>7.5004999999999997</v>
          </cell>
          <cell r="J7">
            <v>0</v>
          </cell>
          <cell r="K7">
            <v>20.497</v>
          </cell>
          <cell r="L7">
            <v>247.69059999999999</v>
          </cell>
          <cell r="M7">
            <v>0</v>
          </cell>
          <cell r="N7">
            <v>0</v>
          </cell>
          <cell r="O7">
            <v>7.5004999999999997</v>
          </cell>
          <cell r="P7">
            <v>0</v>
          </cell>
          <cell r="Q7">
            <v>84.427099999999996</v>
          </cell>
          <cell r="R7">
            <v>1392.5254</v>
          </cell>
          <cell r="S7">
            <v>0</v>
          </cell>
          <cell r="T7">
            <v>299.33229999999998</v>
          </cell>
          <cell r="U7">
            <v>4937.1351999999997</v>
          </cell>
          <cell r="V7">
            <v>0</v>
          </cell>
          <cell r="W7">
            <v>431.59960000000001</v>
          </cell>
          <cell r="X7">
            <v>6471.8550999999998</v>
          </cell>
          <cell r="Y7">
            <v>0</v>
          </cell>
          <cell r="Z7">
            <v>947.40620000000001</v>
          </cell>
          <cell r="AA7">
            <v>16307.2461</v>
          </cell>
          <cell r="AB7">
            <v>0</v>
          </cell>
          <cell r="AC7">
            <v>0</v>
          </cell>
          <cell r="AD7">
            <v>1.6912</v>
          </cell>
          <cell r="AE7">
            <v>0</v>
          </cell>
          <cell r="AF7">
            <v>0</v>
          </cell>
          <cell r="AG7">
            <v>0</v>
          </cell>
          <cell r="AH7">
            <v>0</v>
          </cell>
          <cell r="AI7">
            <v>0</v>
          </cell>
          <cell r="AJ7">
            <v>0</v>
          </cell>
          <cell r="AK7">
            <v>0</v>
          </cell>
          <cell r="AL7">
            <v>385.56729999999999</v>
          </cell>
          <cell r="AM7">
            <v>8232.2283000000007</v>
          </cell>
          <cell r="AN7">
            <v>0</v>
          </cell>
          <cell r="AO7">
            <v>1332.9735000000001</v>
          </cell>
          <cell r="AP7">
            <v>24537.783200000002</v>
          </cell>
          <cell r="AQ7">
            <v>0</v>
          </cell>
          <cell r="AR7">
            <v>20.497</v>
          </cell>
          <cell r="AS7">
            <v>256.88229999999999</v>
          </cell>
          <cell r="AT7">
            <v>0</v>
          </cell>
          <cell r="AU7">
            <v>0</v>
          </cell>
          <cell r="AV7">
            <v>0</v>
          </cell>
          <cell r="AW7">
            <v>0</v>
          </cell>
          <cell r="AX7">
            <v>0</v>
          </cell>
          <cell r="AY7">
            <v>0</v>
          </cell>
          <cell r="AZ7">
            <v>0</v>
          </cell>
          <cell r="BA7">
            <v>20.497</v>
          </cell>
          <cell r="BB7">
            <v>256.88229999999999</v>
          </cell>
          <cell r="BC7">
            <v>0</v>
          </cell>
          <cell r="BD7">
            <v>1015.7434</v>
          </cell>
          <cell r="BE7">
            <v>16704.631700000002</v>
          </cell>
          <cell r="BF7">
            <v>0</v>
          </cell>
          <cell r="BG7">
            <v>769.32669999999996</v>
          </cell>
          <cell r="BH7">
            <v>14561.8889</v>
          </cell>
          <cell r="BI7">
            <v>0</v>
          </cell>
          <cell r="BJ7">
            <v>1785.0700999999999</v>
          </cell>
          <cell r="BK7">
            <v>31266.5206</v>
          </cell>
          <cell r="BL7">
            <v>0</v>
          </cell>
          <cell r="BM7">
            <v>1764.5731000000001</v>
          </cell>
          <cell r="BN7">
            <v>31009.638299999999</v>
          </cell>
          <cell r="BO7">
            <v>0</v>
          </cell>
          <cell r="BP7">
            <v>1015.7434</v>
          </cell>
          <cell r="BQ7">
            <v>16704.631700000002</v>
          </cell>
          <cell r="BR7">
            <v>0</v>
          </cell>
          <cell r="BS7">
            <v>769.32669999999996</v>
          </cell>
          <cell r="BT7">
            <v>14561.8889</v>
          </cell>
          <cell r="BU7">
            <v>0</v>
          </cell>
          <cell r="BV7">
            <v>1785.0700999999999</v>
          </cell>
          <cell r="BW7">
            <v>31266.5206</v>
          </cell>
          <cell r="BX7">
            <v>0</v>
          </cell>
          <cell r="BY7">
            <v>0</v>
          </cell>
          <cell r="BZ7">
            <v>0</v>
          </cell>
          <cell r="CA7">
            <v>0</v>
          </cell>
          <cell r="CB7">
            <v>0</v>
          </cell>
          <cell r="CC7">
            <v>0</v>
          </cell>
          <cell r="CD7">
            <v>0</v>
          </cell>
          <cell r="CE7">
            <v>0</v>
          </cell>
          <cell r="CF7">
            <v>7.5004999999999997</v>
          </cell>
          <cell r="CG7">
            <v>0</v>
          </cell>
          <cell r="CH7">
            <v>20.497</v>
          </cell>
          <cell r="CI7">
            <v>247.69059999999999</v>
          </cell>
          <cell r="CJ7">
            <v>0</v>
          </cell>
          <cell r="CK7">
            <v>0</v>
          </cell>
          <cell r="CL7">
            <v>1.6912</v>
          </cell>
          <cell r="CM7">
            <v>0</v>
          </cell>
          <cell r="CN7">
            <v>20.497</v>
          </cell>
          <cell r="CO7">
            <v>256.88229999999999</v>
          </cell>
          <cell r="CP7">
            <v>0</v>
          </cell>
          <cell r="CQ7">
            <v>0</v>
          </cell>
          <cell r="CR7">
            <v>0</v>
          </cell>
          <cell r="CS7">
            <v>0</v>
          </cell>
          <cell r="CT7">
            <v>0</v>
          </cell>
          <cell r="CU7">
            <v>0</v>
          </cell>
          <cell r="CV7">
            <v>0</v>
          </cell>
          <cell r="CW7">
            <v>0</v>
          </cell>
          <cell r="CX7">
            <v>0</v>
          </cell>
          <cell r="CY7">
            <v>0</v>
          </cell>
          <cell r="CZ7">
            <v>1764.5731000000001</v>
          </cell>
          <cell r="DA7">
            <v>31009.638299999999</v>
          </cell>
          <cell r="DB7">
            <v>0</v>
          </cell>
        </row>
        <row r="8">
          <cell r="A8">
            <v>91126</v>
          </cell>
          <cell r="B8">
            <v>79.241200000000006</v>
          </cell>
          <cell r="C8">
            <v>371.62639999999999</v>
          </cell>
          <cell r="D8">
            <v>0</v>
          </cell>
          <cell r="E8">
            <v>147.16220000000001</v>
          </cell>
          <cell r="F8">
            <v>979.69799999999998</v>
          </cell>
          <cell r="G8">
            <v>0</v>
          </cell>
          <cell r="H8">
            <v>0</v>
          </cell>
          <cell r="I8">
            <v>18.773199999999999</v>
          </cell>
          <cell r="J8">
            <v>0</v>
          </cell>
          <cell r="K8">
            <v>58.939</v>
          </cell>
          <cell r="L8">
            <v>601.24749999999995</v>
          </cell>
          <cell r="M8">
            <v>0</v>
          </cell>
          <cell r="N8">
            <v>0</v>
          </cell>
          <cell r="O8">
            <v>18.773199999999999</v>
          </cell>
          <cell r="P8">
            <v>0</v>
          </cell>
          <cell r="Q8">
            <v>266.8451</v>
          </cell>
          <cell r="R8">
            <v>926.66219999999998</v>
          </cell>
          <cell r="S8">
            <v>0</v>
          </cell>
          <cell r="T8">
            <v>946.08720000000005</v>
          </cell>
          <cell r="U8">
            <v>3285.4382000000001</v>
          </cell>
          <cell r="V8">
            <v>0</v>
          </cell>
          <cell r="W8">
            <v>1380.3967</v>
          </cell>
          <cell r="X8">
            <v>4962.1773000000003</v>
          </cell>
          <cell r="Y8">
            <v>0</v>
          </cell>
          <cell r="Z8">
            <v>2165.2694999999999</v>
          </cell>
          <cell r="AA8">
            <v>8924.9153000000006</v>
          </cell>
          <cell r="AB8">
            <v>0</v>
          </cell>
          <cell r="AC8">
            <v>0</v>
          </cell>
          <cell r="AD8">
            <v>0</v>
          </cell>
          <cell r="AE8">
            <v>0</v>
          </cell>
          <cell r="AF8">
            <v>0</v>
          </cell>
          <cell r="AG8">
            <v>0</v>
          </cell>
          <cell r="AH8">
            <v>0</v>
          </cell>
          <cell r="AI8">
            <v>0</v>
          </cell>
          <cell r="AJ8">
            <v>0</v>
          </cell>
          <cell r="AK8">
            <v>0</v>
          </cell>
          <cell r="AL8">
            <v>1195.5284999999999</v>
          </cell>
          <cell r="AM8">
            <v>5030.0122000000001</v>
          </cell>
          <cell r="AN8">
            <v>0</v>
          </cell>
          <cell r="AO8">
            <v>3360.7979999999998</v>
          </cell>
          <cell r="AP8">
            <v>13954.9275</v>
          </cell>
          <cell r="AQ8">
            <v>0</v>
          </cell>
          <cell r="AR8">
            <v>58.939</v>
          </cell>
          <cell r="AS8">
            <v>620.02070000000003</v>
          </cell>
          <cell r="AT8">
            <v>0</v>
          </cell>
          <cell r="AU8">
            <v>0</v>
          </cell>
          <cell r="AV8">
            <v>0</v>
          </cell>
          <cell r="AW8">
            <v>0</v>
          </cell>
          <cell r="AX8">
            <v>0</v>
          </cell>
          <cell r="AY8">
            <v>0</v>
          </cell>
          <cell r="AZ8">
            <v>0</v>
          </cell>
          <cell r="BA8">
            <v>58.939</v>
          </cell>
          <cell r="BB8">
            <v>620.02070000000003</v>
          </cell>
          <cell r="BC8">
            <v>0</v>
          </cell>
          <cell r="BD8">
            <v>2391.6729</v>
          </cell>
          <cell r="BE8">
            <v>10295.0129</v>
          </cell>
          <cell r="BF8">
            <v>0</v>
          </cell>
          <cell r="BG8">
            <v>2408.4607999999998</v>
          </cell>
          <cell r="BH8">
            <v>9242.1126000000004</v>
          </cell>
          <cell r="BI8">
            <v>0</v>
          </cell>
          <cell r="BJ8">
            <v>4800.1337000000003</v>
          </cell>
          <cell r="BK8">
            <v>19537.125499999998</v>
          </cell>
          <cell r="BL8">
            <v>0</v>
          </cell>
          <cell r="BM8">
            <v>4741.1947</v>
          </cell>
          <cell r="BN8">
            <v>18917.104800000001</v>
          </cell>
          <cell r="BO8">
            <v>0</v>
          </cell>
          <cell r="BP8">
            <v>2391.6729</v>
          </cell>
          <cell r="BQ8">
            <v>10295.0129</v>
          </cell>
          <cell r="BR8">
            <v>0</v>
          </cell>
          <cell r="BS8">
            <v>2408.4607999999998</v>
          </cell>
          <cell r="BT8">
            <v>9242.1126000000004</v>
          </cell>
          <cell r="BU8">
            <v>0</v>
          </cell>
          <cell r="BV8">
            <v>4800.1337000000003</v>
          </cell>
          <cell r="BW8">
            <v>19537.125499999998</v>
          </cell>
          <cell r="BX8">
            <v>0</v>
          </cell>
          <cell r="BY8">
            <v>0</v>
          </cell>
          <cell r="BZ8">
            <v>0</v>
          </cell>
          <cell r="CA8">
            <v>0</v>
          </cell>
          <cell r="CB8">
            <v>0</v>
          </cell>
          <cell r="CC8">
            <v>0</v>
          </cell>
          <cell r="CD8">
            <v>0</v>
          </cell>
          <cell r="CE8">
            <v>0</v>
          </cell>
          <cell r="CF8">
            <v>18.773199999999999</v>
          </cell>
          <cell r="CG8">
            <v>0</v>
          </cell>
          <cell r="CH8">
            <v>58.939</v>
          </cell>
          <cell r="CI8">
            <v>601.24749999999995</v>
          </cell>
          <cell r="CJ8">
            <v>0</v>
          </cell>
          <cell r="CK8">
            <v>0</v>
          </cell>
          <cell r="CL8">
            <v>0</v>
          </cell>
          <cell r="CM8">
            <v>0</v>
          </cell>
          <cell r="CN8">
            <v>58.939</v>
          </cell>
          <cell r="CO8">
            <v>620.02070000000003</v>
          </cell>
          <cell r="CP8">
            <v>0</v>
          </cell>
          <cell r="CQ8">
            <v>0</v>
          </cell>
          <cell r="CR8">
            <v>0</v>
          </cell>
          <cell r="CS8">
            <v>0</v>
          </cell>
          <cell r="CT8">
            <v>0</v>
          </cell>
          <cell r="CU8">
            <v>0</v>
          </cell>
          <cell r="CV8">
            <v>0</v>
          </cell>
          <cell r="CW8">
            <v>0</v>
          </cell>
          <cell r="CX8">
            <v>0</v>
          </cell>
          <cell r="CY8">
            <v>0</v>
          </cell>
          <cell r="CZ8">
            <v>4741.1947</v>
          </cell>
          <cell r="DA8">
            <v>18917.104800000001</v>
          </cell>
          <cell r="DB8">
            <v>0</v>
          </cell>
        </row>
        <row r="9">
          <cell r="A9">
            <v>91136</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94.420900000000003</v>
          </cell>
          <cell r="R9">
            <v>1563.3498999999999</v>
          </cell>
          <cell r="S9">
            <v>43.596899999999998</v>
          </cell>
          <cell r="T9">
            <v>334.76510000000002</v>
          </cell>
          <cell r="U9">
            <v>5542.7861000000003</v>
          </cell>
          <cell r="V9">
            <v>154.57069999999999</v>
          </cell>
          <cell r="W9">
            <v>429.18599999999998</v>
          </cell>
          <cell r="X9">
            <v>7106.1360000000004</v>
          </cell>
          <cell r="Y9">
            <v>198.16759999999999</v>
          </cell>
          <cell r="Z9">
            <v>749.12599999999998</v>
          </cell>
          <cell r="AA9">
            <v>14078.6068</v>
          </cell>
          <cell r="AB9">
            <v>345.89319999999998</v>
          </cell>
          <cell r="AC9">
            <v>0</v>
          </cell>
          <cell r="AD9">
            <v>346.02780000000001</v>
          </cell>
          <cell r="AE9">
            <v>0</v>
          </cell>
          <cell r="AF9">
            <v>0</v>
          </cell>
          <cell r="AG9">
            <v>0</v>
          </cell>
          <cell r="AH9">
            <v>0</v>
          </cell>
          <cell r="AI9">
            <v>1.7757000000000001</v>
          </cell>
          <cell r="AJ9">
            <v>85.944500000000005</v>
          </cell>
          <cell r="AK9">
            <v>0.76629999999999998</v>
          </cell>
          <cell r="AL9">
            <v>431.20800000000003</v>
          </cell>
          <cell r="AM9">
            <v>9067.4063999999998</v>
          </cell>
          <cell r="AN9">
            <v>199.10120000000001</v>
          </cell>
          <cell r="AO9">
            <v>1178.5582999999999</v>
          </cell>
          <cell r="AP9">
            <v>22714.0409</v>
          </cell>
          <cell r="AQ9">
            <v>544.22810000000004</v>
          </cell>
          <cell r="AR9">
            <v>1.7757000000000001</v>
          </cell>
          <cell r="AS9">
            <v>431.97230000000002</v>
          </cell>
          <cell r="AT9">
            <v>0.76629999999999998</v>
          </cell>
          <cell r="AU9">
            <v>0</v>
          </cell>
          <cell r="AV9">
            <v>0</v>
          </cell>
          <cell r="AW9">
            <v>0</v>
          </cell>
          <cell r="AX9">
            <v>0</v>
          </cell>
          <cell r="AY9">
            <v>0</v>
          </cell>
          <cell r="AZ9">
            <v>0</v>
          </cell>
          <cell r="BA9">
            <v>1.7757000000000001</v>
          </cell>
          <cell r="BB9">
            <v>431.97230000000002</v>
          </cell>
          <cell r="BC9">
            <v>0.76629999999999998</v>
          </cell>
          <cell r="BD9">
            <v>749.12599999999998</v>
          </cell>
          <cell r="BE9">
            <v>14078.6068</v>
          </cell>
          <cell r="BF9">
            <v>345.89319999999998</v>
          </cell>
          <cell r="BG9">
            <v>860.39400000000001</v>
          </cell>
          <cell r="BH9">
            <v>16173.5424</v>
          </cell>
          <cell r="BI9">
            <v>397.2688</v>
          </cell>
          <cell r="BJ9">
            <v>1609.52</v>
          </cell>
          <cell r="BK9">
            <v>30252.1492</v>
          </cell>
          <cell r="BL9">
            <v>743.16200000000003</v>
          </cell>
          <cell r="BM9">
            <v>1607.7443000000001</v>
          </cell>
          <cell r="BN9">
            <v>29820.176899999999</v>
          </cell>
          <cell r="BO9">
            <v>742.39570000000003</v>
          </cell>
          <cell r="BP9">
            <v>749.12599999999998</v>
          </cell>
          <cell r="BQ9">
            <v>14078.6068</v>
          </cell>
          <cell r="BR9">
            <v>345.89319999999998</v>
          </cell>
          <cell r="BS9">
            <v>860.39400000000001</v>
          </cell>
          <cell r="BT9">
            <v>16173.5424</v>
          </cell>
          <cell r="BU9">
            <v>397.2688</v>
          </cell>
          <cell r="BV9">
            <v>1609.52</v>
          </cell>
          <cell r="BW9">
            <v>30252.1492</v>
          </cell>
          <cell r="BX9">
            <v>743.16200000000003</v>
          </cell>
          <cell r="BY9">
            <v>1.7757000000000001</v>
          </cell>
          <cell r="BZ9">
            <v>85.944500000000005</v>
          </cell>
          <cell r="CA9">
            <v>0.76629999999999998</v>
          </cell>
          <cell r="CB9">
            <v>0</v>
          </cell>
          <cell r="CC9">
            <v>0</v>
          </cell>
          <cell r="CD9">
            <v>0</v>
          </cell>
          <cell r="CE9">
            <v>0</v>
          </cell>
          <cell r="CF9">
            <v>0</v>
          </cell>
          <cell r="CG9">
            <v>0</v>
          </cell>
          <cell r="CH9">
            <v>0</v>
          </cell>
          <cell r="CI9">
            <v>0</v>
          </cell>
          <cell r="CJ9">
            <v>0</v>
          </cell>
          <cell r="CK9">
            <v>0</v>
          </cell>
          <cell r="CL9">
            <v>346.02780000000001</v>
          </cell>
          <cell r="CM9">
            <v>0</v>
          </cell>
          <cell r="CN9">
            <v>1.7757000000000001</v>
          </cell>
          <cell r="CO9">
            <v>431.97230000000002</v>
          </cell>
          <cell r="CP9">
            <v>0.76629999999999998</v>
          </cell>
          <cell r="CQ9">
            <v>0</v>
          </cell>
          <cell r="CR9">
            <v>0</v>
          </cell>
          <cell r="CS9">
            <v>0</v>
          </cell>
          <cell r="CT9">
            <v>0</v>
          </cell>
          <cell r="CU9">
            <v>0</v>
          </cell>
          <cell r="CV9">
            <v>0</v>
          </cell>
          <cell r="CW9">
            <v>0</v>
          </cell>
          <cell r="CX9">
            <v>0</v>
          </cell>
          <cell r="CY9">
            <v>0</v>
          </cell>
          <cell r="CZ9">
            <v>1607.7443000000001</v>
          </cell>
          <cell r="DA9">
            <v>29820.176899999999</v>
          </cell>
          <cell r="DB9">
            <v>742.39570000000003</v>
          </cell>
        </row>
        <row r="10">
          <cell r="A10">
            <v>91142</v>
          </cell>
          <cell r="B10">
            <v>40.162599999999998</v>
          </cell>
          <cell r="C10">
            <v>238.89359999999999</v>
          </cell>
          <cell r="D10">
            <v>12.6099</v>
          </cell>
          <cell r="E10">
            <v>74.587800000000001</v>
          </cell>
          <cell r="F10">
            <v>539.02700000000004</v>
          </cell>
          <cell r="G10">
            <v>23.418299999999999</v>
          </cell>
          <cell r="H10">
            <v>0</v>
          </cell>
          <cell r="I10">
            <v>21.053999999999998</v>
          </cell>
          <cell r="J10">
            <v>0</v>
          </cell>
          <cell r="K10">
            <v>36.7744</v>
          </cell>
          <cell r="L10">
            <v>629.66579999999999</v>
          </cell>
          <cell r="M10">
            <v>11.546099999999999</v>
          </cell>
          <cell r="N10">
            <v>0</v>
          </cell>
          <cell r="O10">
            <v>21.053999999999998</v>
          </cell>
          <cell r="P10">
            <v>0</v>
          </cell>
          <cell r="Q10">
            <v>19.379799999999999</v>
          </cell>
          <cell r="R10">
            <v>173.81989999999999</v>
          </cell>
          <cell r="S10">
            <v>6.0846</v>
          </cell>
          <cell r="T10">
            <v>68.710099999999997</v>
          </cell>
          <cell r="U10">
            <v>616.27</v>
          </cell>
          <cell r="V10">
            <v>21.572900000000001</v>
          </cell>
          <cell r="W10">
            <v>166.0659</v>
          </cell>
          <cell r="X10">
            <v>938.34469999999999</v>
          </cell>
          <cell r="Y10">
            <v>52.139600000000002</v>
          </cell>
          <cell r="Z10">
            <v>299.0616</v>
          </cell>
          <cell r="AA10">
            <v>2845.2256000000002</v>
          </cell>
          <cell r="AB10">
            <v>93.896299999999997</v>
          </cell>
          <cell r="AC10">
            <v>0</v>
          </cell>
          <cell r="AD10">
            <v>0</v>
          </cell>
          <cell r="AE10">
            <v>0</v>
          </cell>
          <cell r="AF10">
            <v>0</v>
          </cell>
          <cell r="AG10">
            <v>0</v>
          </cell>
          <cell r="AH10">
            <v>0</v>
          </cell>
          <cell r="AI10">
            <v>0</v>
          </cell>
          <cell r="AJ10">
            <v>0</v>
          </cell>
          <cell r="AK10">
            <v>0</v>
          </cell>
          <cell r="AL10">
            <v>95.846400000000003</v>
          </cell>
          <cell r="AM10">
            <v>1118.8878999999999</v>
          </cell>
          <cell r="AN10">
            <v>30.0928</v>
          </cell>
          <cell r="AO10">
            <v>394.90800000000002</v>
          </cell>
          <cell r="AP10">
            <v>3964.1134999999999</v>
          </cell>
          <cell r="AQ10">
            <v>123.98909999999999</v>
          </cell>
          <cell r="AR10">
            <v>36.7744</v>
          </cell>
          <cell r="AS10">
            <v>650.71979999999996</v>
          </cell>
          <cell r="AT10">
            <v>11.546099999999999</v>
          </cell>
          <cell r="AU10">
            <v>0</v>
          </cell>
          <cell r="AV10">
            <v>0</v>
          </cell>
          <cell r="AW10">
            <v>0</v>
          </cell>
          <cell r="AX10">
            <v>0</v>
          </cell>
          <cell r="AY10">
            <v>0</v>
          </cell>
          <cell r="AZ10">
            <v>0</v>
          </cell>
          <cell r="BA10">
            <v>36.7744</v>
          </cell>
          <cell r="BB10">
            <v>650.71979999999996</v>
          </cell>
          <cell r="BC10">
            <v>11.546099999999999</v>
          </cell>
          <cell r="BD10">
            <v>413.81200000000001</v>
          </cell>
          <cell r="BE10">
            <v>3644.2002000000002</v>
          </cell>
          <cell r="BF10">
            <v>129.92449999999999</v>
          </cell>
          <cell r="BG10">
            <v>183.93629999999999</v>
          </cell>
          <cell r="BH10">
            <v>1908.9777999999999</v>
          </cell>
          <cell r="BI10">
            <v>57.750300000000003</v>
          </cell>
          <cell r="BJ10">
            <v>597.74829999999997</v>
          </cell>
          <cell r="BK10">
            <v>5553.1779999999999</v>
          </cell>
          <cell r="BL10">
            <v>187.6748</v>
          </cell>
          <cell r="BM10">
            <v>560.97389999999996</v>
          </cell>
          <cell r="BN10">
            <v>4902.4582</v>
          </cell>
          <cell r="BO10">
            <v>176.12870000000001</v>
          </cell>
          <cell r="BP10">
            <v>413.81200000000001</v>
          </cell>
          <cell r="BQ10">
            <v>3644.2002000000002</v>
          </cell>
          <cell r="BR10">
            <v>129.92449999999999</v>
          </cell>
          <cell r="BS10">
            <v>183.93629999999999</v>
          </cell>
          <cell r="BT10">
            <v>1908.9777999999999</v>
          </cell>
          <cell r="BU10">
            <v>57.750300000000003</v>
          </cell>
          <cell r="BV10">
            <v>597.74829999999997</v>
          </cell>
          <cell r="BW10">
            <v>5553.1779999999999</v>
          </cell>
          <cell r="BX10">
            <v>187.6748</v>
          </cell>
          <cell r="BY10">
            <v>0</v>
          </cell>
          <cell r="BZ10">
            <v>0</v>
          </cell>
          <cell r="CA10">
            <v>0</v>
          </cell>
          <cell r="CB10">
            <v>0</v>
          </cell>
          <cell r="CC10">
            <v>0</v>
          </cell>
          <cell r="CD10">
            <v>0</v>
          </cell>
          <cell r="CE10">
            <v>0</v>
          </cell>
          <cell r="CF10">
            <v>21.053999999999998</v>
          </cell>
          <cell r="CG10">
            <v>0</v>
          </cell>
          <cell r="CH10">
            <v>36.7744</v>
          </cell>
          <cell r="CI10">
            <v>629.66579999999999</v>
          </cell>
          <cell r="CJ10">
            <v>11.546099999999999</v>
          </cell>
          <cell r="CK10">
            <v>0</v>
          </cell>
          <cell r="CL10">
            <v>0</v>
          </cell>
          <cell r="CM10">
            <v>0</v>
          </cell>
          <cell r="CN10">
            <v>36.7744</v>
          </cell>
          <cell r="CO10">
            <v>650.71979999999996</v>
          </cell>
          <cell r="CP10">
            <v>11.546099999999999</v>
          </cell>
          <cell r="CQ10">
            <v>0</v>
          </cell>
          <cell r="CR10">
            <v>0</v>
          </cell>
          <cell r="CS10">
            <v>0</v>
          </cell>
          <cell r="CT10">
            <v>0</v>
          </cell>
          <cell r="CU10">
            <v>0</v>
          </cell>
          <cell r="CV10">
            <v>0</v>
          </cell>
          <cell r="CW10">
            <v>0</v>
          </cell>
          <cell r="CX10">
            <v>0</v>
          </cell>
          <cell r="CY10">
            <v>0</v>
          </cell>
          <cell r="CZ10">
            <v>560.97389999999996</v>
          </cell>
          <cell r="DA10">
            <v>4902.4582</v>
          </cell>
          <cell r="DB10">
            <v>176.12870000000001</v>
          </cell>
        </row>
        <row r="11">
          <cell r="A11">
            <v>91176</v>
          </cell>
          <cell r="B11">
            <v>15.9735</v>
          </cell>
          <cell r="C11">
            <v>78.051199999999994</v>
          </cell>
          <cell r="D11">
            <v>2.5581</v>
          </cell>
          <cell r="E11">
            <v>29.665199999999999</v>
          </cell>
          <cell r="F11">
            <v>187.1918</v>
          </cell>
          <cell r="G11">
            <v>4.7507000000000001</v>
          </cell>
          <cell r="H11">
            <v>0</v>
          </cell>
          <cell r="I11">
            <v>8.4598999999999993</v>
          </cell>
          <cell r="J11">
            <v>0</v>
          </cell>
          <cell r="K11">
            <v>7.8403999999999998</v>
          </cell>
          <cell r="L11">
            <v>149.2243</v>
          </cell>
          <cell r="M11">
            <v>1.2556</v>
          </cell>
          <cell r="N11">
            <v>0</v>
          </cell>
          <cell r="O11">
            <v>8.4598999999999993</v>
          </cell>
          <cell r="P11">
            <v>0</v>
          </cell>
          <cell r="Q11">
            <v>30.1965</v>
          </cell>
          <cell r="R11">
            <v>366.27960000000002</v>
          </cell>
          <cell r="S11">
            <v>4.8357999999999999</v>
          </cell>
          <cell r="T11">
            <v>107.06019999999999</v>
          </cell>
          <cell r="U11">
            <v>1298.6280999999999</v>
          </cell>
          <cell r="V11">
            <v>17.145</v>
          </cell>
          <cell r="W11">
            <v>175.05500000000001</v>
          </cell>
          <cell r="X11">
            <v>1780.9264000000001</v>
          </cell>
          <cell r="Y11">
            <v>28.033999999999999</v>
          </cell>
          <cell r="Z11">
            <v>366.96129999999999</v>
          </cell>
          <cell r="AA11">
            <v>4688.4787999999999</v>
          </cell>
          <cell r="AB11">
            <v>58.766300000000001</v>
          </cell>
          <cell r="AC11">
            <v>0</v>
          </cell>
          <cell r="AD11">
            <v>0</v>
          </cell>
          <cell r="AE11">
            <v>0</v>
          </cell>
          <cell r="AF11">
            <v>0</v>
          </cell>
          <cell r="AG11">
            <v>0</v>
          </cell>
          <cell r="AH11">
            <v>0</v>
          </cell>
          <cell r="AI11">
            <v>0</v>
          </cell>
          <cell r="AJ11">
            <v>0</v>
          </cell>
          <cell r="AK11">
            <v>0</v>
          </cell>
          <cell r="AL11">
            <v>149.3424</v>
          </cell>
          <cell r="AM11">
            <v>2348.3258999999998</v>
          </cell>
          <cell r="AN11">
            <v>23.9162</v>
          </cell>
          <cell r="AO11">
            <v>516.30370000000005</v>
          </cell>
          <cell r="AP11">
            <v>7036.8046999999997</v>
          </cell>
          <cell r="AQ11">
            <v>82.682500000000005</v>
          </cell>
          <cell r="AR11">
            <v>7.8403999999999998</v>
          </cell>
          <cell r="AS11">
            <v>157.6842</v>
          </cell>
          <cell r="AT11">
            <v>1.2556</v>
          </cell>
          <cell r="AU11">
            <v>0</v>
          </cell>
          <cell r="AV11">
            <v>0</v>
          </cell>
          <cell r="AW11">
            <v>0</v>
          </cell>
          <cell r="AX11">
            <v>0</v>
          </cell>
          <cell r="AY11">
            <v>0</v>
          </cell>
          <cell r="AZ11">
            <v>0</v>
          </cell>
          <cell r="BA11">
            <v>7.8403999999999998</v>
          </cell>
          <cell r="BB11">
            <v>157.6842</v>
          </cell>
          <cell r="BC11">
            <v>1.2556</v>
          </cell>
          <cell r="BD11">
            <v>412.6</v>
          </cell>
          <cell r="BE11">
            <v>4962.1817000000001</v>
          </cell>
          <cell r="BF11">
            <v>66.075100000000006</v>
          </cell>
          <cell r="BG11">
            <v>286.59910000000002</v>
          </cell>
          <cell r="BH11">
            <v>4013.2336</v>
          </cell>
          <cell r="BI11">
            <v>45.896999999999998</v>
          </cell>
          <cell r="BJ11">
            <v>699.19910000000004</v>
          </cell>
          <cell r="BK11">
            <v>8975.4153000000006</v>
          </cell>
          <cell r="BL11">
            <v>111.9721</v>
          </cell>
          <cell r="BM11">
            <v>691.3587</v>
          </cell>
          <cell r="BN11">
            <v>8817.7311000000009</v>
          </cell>
          <cell r="BO11">
            <v>110.7165</v>
          </cell>
          <cell r="BP11">
            <v>412.6</v>
          </cell>
          <cell r="BQ11">
            <v>4962.1817000000001</v>
          </cell>
          <cell r="BR11">
            <v>66.075100000000006</v>
          </cell>
          <cell r="BS11">
            <v>286.59910000000002</v>
          </cell>
          <cell r="BT11">
            <v>4013.2336</v>
          </cell>
          <cell r="BU11">
            <v>45.896999999999998</v>
          </cell>
          <cell r="BV11">
            <v>699.19910000000004</v>
          </cell>
          <cell r="BW11">
            <v>8975.4153000000006</v>
          </cell>
          <cell r="BX11">
            <v>111.9721</v>
          </cell>
          <cell r="BY11">
            <v>0</v>
          </cell>
          <cell r="BZ11">
            <v>0</v>
          </cell>
          <cell r="CA11">
            <v>0</v>
          </cell>
          <cell r="CB11">
            <v>0</v>
          </cell>
          <cell r="CC11">
            <v>0</v>
          </cell>
          <cell r="CD11">
            <v>0</v>
          </cell>
          <cell r="CE11">
            <v>0</v>
          </cell>
          <cell r="CF11">
            <v>8.4598999999999993</v>
          </cell>
          <cell r="CG11">
            <v>0</v>
          </cell>
          <cell r="CH11">
            <v>7.8403999999999998</v>
          </cell>
          <cell r="CI11">
            <v>149.2243</v>
          </cell>
          <cell r="CJ11">
            <v>1.2556</v>
          </cell>
          <cell r="CK11">
            <v>0</v>
          </cell>
          <cell r="CL11">
            <v>0</v>
          </cell>
          <cell r="CM11">
            <v>0</v>
          </cell>
          <cell r="CN11">
            <v>7.8403999999999998</v>
          </cell>
          <cell r="CO11">
            <v>157.6842</v>
          </cell>
          <cell r="CP11">
            <v>1.2556</v>
          </cell>
          <cell r="CQ11">
            <v>0</v>
          </cell>
          <cell r="CR11">
            <v>0</v>
          </cell>
          <cell r="CS11">
            <v>0</v>
          </cell>
          <cell r="CT11">
            <v>0</v>
          </cell>
          <cell r="CU11">
            <v>0</v>
          </cell>
          <cell r="CV11">
            <v>0</v>
          </cell>
          <cell r="CW11">
            <v>0</v>
          </cell>
          <cell r="CX11">
            <v>0</v>
          </cell>
          <cell r="CY11">
            <v>0</v>
          </cell>
          <cell r="CZ11">
            <v>691.3587</v>
          </cell>
          <cell r="DA11">
            <v>8817.7311000000009</v>
          </cell>
          <cell r="DB11">
            <v>110.7165</v>
          </cell>
        </row>
        <row r="12">
          <cell r="A12">
            <v>92229</v>
          </cell>
          <cell r="B12">
            <v>74.931899999999999</v>
          </cell>
          <cell r="C12">
            <v>561.09410000000003</v>
          </cell>
          <cell r="D12">
            <v>25.349599999999999</v>
          </cell>
          <cell r="E12">
            <v>139.1592</v>
          </cell>
          <cell r="F12">
            <v>1052.0302999999999</v>
          </cell>
          <cell r="G12">
            <v>47.0779</v>
          </cell>
          <cell r="H12">
            <v>0</v>
          </cell>
          <cell r="I12">
            <v>29.826499999999999</v>
          </cell>
          <cell r="J12">
            <v>0</v>
          </cell>
          <cell r="K12">
            <v>127.50060000000001</v>
          </cell>
          <cell r="L12">
            <v>916.08360000000005</v>
          </cell>
          <cell r="M12">
            <v>43.133800000000001</v>
          </cell>
          <cell r="N12">
            <v>0</v>
          </cell>
          <cell r="O12">
            <v>29.826499999999999</v>
          </cell>
          <cell r="P12">
            <v>0</v>
          </cell>
          <cell r="Q12">
            <v>176.60640000000001</v>
          </cell>
          <cell r="R12">
            <v>848.08659999999998</v>
          </cell>
          <cell r="S12">
            <v>59.746400000000001</v>
          </cell>
          <cell r="T12">
            <v>626.1499</v>
          </cell>
          <cell r="U12">
            <v>3006.8526999999999</v>
          </cell>
          <cell r="V12">
            <v>211.828</v>
          </cell>
          <cell r="W12">
            <v>889.34680000000003</v>
          </cell>
          <cell r="X12">
            <v>4551.9800999999998</v>
          </cell>
          <cell r="Y12">
            <v>300.86810000000003</v>
          </cell>
          <cell r="Z12">
            <v>2440.9369000000002</v>
          </cell>
          <cell r="AA12">
            <v>11638.143700000001</v>
          </cell>
          <cell r="AB12">
            <v>825.77480000000003</v>
          </cell>
          <cell r="AC12">
            <v>0</v>
          </cell>
          <cell r="AD12">
            <v>0</v>
          </cell>
          <cell r="AE12">
            <v>0</v>
          </cell>
          <cell r="AF12">
            <v>0</v>
          </cell>
          <cell r="AG12">
            <v>0</v>
          </cell>
          <cell r="AH12">
            <v>0</v>
          </cell>
          <cell r="AI12">
            <v>0</v>
          </cell>
          <cell r="AJ12">
            <v>0</v>
          </cell>
          <cell r="AK12">
            <v>0</v>
          </cell>
          <cell r="AL12">
            <v>791.23789999999997</v>
          </cell>
          <cell r="AM12">
            <v>4678.3278</v>
          </cell>
          <cell r="AN12">
            <v>267.67770000000002</v>
          </cell>
          <cell r="AO12">
            <v>3232.1747999999998</v>
          </cell>
          <cell r="AP12">
            <v>16316.4715</v>
          </cell>
          <cell r="AQ12">
            <v>1093.4525000000001</v>
          </cell>
          <cell r="AR12">
            <v>127.50060000000001</v>
          </cell>
          <cell r="AS12">
            <v>945.91010000000006</v>
          </cell>
          <cell r="AT12">
            <v>43.133800000000001</v>
          </cell>
          <cell r="AU12">
            <v>0</v>
          </cell>
          <cell r="AV12">
            <v>0</v>
          </cell>
          <cell r="AW12">
            <v>0</v>
          </cell>
          <cell r="AX12">
            <v>0</v>
          </cell>
          <cell r="AY12">
            <v>0</v>
          </cell>
          <cell r="AZ12">
            <v>0</v>
          </cell>
          <cell r="BA12">
            <v>127.50060000000001</v>
          </cell>
          <cell r="BB12">
            <v>945.91010000000006</v>
          </cell>
          <cell r="BC12">
            <v>43.133800000000001</v>
          </cell>
          <cell r="BD12">
            <v>2655.0279999999998</v>
          </cell>
          <cell r="BE12">
            <v>13281.0946</v>
          </cell>
          <cell r="BF12">
            <v>898.20230000000004</v>
          </cell>
          <cell r="BG12">
            <v>1593.9942000000001</v>
          </cell>
          <cell r="BH12">
            <v>8533.2670999999991</v>
          </cell>
          <cell r="BI12">
            <v>539.25210000000004</v>
          </cell>
          <cell r="BJ12">
            <v>4249.0222000000003</v>
          </cell>
          <cell r="BK12">
            <v>21814.361700000001</v>
          </cell>
          <cell r="BL12">
            <v>1437.4544000000001</v>
          </cell>
          <cell r="BM12">
            <v>4121.5216</v>
          </cell>
          <cell r="BN12">
            <v>20868.4516</v>
          </cell>
          <cell r="BO12">
            <v>1394.3206</v>
          </cell>
          <cell r="BP12">
            <v>2655.0279999999998</v>
          </cell>
          <cell r="BQ12">
            <v>13281.0946</v>
          </cell>
          <cell r="BR12">
            <v>898.20230000000004</v>
          </cell>
          <cell r="BS12">
            <v>1593.9942000000001</v>
          </cell>
          <cell r="BT12">
            <v>8533.2670999999991</v>
          </cell>
          <cell r="BU12">
            <v>539.25210000000004</v>
          </cell>
          <cell r="BV12">
            <v>4249.0222000000003</v>
          </cell>
          <cell r="BW12">
            <v>21814.361700000001</v>
          </cell>
          <cell r="BX12">
            <v>1437.4544000000001</v>
          </cell>
          <cell r="BY12">
            <v>0</v>
          </cell>
          <cell r="BZ12">
            <v>0</v>
          </cell>
          <cell r="CA12">
            <v>0</v>
          </cell>
          <cell r="CB12">
            <v>0</v>
          </cell>
          <cell r="CC12">
            <v>0</v>
          </cell>
          <cell r="CD12">
            <v>0</v>
          </cell>
          <cell r="CE12">
            <v>0</v>
          </cell>
          <cell r="CF12">
            <v>29.826499999999999</v>
          </cell>
          <cell r="CG12">
            <v>0</v>
          </cell>
          <cell r="CH12">
            <v>127.50060000000001</v>
          </cell>
          <cell r="CI12">
            <v>916.08360000000005</v>
          </cell>
          <cell r="CJ12">
            <v>43.133800000000001</v>
          </cell>
          <cell r="CK12">
            <v>0</v>
          </cell>
          <cell r="CL12">
            <v>0</v>
          </cell>
          <cell r="CM12">
            <v>0</v>
          </cell>
          <cell r="CN12">
            <v>127.50060000000001</v>
          </cell>
          <cell r="CO12">
            <v>945.91010000000006</v>
          </cell>
          <cell r="CP12">
            <v>43.133800000000001</v>
          </cell>
          <cell r="CQ12">
            <v>0</v>
          </cell>
          <cell r="CR12">
            <v>0</v>
          </cell>
          <cell r="CS12">
            <v>0</v>
          </cell>
          <cell r="CT12">
            <v>0</v>
          </cell>
          <cell r="CU12">
            <v>0</v>
          </cell>
          <cell r="CV12">
            <v>0</v>
          </cell>
          <cell r="CW12">
            <v>0</v>
          </cell>
          <cell r="CX12">
            <v>0</v>
          </cell>
          <cell r="CY12">
            <v>0</v>
          </cell>
          <cell r="CZ12">
            <v>4121.5216</v>
          </cell>
          <cell r="DA12">
            <v>20868.4516</v>
          </cell>
          <cell r="DB12">
            <v>1394.3206</v>
          </cell>
        </row>
        <row r="13">
          <cell r="A13">
            <v>92232</v>
          </cell>
          <cell r="B13">
            <v>245.2903</v>
          </cell>
          <cell r="C13">
            <v>1685.3662999999999</v>
          </cell>
          <cell r="D13">
            <v>82.982299999999995</v>
          </cell>
          <cell r="E13">
            <v>455.53919999999999</v>
          </cell>
          <cell r="F13">
            <v>3290.1480999999999</v>
          </cell>
          <cell r="G13">
            <v>154.11000000000001</v>
          </cell>
          <cell r="H13">
            <v>0</v>
          </cell>
          <cell r="I13">
            <v>112.288</v>
          </cell>
          <cell r="J13">
            <v>0</v>
          </cell>
          <cell r="K13">
            <v>351.05759999999998</v>
          </cell>
          <cell r="L13">
            <v>2301.0830000000001</v>
          </cell>
          <cell r="M13">
            <v>118.7637</v>
          </cell>
          <cell r="N13">
            <v>0</v>
          </cell>
          <cell r="O13">
            <v>112.288</v>
          </cell>
          <cell r="P13">
            <v>0</v>
          </cell>
          <cell r="Q13">
            <v>607.33109999999999</v>
          </cell>
          <cell r="R13">
            <v>3409.6689000000001</v>
          </cell>
          <cell r="S13">
            <v>205.4616</v>
          </cell>
          <cell r="T13">
            <v>2153.2649000000001</v>
          </cell>
          <cell r="U13">
            <v>12088.825999999999</v>
          </cell>
          <cell r="V13">
            <v>728.4547</v>
          </cell>
          <cell r="W13">
            <v>3110.3679000000002</v>
          </cell>
          <cell r="X13">
            <v>18172.926299999999</v>
          </cell>
          <cell r="Y13">
            <v>1052.2448999999999</v>
          </cell>
          <cell r="Z13">
            <v>9487.9042000000009</v>
          </cell>
          <cell r="AA13">
            <v>50761.232499999998</v>
          </cell>
          <cell r="AB13">
            <v>3209.7809000000002</v>
          </cell>
          <cell r="AC13">
            <v>0</v>
          </cell>
          <cell r="AD13">
            <v>0</v>
          </cell>
          <cell r="AE13">
            <v>0</v>
          </cell>
          <cell r="AF13">
            <v>0</v>
          </cell>
          <cell r="AG13">
            <v>13.1928</v>
          </cell>
          <cell r="AH13">
            <v>0</v>
          </cell>
          <cell r="AI13">
            <v>0</v>
          </cell>
          <cell r="AJ13">
            <v>15.3582</v>
          </cell>
          <cell r="AK13">
            <v>0</v>
          </cell>
          <cell r="AL13">
            <v>2720.9854999999998</v>
          </cell>
          <cell r="AM13">
            <v>19046.381000000001</v>
          </cell>
          <cell r="AN13">
            <v>920.51599999999996</v>
          </cell>
          <cell r="AO13">
            <v>12208.8897</v>
          </cell>
          <cell r="AP13">
            <v>69779.0625</v>
          </cell>
          <cell r="AQ13">
            <v>4130.2969000000003</v>
          </cell>
          <cell r="AR13">
            <v>351.05759999999998</v>
          </cell>
          <cell r="AS13">
            <v>2441.922</v>
          </cell>
          <cell r="AT13">
            <v>118.7637</v>
          </cell>
          <cell r="AU13">
            <v>0</v>
          </cell>
          <cell r="AV13">
            <v>0</v>
          </cell>
          <cell r="AW13">
            <v>0</v>
          </cell>
          <cell r="AX13">
            <v>0</v>
          </cell>
          <cell r="AY13">
            <v>0</v>
          </cell>
          <cell r="AZ13">
            <v>0</v>
          </cell>
          <cell r="BA13">
            <v>351.05759999999998</v>
          </cell>
          <cell r="BB13">
            <v>2441.922</v>
          </cell>
          <cell r="BC13">
            <v>118.7637</v>
          </cell>
          <cell r="BD13">
            <v>10188.733700000001</v>
          </cell>
          <cell r="BE13">
            <v>55849.034899999999</v>
          </cell>
          <cell r="BF13">
            <v>3446.8732</v>
          </cell>
          <cell r="BG13">
            <v>5481.5815000000002</v>
          </cell>
          <cell r="BH13">
            <v>34544.875899999999</v>
          </cell>
          <cell r="BI13">
            <v>1854.4322999999999</v>
          </cell>
          <cell r="BJ13">
            <v>15670.315199999999</v>
          </cell>
          <cell r="BK13">
            <v>90393.910799999998</v>
          </cell>
          <cell r="BL13">
            <v>5301.3055000000004</v>
          </cell>
          <cell r="BM13">
            <v>15319.257600000001</v>
          </cell>
          <cell r="BN13">
            <v>87951.988800000006</v>
          </cell>
          <cell r="BO13">
            <v>5182.5418</v>
          </cell>
          <cell r="BP13">
            <v>10188.733700000001</v>
          </cell>
          <cell r="BQ13">
            <v>55849.034899999999</v>
          </cell>
          <cell r="BR13">
            <v>3446.8732</v>
          </cell>
          <cell r="BS13">
            <v>5481.5815000000002</v>
          </cell>
          <cell r="BT13">
            <v>34544.875899999999</v>
          </cell>
          <cell r="BU13">
            <v>1854.4322999999999</v>
          </cell>
          <cell r="BV13">
            <v>15670.315199999999</v>
          </cell>
          <cell r="BW13">
            <v>90393.910799999998</v>
          </cell>
          <cell r="BX13">
            <v>5301.3055000000004</v>
          </cell>
          <cell r="BY13">
            <v>0</v>
          </cell>
          <cell r="BZ13">
            <v>15.3582</v>
          </cell>
          <cell r="CA13">
            <v>0</v>
          </cell>
          <cell r="CB13">
            <v>0</v>
          </cell>
          <cell r="CC13">
            <v>13.1928</v>
          </cell>
          <cell r="CD13">
            <v>0</v>
          </cell>
          <cell r="CE13">
            <v>0</v>
          </cell>
          <cell r="CF13">
            <v>112.288</v>
          </cell>
          <cell r="CG13">
            <v>0</v>
          </cell>
          <cell r="CH13">
            <v>351.05759999999998</v>
          </cell>
          <cell r="CI13">
            <v>2301.0830000000001</v>
          </cell>
          <cell r="CJ13">
            <v>118.7637</v>
          </cell>
          <cell r="CK13">
            <v>0</v>
          </cell>
          <cell r="CL13">
            <v>0</v>
          </cell>
          <cell r="CM13">
            <v>0</v>
          </cell>
          <cell r="CN13">
            <v>351.05759999999998</v>
          </cell>
          <cell r="CO13">
            <v>2441.922</v>
          </cell>
          <cell r="CP13">
            <v>118.7637</v>
          </cell>
          <cell r="CQ13">
            <v>0</v>
          </cell>
          <cell r="CR13">
            <v>0</v>
          </cell>
          <cell r="CS13">
            <v>0</v>
          </cell>
          <cell r="CT13">
            <v>0</v>
          </cell>
          <cell r="CU13">
            <v>0</v>
          </cell>
          <cell r="CV13">
            <v>0</v>
          </cell>
          <cell r="CW13">
            <v>0</v>
          </cell>
          <cell r="CX13">
            <v>0</v>
          </cell>
          <cell r="CY13">
            <v>0</v>
          </cell>
          <cell r="CZ13">
            <v>15319.257600000001</v>
          </cell>
          <cell r="DA13">
            <v>87951.988800000006</v>
          </cell>
          <cell r="DB13">
            <v>5182.5418</v>
          </cell>
        </row>
        <row r="14">
          <cell r="A14">
            <v>92255</v>
          </cell>
          <cell r="B14">
            <v>10.1905</v>
          </cell>
          <cell r="C14">
            <v>105.4573</v>
          </cell>
          <cell r="D14">
            <v>0</v>
          </cell>
          <cell r="E14">
            <v>18.9253</v>
          </cell>
          <cell r="F14">
            <v>156.6206</v>
          </cell>
          <cell r="G14">
            <v>0</v>
          </cell>
          <cell r="H14">
            <v>0</v>
          </cell>
          <cell r="I14">
            <v>6.3735999999999997</v>
          </cell>
          <cell r="J14">
            <v>0</v>
          </cell>
          <cell r="K14">
            <v>8.0672999999999995</v>
          </cell>
          <cell r="L14">
            <v>142.63560000000001</v>
          </cell>
          <cell r="M14">
            <v>0</v>
          </cell>
          <cell r="N14">
            <v>0</v>
          </cell>
          <cell r="O14">
            <v>6.3735999999999997</v>
          </cell>
          <cell r="P14">
            <v>0</v>
          </cell>
          <cell r="Q14">
            <v>30.1965</v>
          </cell>
          <cell r="R14">
            <v>358.66019999999997</v>
          </cell>
          <cell r="S14">
            <v>0</v>
          </cell>
          <cell r="T14">
            <v>107.06019999999999</v>
          </cell>
          <cell r="U14">
            <v>1271.6139000000001</v>
          </cell>
          <cell r="V14">
            <v>0</v>
          </cell>
          <cell r="W14">
            <v>158.30520000000001</v>
          </cell>
          <cell r="X14">
            <v>1749.7164</v>
          </cell>
          <cell r="Y14">
            <v>0</v>
          </cell>
          <cell r="Z14">
            <v>338.85329999999999</v>
          </cell>
          <cell r="AA14">
            <v>4162.1696000000002</v>
          </cell>
          <cell r="AB14">
            <v>0</v>
          </cell>
          <cell r="AC14">
            <v>0</v>
          </cell>
          <cell r="AD14">
            <v>0</v>
          </cell>
          <cell r="AE14">
            <v>0</v>
          </cell>
          <cell r="AF14">
            <v>0</v>
          </cell>
          <cell r="AG14">
            <v>0</v>
          </cell>
          <cell r="AH14">
            <v>0</v>
          </cell>
          <cell r="AI14">
            <v>0</v>
          </cell>
          <cell r="AJ14">
            <v>0</v>
          </cell>
          <cell r="AK14">
            <v>0</v>
          </cell>
          <cell r="AL14">
            <v>137.9033</v>
          </cell>
          <cell r="AM14">
            <v>2070.1365999999998</v>
          </cell>
          <cell r="AN14">
            <v>0</v>
          </cell>
          <cell r="AO14">
            <v>476.75659999999999</v>
          </cell>
          <cell r="AP14">
            <v>6232.3062</v>
          </cell>
          <cell r="AQ14">
            <v>0</v>
          </cell>
          <cell r="AR14">
            <v>8.0672999999999995</v>
          </cell>
          <cell r="AS14">
            <v>149.00919999999999</v>
          </cell>
          <cell r="AT14">
            <v>0</v>
          </cell>
          <cell r="AU14">
            <v>0</v>
          </cell>
          <cell r="AV14">
            <v>0</v>
          </cell>
          <cell r="AW14">
            <v>0</v>
          </cell>
          <cell r="AX14">
            <v>0</v>
          </cell>
          <cell r="AY14">
            <v>0</v>
          </cell>
          <cell r="AZ14">
            <v>0</v>
          </cell>
          <cell r="BA14">
            <v>8.0672999999999995</v>
          </cell>
          <cell r="BB14">
            <v>149.00919999999999</v>
          </cell>
          <cell r="BC14">
            <v>0</v>
          </cell>
          <cell r="BD14">
            <v>367.96910000000003</v>
          </cell>
          <cell r="BE14">
            <v>4430.6211000000003</v>
          </cell>
          <cell r="BF14">
            <v>0</v>
          </cell>
          <cell r="BG14">
            <v>275.16000000000003</v>
          </cell>
          <cell r="BH14">
            <v>3700.4106999999999</v>
          </cell>
          <cell r="BI14">
            <v>0</v>
          </cell>
          <cell r="BJ14">
            <v>643.12909999999999</v>
          </cell>
          <cell r="BK14">
            <v>8131.0317999999997</v>
          </cell>
          <cell r="BL14">
            <v>0</v>
          </cell>
          <cell r="BM14">
            <v>635.06179999999995</v>
          </cell>
          <cell r="BN14">
            <v>7982.0226000000002</v>
          </cell>
          <cell r="BO14">
            <v>0</v>
          </cell>
          <cell r="BP14">
            <v>367.96910000000003</v>
          </cell>
          <cell r="BQ14">
            <v>4430.6211000000003</v>
          </cell>
          <cell r="BR14">
            <v>0</v>
          </cell>
          <cell r="BS14">
            <v>275.16000000000003</v>
          </cell>
          <cell r="BT14">
            <v>3700.4106999999999</v>
          </cell>
          <cell r="BU14">
            <v>0</v>
          </cell>
          <cell r="BV14">
            <v>643.12909999999999</v>
          </cell>
          <cell r="BW14">
            <v>8131.0317999999997</v>
          </cell>
          <cell r="BX14">
            <v>0</v>
          </cell>
          <cell r="BY14">
            <v>0</v>
          </cell>
          <cell r="BZ14">
            <v>0</v>
          </cell>
          <cell r="CA14">
            <v>0</v>
          </cell>
          <cell r="CB14">
            <v>0</v>
          </cell>
          <cell r="CC14">
            <v>0</v>
          </cell>
          <cell r="CD14">
            <v>0</v>
          </cell>
          <cell r="CE14">
            <v>0</v>
          </cell>
          <cell r="CF14">
            <v>6.3735999999999997</v>
          </cell>
          <cell r="CG14">
            <v>0</v>
          </cell>
          <cell r="CH14">
            <v>8.0672999999999995</v>
          </cell>
          <cell r="CI14">
            <v>142.63560000000001</v>
          </cell>
          <cell r="CJ14">
            <v>0</v>
          </cell>
          <cell r="CK14">
            <v>0</v>
          </cell>
          <cell r="CL14">
            <v>0</v>
          </cell>
          <cell r="CM14">
            <v>0</v>
          </cell>
          <cell r="CN14">
            <v>8.0672999999999995</v>
          </cell>
          <cell r="CO14">
            <v>149.00919999999999</v>
          </cell>
          <cell r="CP14">
            <v>0</v>
          </cell>
          <cell r="CQ14">
            <v>0</v>
          </cell>
          <cell r="CR14">
            <v>0</v>
          </cell>
          <cell r="CS14">
            <v>0</v>
          </cell>
          <cell r="CT14">
            <v>0</v>
          </cell>
          <cell r="CU14">
            <v>0</v>
          </cell>
          <cell r="CV14">
            <v>0</v>
          </cell>
          <cell r="CW14">
            <v>0</v>
          </cell>
          <cell r="CX14">
            <v>0</v>
          </cell>
          <cell r="CY14">
            <v>0</v>
          </cell>
          <cell r="CZ14">
            <v>635.06179999999995</v>
          </cell>
          <cell r="DA14">
            <v>7982.0226000000002</v>
          </cell>
          <cell r="DB14">
            <v>0</v>
          </cell>
        </row>
        <row r="15">
          <cell r="A15">
            <v>92274</v>
          </cell>
          <cell r="B15">
            <v>24.3584</v>
          </cell>
          <cell r="C15">
            <v>239.7141</v>
          </cell>
          <cell r="D15">
            <v>12.118600000000001</v>
          </cell>
          <cell r="E15">
            <v>45.237099999999998</v>
          </cell>
          <cell r="F15">
            <v>408.38299999999998</v>
          </cell>
          <cell r="G15">
            <v>22.5061</v>
          </cell>
          <cell r="H15">
            <v>0</v>
          </cell>
          <cell r="I15">
            <v>12.281499999999999</v>
          </cell>
          <cell r="J15">
            <v>0</v>
          </cell>
          <cell r="K15">
            <v>30.863800000000001</v>
          </cell>
          <cell r="L15">
            <v>244.727</v>
          </cell>
          <cell r="M15">
            <v>15.3551</v>
          </cell>
          <cell r="N15">
            <v>0</v>
          </cell>
          <cell r="O15">
            <v>12.281499999999999</v>
          </cell>
          <cell r="P15">
            <v>0</v>
          </cell>
          <cell r="Q15">
            <v>108.9166</v>
          </cell>
          <cell r="R15">
            <v>931.17570000000001</v>
          </cell>
          <cell r="S15">
            <v>54.187399999999997</v>
          </cell>
          <cell r="T15">
            <v>386.15879999999999</v>
          </cell>
          <cell r="U15">
            <v>3301.4412000000002</v>
          </cell>
          <cell r="V15">
            <v>192.119</v>
          </cell>
          <cell r="W15">
            <v>533.80709999999999</v>
          </cell>
          <cell r="X15">
            <v>4635.9870000000001</v>
          </cell>
          <cell r="Y15">
            <v>265.57600000000002</v>
          </cell>
          <cell r="Z15">
            <v>975.601</v>
          </cell>
          <cell r="AA15">
            <v>10480.2292</v>
          </cell>
          <cell r="AB15">
            <v>485.3741</v>
          </cell>
          <cell r="AC15">
            <v>0</v>
          </cell>
          <cell r="AD15">
            <v>0.82489999999999997</v>
          </cell>
          <cell r="AE15">
            <v>0</v>
          </cell>
          <cell r="AF15">
            <v>0</v>
          </cell>
          <cell r="AG15">
            <v>0</v>
          </cell>
          <cell r="AH15">
            <v>0</v>
          </cell>
          <cell r="AI15">
            <v>0</v>
          </cell>
          <cell r="AJ15">
            <v>0</v>
          </cell>
          <cell r="AK15">
            <v>0</v>
          </cell>
          <cell r="AL15">
            <v>538.66780000000006</v>
          </cell>
          <cell r="AM15">
            <v>5876.2208000000001</v>
          </cell>
          <cell r="AN15">
            <v>267.99419999999998</v>
          </cell>
          <cell r="AO15">
            <v>1514.2688000000001</v>
          </cell>
          <cell r="AP15">
            <v>16355.625099999999</v>
          </cell>
          <cell r="AQ15">
            <v>753.36829999999998</v>
          </cell>
          <cell r="AR15">
            <v>30.863800000000001</v>
          </cell>
          <cell r="AS15">
            <v>257.83339999999998</v>
          </cell>
          <cell r="AT15">
            <v>15.3551</v>
          </cell>
          <cell r="AU15">
            <v>0</v>
          </cell>
          <cell r="AV15">
            <v>0</v>
          </cell>
          <cell r="AW15">
            <v>0</v>
          </cell>
          <cell r="AX15">
            <v>0</v>
          </cell>
          <cell r="AY15">
            <v>0</v>
          </cell>
          <cell r="AZ15">
            <v>0</v>
          </cell>
          <cell r="BA15">
            <v>30.863800000000001</v>
          </cell>
          <cell r="BB15">
            <v>257.83339999999998</v>
          </cell>
          <cell r="BC15">
            <v>15.3551</v>
          </cell>
          <cell r="BD15">
            <v>1045.1965</v>
          </cell>
          <cell r="BE15">
            <v>11140.6078</v>
          </cell>
          <cell r="BF15">
            <v>519.99879999999996</v>
          </cell>
          <cell r="BG15">
            <v>1033.7431999999999</v>
          </cell>
          <cell r="BH15">
            <v>10108.8377</v>
          </cell>
          <cell r="BI15">
            <v>514.30060000000003</v>
          </cell>
          <cell r="BJ15">
            <v>2078.9396999999999</v>
          </cell>
          <cell r="BK15">
            <v>21249.445500000002</v>
          </cell>
          <cell r="BL15">
            <v>1034.2994000000001</v>
          </cell>
          <cell r="BM15">
            <v>2048.0758999999998</v>
          </cell>
          <cell r="BN15">
            <v>20991.612099999998</v>
          </cell>
          <cell r="BO15">
            <v>1018.9443</v>
          </cell>
          <cell r="BP15">
            <v>1045.1965</v>
          </cell>
          <cell r="BQ15">
            <v>11140.6078</v>
          </cell>
          <cell r="BR15">
            <v>519.99879999999996</v>
          </cell>
          <cell r="BS15">
            <v>1033.7431999999999</v>
          </cell>
          <cell r="BT15">
            <v>10108.8377</v>
          </cell>
          <cell r="BU15">
            <v>514.30060000000003</v>
          </cell>
          <cell r="BV15">
            <v>2078.9396999999999</v>
          </cell>
          <cell r="BW15">
            <v>21249.445500000002</v>
          </cell>
          <cell r="BX15">
            <v>1034.2994000000001</v>
          </cell>
          <cell r="BY15">
            <v>0</v>
          </cell>
          <cell r="BZ15">
            <v>0</v>
          </cell>
          <cell r="CA15">
            <v>0</v>
          </cell>
          <cell r="CB15">
            <v>0</v>
          </cell>
          <cell r="CC15">
            <v>0</v>
          </cell>
          <cell r="CD15">
            <v>0</v>
          </cell>
          <cell r="CE15">
            <v>0</v>
          </cell>
          <cell r="CF15">
            <v>12.281499999999999</v>
          </cell>
          <cell r="CG15">
            <v>0</v>
          </cell>
          <cell r="CH15">
            <v>30.863800000000001</v>
          </cell>
          <cell r="CI15">
            <v>244.727</v>
          </cell>
          <cell r="CJ15">
            <v>15.3551</v>
          </cell>
          <cell r="CK15">
            <v>0</v>
          </cell>
          <cell r="CL15">
            <v>0.82489999999999997</v>
          </cell>
          <cell r="CM15">
            <v>0</v>
          </cell>
          <cell r="CN15">
            <v>30.863800000000001</v>
          </cell>
          <cell r="CO15">
            <v>257.83339999999998</v>
          </cell>
          <cell r="CP15">
            <v>15.3551</v>
          </cell>
          <cell r="CQ15">
            <v>0</v>
          </cell>
          <cell r="CR15">
            <v>0</v>
          </cell>
          <cell r="CS15">
            <v>0</v>
          </cell>
          <cell r="CT15">
            <v>0</v>
          </cell>
          <cell r="CU15">
            <v>0</v>
          </cell>
          <cell r="CV15">
            <v>0</v>
          </cell>
          <cell r="CW15">
            <v>0</v>
          </cell>
          <cell r="CX15">
            <v>0</v>
          </cell>
          <cell r="CY15">
            <v>0</v>
          </cell>
          <cell r="CZ15">
            <v>2048.0758999999998</v>
          </cell>
          <cell r="DA15">
            <v>20991.612099999998</v>
          </cell>
          <cell r="DB15">
            <v>1018.9443</v>
          </cell>
        </row>
        <row r="16">
          <cell r="A16">
            <v>92275</v>
          </cell>
          <cell r="B16">
            <v>580.33439999999996</v>
          </cell>
          <cell r="C16">
            <v>5437.1980999999996</v>
          </cell>
          <cell r="D16">
            <v>1150.5381</v>
          </cell>
          <cell r="E16">
            <v>1077.7638999999999</v>
          </cell>
          <cell r="F16">
            <v>8715.9554000000007</v>
          </cell>
          <cell r="G16">
            <v>2136.7139999999999</v>
          </cell>
          <cell r="H16">
            <v>0</v>
          </cell>
          <cell r="I16">
            <v>0</v>
          </cell>
          <cell r="J16">
            <v>0</v>
          </cell>
          <cell r="K16">
            <v>1000.5328</v>
          </cell>
          <cell r="L16">
            <v>6513.0037000000002</v>
          </cell>
          <cell r="M16">
            <v>1983.5998</v>
          </cell>
          <cell r="N16">
            <v>0</v>
          </cell>
          <cell r="O16">
            <v>0</v>
          </cell>
          <cell r="P16">
            <v>0</v>
          </cell>
          <cell r="Q16">
            <v>365.79590000000002</v>
          </cell>
          <cell r="R16">
            <v>4182.7856000000002</v>
          </cell>
          <cell r="S16">
            <v>725.20650000000001</v>
          </cell>
          <cell r="T16">
            <v>1296.9129</v>
          </cell>
          <cell r="U16">
            <v>14829.8765</v>
          </cell>
          <cell r="V16">
            <v>2571.1862999999998</v>
          </cell>
          <cell r="W16">
            <v>2320.2743</v>
          </cell>
          <cell r="X16">
            <v>26652.811900000001</v>
          </cell>
          <cell r="Y16">
            <v>4600.0451000000003</v>
          </cell>
          <cell r="Z16">
            <v>3959.2022999999999</v>
          </cell>
          <cell r="AA16">
            <v>45209.438399999999</v>
          </cell>
          <cell r="AB16">
            <v>7849.2906999999996</v>
          </cell>
          <cell r="AC16">
            <v>0</v>
          </cell>
          <cell r="AD16">
            <v>33.244300000000003</v>
          </cell>
          <cell r="AE16">
            <v>141.26079999999999</v>
          </cell>
          <cell r="AF16">
            <v>0</v>
          </cell>
          <cell r="AG16">
            <v>36.444400000000002</v>
          </cell>
          <cell r="AH16">
            <v>0</v>
          </cell>
          <cell r="AI16">
            <v>0</v>
          </cell>
          <cell r="AJ16">
            <v>0</v>
          </cell>
          <cell r="AK16">
            <v>0</v>
          </cell>
          <cell r="AL16">
            <v>1670.5418999999999</v>
          </cell>
          <cell r="AM16">
            <v>24430.773799999999</v>
          </cell>
          <cell r="AN16">
            <v>3311.9220999999998</v>
          </cell>
          <cell r="AO16">
            <v>5629.7442000000001</v>
          </cell>
          <cell r="AP16">
            <v>69570.523499999996</v>
          </cell>
          <cell r="AQ16">
            <v>11019.951999999999</v>
          </cell>
          <cell r="AR16">
            <v>1000.5328</v>
          </cell>
          <cell r="AS16">
            <v>6582.6923999999999</v>
          </cell>
          <cell r="AT16">
            <v>2124.8606</v>
          </cell>
          <cell r="AU16">
            <v>0</v>
          </cell>
          <cell r="AV16">
            <v>0</v>
          </cell>
          <cell r="AW16">
            <v>0</v>
          </cell>
          <cell r="AX16">
            <v>0</v>
          </cell>
          <cell r="AY16">
            <v>0</v>
          </cell>
          <cell r="AZ16">
            <v>0</v>
          </cell>
          <cell r="BA16">
            <v>1000.5328</v>
          </cell>
          <cell r="BB16">
            <v>6582.6923999999999</v>
          </cell>
          <cell r="BC16">
            <v>2124.8606</v>
          </cell>
          <cell r="BD16">
            <v>5617.3005999999996</v>
          </cell>
          <cell r="BE16">
            <v>59362.591899999999</v>
          </cell>
          <cell r="BF16">
            <v>11136.542799999999</v>
          </cell>
          <cell r="BG16">
            <v>3333.2507000000001</v>
          </cell>
          <cell r="BH16">
            <v>43443.435899999997</v>
          </cell>
          <cell r="BI16">
            <v>6608.3149000000003</v>
          </cell>
          <cell r="BJ16">
            <v>8950.5512999999992</v>
          </cell>
          <cell r="BK16">
            <v>102806.0278</v>
          </cell>
          <cell r="BL16">
            <v>17744.8577</v>
          </cell>
          <cell r="BM16">
            <v>7950.0185000000001</v>
          </cell>
          <cell r="BN16">
            <v>96223.335399999996</v>
          </cell>
          <cell r="BO16">
            <v>15619.997100000001</v>
          </cell>
          <cell r="BP16">
            <v>5617.3005999999996</v>
          </cell>
          <cell r="BQ16">
            <v>59362.591899999999</v>
          </cell>
          <cell r="BR16">
            <v>11136.542799999999</v>
          </cell>
          <cell r="BS16">
            <v>3333.2507000000001</v>
          </cell>
          <cell r="BT16">
            <v>43443.435899999997</v>
          </cell>
          <cell r="BU16">
            <v>6608.3149000000003</v>
          </cell>
          <cell r="BV16">
            <v>8950.5512999999992</v>
          </cell>
          <cell r="BW16">
            <v>102806.0278</v>
          </cell>
          <cell r="BX16">
            <v>17744.8577</v>
          </cell>
          <cell r="BY16">
            <v>0</v>
          </cell>
          <cell r="BZ16">
            <v>0</v>
          </cell>
          <cell r="CA16">
            <v>0</v>
          </cell>
          <cell r="CB16">
            <v>0</v>
          </cell>
          <cell r="CC16">
            <v>36.444400000000002</v>
          </cell>
          <cell r="CD16">
            <v>0</v>
          </cell>
          <cell r="CE16">
            <v>0</v>
          </cell>
          <cell r="CF16">
            <v>0</v>
          </cell>
          <cell r="CG16">
            <v>0</v>
          </cell>
          <cell r="CH16">
            <v>1000.5328</v>
          </cell>
          <cell r="CI16">
            <v>6513.0037000000002</v>
          </cell>
          <cell r="CJ16">
            <v>1983.5998</v>
          </cell>
          <cell r="CK16">
            <v>0</v>
          </cell>
          <cell r="CL16">
            <v>33.244300000000003</v>
          </cell>
          <cell r="CM16">
            <v>141.26079999999999</v>
          </cell>
          <cell r="CN16">
            <v>1000.5328</v>
          </cell>
          <cell r="CO16">
            <v>6582.6923999999999</v>
          </cell>
          <cell r="CP16">
            <v>2124.8606</v>
          </cell>
          <cell r="CQ16">
            <v>0</v>
          </cell>
          <cell r="CR16">
            <v>0</v>
          </cell>
          <cell r="CS16">
            <v>0</v>
          </cell>
          <cell r="CT16">
            <v>0</v>
          </cell>
          <cell r="CU16">
            <v>0</v>
          </cell>
          <cell r="CV16">
            <v>0</v>
          </cell>
          <cell r="CW16">
            <v>0</v>
          </cell>
          <cell r="CX16">
            <v>0</v>
          </cell>
          <cell r="CY16">
            <v>0</v>
          </cell>
          <cell r="CZ16">
            <v>7950.0185000000001</v>
          </cell>
          <cell r="DA16">
            <v>96223.335399999996</v>
          </cell>
          <cell r="DB16">
            <v>15619.997100000001</v>
          </cell>
        </row>
        <row r="17">
          <cell r="A17">
            <v>92279</v>
          </cell>
          <cell r="B17">
            <v>132.27760000000001</v>
          </cell>
          <cell r="C17">
            <v>807.18219999999997</v>
          </cell>
          <cell r="D17">
            <v>22.825099999999999</v>
          </cell>
          <cell r="E17">
            <v>245.6584</v>
          </cell>
          <cell r="F17">
            <v>1427.4673</v>
          </cell>
          <cell r="G17">
            <v>42.389400000000002</v>
          </cell>
          <cell r="H17">
            <v>0</v>
          </cell>
          <cell r="I17">
            <v>18.4223</v>
          </cell>
          <cell r="J17">
            <v>0</v>
          </cell>
          <cell r="K17">
            <v>126.2247</v>
          </cell>
          <cell r="L17">
            <v>1252.7157999999999</v>
          </cell>
          <cell r="M17">
            <v>21.7806</v>
          </cell>
          <cell r="N17">
            <v>0</v>
          </cell>
          <cell r="O17">
            <v>18.4223</v>
          </cell>
          <cell r="P17">
            <v>0</v>
          </cell>
          <cell r="Q17">
            <v>13.7058</v>
          </cell>
          <cell r="R17">
            <v>184.20050000000001</v>
          </cell>
          <cell r="S17">
            <v>2.3650000000000002</v>
          </cell>
          <cell r="T17">
            <v>48.5931</v>
          </cell>
          <cell r="U17">
            <v>653.07579999999996</v>
          </cell>
          <cell r="V17">
            <v>8.3849999999999998</v>
          </cell>
          <cell r="W17">
            <v>314.0102</v>
          </cell>
          <cell r="X17">
            <v>1819.21</v>
          </cell>
          <cell r="Y17">
            <v>54.183900000000001</v>
          </cell>
          <cell r="Z17">
            <v>175.27119999999999</v>
          </cell>
          <cell r="AA17">
            <v>2518.9360000000001</v>
          </cell>
          <cell r="AB17">
            <v>30.2438</v>
          </cell>
          <cell r="AC17">
            <v>0</v>
          </cell>
          <cell r="AD17">
            <v>0</v>
          </cell>
          <cell r="AE17">
            <v>0</v>
          </cell>
          <cell r="AF17">
            <v>0</v>
          </cell>
          <cell r="AG17">
            <v>4.2050000000000001</v>
          </cell>
          <cell r="AH17">
            <v>0</v>
          </cell>
          <cell r="AI17">
            <v>0</v>
          </cell>
          <cell r="AJ17">
            <v>0</v>
          </cell>
          <cell r="AK17">
            <v>0</v>
          </cell>
          <cell r="AL17">
            <v>62.592399999999998</v>
          </cell>
          <cell r="AM17">
            <v>1072.1193000000001</v>
          </cell>
          <cell r="AN17">
            <v>10.800599999999999</v>
          </cell>
          <cell r="AO17">
            <v>237.86359999999999</v>
          </cell>
          <cell r="AP17">
            <v>3586.8503000000001</v>
          </cell>
          <cell r="AQ17">
            <v>41.044400000000003</v>
          </cell>
          <cell r="AR17">
            <v>126.2247</v>
          </cell>
          <cell r="AS17">
            <v>1275.3431</v>
          </cell>
          <cell r="AT17">
            <v>21.7806</v>
          </cell>
          <cell r="AU17">
            <v>0</v>
          </cell>
          <cell r="AV17">
            <v>0</v>
          </cell>
          <cell r="AW17">
            <v>0</v>
          </cell>
          <cell r="AX17">
            <v>0</v>
          </cell>
          <cell r="AY17">
            <v>0</v>
          </cell>
          <cell r="AZ17">
            <v>0</v>
          </cell>
          <cell r="BA17">
            <v>126.2247</v>
          </cell>
          <cell r="BB17">
            <v>1275.3431</v>
          </cell>
          <cell r="BC17">
            <v>21.7806</v>
          </cell>
          <cell r="BD17">
            <v>553.20719999999994</v>
          </cell>
          <cell r="BE17">
            <v>4772.0078000000003</v>
          </cell>
          <cell r="BF17">
            <v>95.458299999999994</v>
          </cell>
          <cell r="BG17">
            <v>124.8913</v>
          </cell>
          <cell r="BH17">
            <v>1909.3956000000001</v>
          </cell>
          <cell r="BI17">
            <v>21.550599999999999</v>
          </cell>
          <cell r="BJ17">
            <v>678.09849999999994</v>
          </cell>
          <cell r="BK17">
            <v>6681.4034000000001</v>
          </cell>
          <cell r="BL17">
            <v>117.0089</v>
          </cell>
          <cell r="BM17">
            <v>551.87379999999996</v>
          </cell>
          <cell r="BN17">
            <v>5406.0603000000001</v>
          </cell>
          <cell r="BO17">
            <v>95.228300000000004</v>
          </cell>
          <cell r="BP17">
            <v>553.20719999999994</v>
          </cell>
          <cell r="BQ17">
            <v>4772.0078000000003</v>
          </cell>
          <cell r="BR17">
            <v>95.458299999999994</v>
          </cell>
          <cell r="BS17">
            <v>124.8913</v>
          </cell>
          <cell r="BT17">
            <v>1909.3956000000001</v>
          </cell>
          <cell r="BU17">
            <v>21.550599999999999</v>
          </cell>
          <cell r="BV17">
            <v>678.09849999999994</v>
          </cell>
          <cell r="BW17">
            <v>6681.4034000000001</v>
          </cell>
          <cell r="BX17">
            <v>117.0089</v>
          </cell>
          <cell r="BY17">
            <v>0</v>
          </cell>
          <cell r="BZ17">
            <v>0</v>
          </cell>
          <cell r="CA17">
            <v>0</v>
          </cell>
          <cell r="CB17">
            <v>0</v>
          </cell>
          <cell r="CC17">
            <v>4.2050000000000001</v>
          </cell>
          <cell r="CD17">
            <v>0</v>
          </cell>
          <cell r="CE17">
            <v>0</v>
          </cell>
          <cell r="CF17">
            <v>18.4223</v>
          </cell>
          <cell r="CG17">
            <v>0</v>
          </cell>
          <cell r="CH17">
            <v>126.2247</v>
          </cell>
          <cell r="CI17">
            <v>1252.7157999999999</v>
          </cell>
          <cell r="CJ17">
            <v>21.7806</v>
          </cell>
          <cell r="CK17">
            <v>0</v>
          </cell>
          <cell r="CL17">
            <v>0</v>
          </cell>
          <cell r="CM17">
            <v>0</v>
          </cell>
          <cell r="CN17">
            <v>126.2247</v>
          </cell>
          <cell r="CO17">
            <v>1275.3431</v>
          </cell>
          <cell r="CP17">
            <v>21.7806</v>
          </cell>
          <cell r="CQ17">
            <v>0</v>
          </cell>
          <cell r="CR17">
            <v>0</v>
          </cell>
          <cell r="CS17">
            <v>0</v>
          </cell>
          <cell r="CT17">
            <v>0</v>
          </cell>
          <cell r="CU17">
            <v>0</v>
          </cell>
          <cell r="CV17">
            <v>0</v>
          </cell>
          <cell r="CW17">
            <v>0</v>
          </cell>
          <cell r="CX17">
            <v>0</v>
          </cell>
          <cell r="CY17">
            <v>0</v>
          </cell>
          <cell r="CZ17">
            <v>551.87379999999996</v>
          </cell>
          <cell r="DA17">
            <v>5406.0603000000001</v>
          </cell>
          <cell r="DB17">
            <v>95.228300000000004</v>
          </cell>
        </row>
        <row r="18">
          <cell r="A18">
            <v>92295</v>
          </cell>
          <cell r="B18">
            <v>45.8033</v>
          </cell>
          <cell r="C18">
            <v>417.6003</v>
          </cell>
          <cell r="D18">
            <v>22.787800000000001</v>
          </cell>
          <cell r="E18">
            <v>85.063400000000001</v>
          </cell>
          <cell r="F18">
            <v>502.36989999999997</v>
          </cell>
          <cell r="G18">
            <v>42.320099999999996</v>
          </cell>
          <cell r="H18">
            <v>0</v>
          </cell>
          <cell r="I18">
            <v>50.875700000000002</v>
          </cell>
          <cell r="J18">
            <v>0</v>
          </cell>
          <cell r="K18">
            <v>104.22709999999999</v>
          </cell>
          <cell r="L18">
            <v>544.7962</v>
          </cell>
          <cell r="M18">
            <v>51.854199999999999</v>
          </cell>
          <cell r="N18">
            <v>0</v>
          </cell>
          <cell r="O18">
            <v>50.875700000000002</v>
          </cell>
          <cell r="P18">
            <v>0</v>
          </cell>
          <cell r="Q18">
            <v>60.943399999999997</v>
          </cell>
          <cell r="R18">
            <v>598.0806</v>
          </cell>
          <cell r="S18">
            <v>30.3201</v>
          </cell>
          <cell r="T18">
            <v>216.07220000000001</v>
          </cell>
          <cell r="U18">
            <v>2120.4677999999999</v>
          </cell>
          <cell r="V18">
            <v>107.4988</v>
          </cell>
          <cell r="W18">
            <v>303.65519999999998</v>
          </cell>
          <cell r="X18">
            <v>3093.7224000000001</v>
          </cell>
          <cell r="Y18">
            <v>151.07259999999999</v>
          </cell>
          <cell r="Z18">
            <v>896.43219999999997</v>
          </cell>
          <cell r="AA18">
            <v>9458.9223999999995</v>
          </cell>
          <cell r="AB18">
            <v>445.98660000000001</v>
          </cell>
          <cell r="AC18">
            <v>0</v>
          </cell>
          <cell r="AD18">
            <v>3.9401999999999999</v>
          </cell>
          <cell r="AE18">
            <v>0</v>
          </cell>
          <cell r="AF18">
            <v>0</v>
          </cell>
          <cell r="AG18">
            <v>0</v>
          </cell>
          <cell r="AH18">
            <v>0</v>
          </cell>
          <cell r="AI18">
            <v>0</v>
          </cell>
          <cell r="AJ18">
            <v>24.601299999999998</v>
          </cell>
          <cell r="AK18">
            <v>0</v>
          </cell>
          <cell r="AL18">
            <v>278.32069999999999</v>
          </cell>
          <cell r="AM18">
            <v>3497.1731</v>
          </cell>
          <cell r="AN18">
            <v>138.46809999999999</v>
          </cell>
          <cell r="AO18">
            <v>1174.7529</v>
          </cell>
          <cell r="AP18">
            <v>12927.554</v>
          </cell>
          <cell r="AQ18">
            <v>584.4547</v>
          </cell>
          <cell r="AR18">
            <v>104.22709999999999</v>
          </cell>
          <cell r="AS18">
            <v>624.21339999999998</v>
          </cell>
          <cell r="AT18">
            <v>51.854199999999999</v>
          </cell>
          <cell r="AU18">
            <v>0</v>
          </cell>
          <cell r="AV18">
            <v>0</v>
          </cell>
          <cell r="AW18">
            <v>0</v>
          </cell>
          <cell r="AX18">
            <v>0</v>
          </cell>
          <cell r="AY18">
            <v>0</v>
          </cell>
          <cell r="AZ18">
            <v>0</v>
          </cell>
          <cell r="BA18">
            <v>104.22709999999999</v>
          </cell>
          <cell r="BB18">
            <v>624.21339999999998</v>
          </cell>
          <cell r="BC18">
            <v>51.854199999999999</v>
          </cell>
          <cell r="BD18">
            <v>1027.2989</v>
          </cell>
          <cell r="BE18">
            <v>10429.7683</v>
          </cell>
          <cell r="BF18">
            <v>511.09449999999998</v>
          </cell>
          <cell r="BG18">
            <v>555.33630000000005</v>
          </cell>
          <cell r="BH18">
            <v>6215.7214999999997</v>
          </cell>
          <cell r="BI18">
            <v>276.28699999999998</v>
          </cell>
          <cell r="BJ18">
            <v>1582.6351999999999</v>
          </cell>
          <cell r="BK18">
            <v>16645.489799999999</v>
          </cell>
          <cell r="BL18">
            <v>787.38149999999996</v>
          </cell>
          <cell r="BM18">
            <v>1478.4081000000001</v>
          </cell>
          <cell r="BN18">
            <v>16021.276400000001</v>
          </cell>
          <cell r="BO18">
            <v>735.52729999999997</v>
          </cell>
          <cell r="BP18">
            <v>1027.2989</v>
          </cell>
          <cell r="BQ18">
            <v>10429.7683</v>
          </cell>
          <cell r="BR18">
            <v>511.09449999999998</v>
          </cell>
          <cell r="BS18">
            <v>555.33630000000005</v>
          </cell>
          <cell r="BT18">
            <v>6215.7214999999997</v>
          </cell>
          <cell r="BU18">
            <v>276.28699999999998</v>
          </cell>
          <cell r="BV18">
            <v>1582.6351999999999</v>
          </cell>
          <cell r="BW18">
            <v>16645.489799999999</v>
          </cell>
          <cell r="BX18">
            <v>787.38149999999996</v>
          </cell>
          <cell r="BY18">
            <v>0</v>
          </cell>
          <cell r="BZ18">
            <v>24.601299999999998</v>
          </cell>
          <cell r="CA18">
            <v>0</v>
          </cell>
          <cell r="CB18">
            <v>0</v>
          </cell>
          <cell r="CC18">
            <v>0</v>
          </cell>
          <cell r="CD18">
            <v>0</v>
          </cell>
          <cell r="CE18">
            <v>0</v>
          </cell>
          <cell r="CF18">
            <v>50.875700000000002</v>
          </cell>
          <cell r="CG18">
            <v>0</v>
          </cell>
          <cell r="CH18">
            <v>104.22709999999999</v>
          </cell>
          <cell r="CI18">
            <v>544.7962</v>
          </cell>
          <cell r="CJ18">
            <v>51.854199999999999</v>
          </cell>
          <cell r="CK18">
            <v>0</v>
          </cell>
          <cell r="CL18">
            <v>3.9401999999999999</v>
          </cell>
          <cell r="CM18">
            <v>0</v>
          </cell>
          <cell r="CN18">
            <v>104.22709999999999</v>
          </cell>
          <cell r="CO18">
            <v>624.21339999999998</v>
          </cell>
          <cell r="CP18">
            <v>51.854199999999999</v>
          </cell>
          <cell r="CQ18">
            <v>0</v>
          </cell>
          <cell r="CR18">
            <v>0</v>
          </cell>
          <cell r="CS18">
            <v>0</v>
          </cell>
          <cell r="CT18">
            <v>0</v>
          </cell>
          <cell r="CU18">
            <v>0</v>
          </cell>
          <cell r="CV18">
            <v>0</v>
          </cell>
          <cell r="CW18">
            <v>0</v>
          </cell>
          <cell r="CX18">
            <v>0</v>
          </cell>
          <cell r="CY18">
            <v>0</v>
          </cell>
          <cell r="CZ18">
            <v>1478.4081000000001</v>
          </cell>
          <cell r="DA18">
            <v>16021.276400000001</v>
          </cell>
          <cell r="DB18">
            <v>735.52729999999997</v>
          </cell>
        </row>
        <row r="19">
          <cell r="A19">
            <v>92312</v>
          </cell>
          <cell r="B19">
            <v>73.651300000000006</v>
          </cell>
          <cell r="C19">
            <v>358.88659999999999</v>
          </cell>
          <cell r="D19">
            <v>36.642499999999998</v>
          </cell>
          <cell r="E19">
            <v>136.78100000000001</v>
          </cell>
          <cell r="F19">
            <v>900.2432</v>
          </cell>
          <cell r="G19">
            <v>68.050299999999993</v>
          </cell>
          <cell r="H19">
            <v>0</v>
          </cell>
          <cell r="I19">
            <v>35.592700000000001</v>
          </cell>
          <cell r="J19">
            <v>0</v>
          </cell>
          <cell r="K19">
            <v>102.5737</v>
          </cell>
          <cell r="L19">
            <v>341.65379999999999</v>
          </cell>
          <cell r="M19">
            <v>51.031700000000001</v>
          </cell>
          <cell r="N19">
            <v>0</v>
          </cell>
          <cell r="O19">
            <v>35.592700000000001</v>
          </cell>
          <cell r="P19">
            <v>0</v>
          </cell>
          <cell r="Q19">
            <v>80.599699999999999</v>
          </cell>
          <cell r="R19">
            <v>333.87740000000002</v>
          </cell>
          <cell r="S19">
            <v>40.099400000000003</v>
          </cell>
          <cell r="T19">
            <v>285.76249999999999</v>
          </cell>
          <cell r="U19">
            <v>1183.7470000000001</v>
          </cell>
          <cell r="V19">
            <v>142.1705</v>
          </cell>
          <cell r="W19">
            <v>474.2208</v>
          </cell>
          <cell r="X19">
            <v>2435.1003999999998</v>
          </cell>
          <cell r="Y19">
            <v>235.93100000000001</v>
          </cell>
          <cell r="Z19">
            <v>575.32129999999995</v>
          </cell>
          <cell r="AA19">
            <v>2688.8150000000001</v>
          </cell>
          <cell r="AB19">
            <v>286.22969999999998</v>
          </cell>
          <cell r="AC19">
            <v>0</v>
          </cell>
          <cell r="AD19">
            <v>0</v>
          </cell>
          <cell r="AE19">
            <v>0</v>
          </cell>
          <cell r="AF19">
            <v>0</v>
          </cell>
          <cell r="AG19">
            <v>0</v>
          </cell>
          <cell r="AH19">
            <v>0</v>
          </cell>
          <cell r="AI19">
            <v>0</v>
          </cell>
          <cell r="AJ19">
            <v>0</v>
          </cell>
          <cell r="AK19">
            <v>0</v>
          </cell>
          <cell r="AL19">
            <v>368.08819999999997</v>
          </cell>
          <cell r="AM19">
            <v>1799.846</v>
          </cell>
          <cell r="AN19">
            <v>183.12860000000001</v>
          </cell>
          <cell r="AO19">
            <v>943.40949999999998</v>
          </cell>
          <cell r="AP19">
            <v>4488.6610000000001</v>
          </cell>
          <cell r="AQ19">
            <v>469.35829999999999</v>
          </cell>
          <cell r="AR19">
            <v>102.5737</v>
          </cell>
          <cell r="AS19">
            <v>377.24650000000003</v>
          </cell>
          <cell r="AT19">
            <v>51.031700000000001</v>
          </cell>
          <cell r="AU19">
            <v>0</v>
          </cell>
          <cell r="AV19">
            <v>0</v>
          </cell>
          <cell r="AW19">
            <v>0</v>
          </cell>
          <cell r="AX19">
            <v>0</v>
          </cell>
          <cell r="AY19">
            <v>0</v>
          </cell>
          <cell r="AZ19">
            <v>0</v>
          </cell>
          <cell r="BA19">
            <v>102.5737</v>
          </cell>
          <cell r="BB19">
            <v>377.24650000000003</v>
          </cell>
          <cell r="BC19">
            <v>51.031700000000001</v>
          </cell>
          <cell r="BD19">
            <v>785.75360000000001</v>
          </cell>
          <cell r="BE19">
            <v>3983.5374999999999</v>
          </cell>
          <cell r="BF19">
            <v>390.92250000000001</v>
          </cell>
          <cell r="BG19">
            <v>734.45039999999995</v>
          </cell>
          <cell r="BH19">
            <v>3317.4704000000002</v>
          </cell>
          <cell r="BI19">
            <v>365.39850000000001</v>
          </cell>
          <cell r="BJ19">
            <v>1520.204</v>
          </cell>
          <cell r="BK19">
            <v>7301.0078999999996</v>
          </cell>
          <cell r="BL19">
            <v>756.32100000000003</v>
          </cell>
          <cell r="BM19">
            <v>1417.6303</v>
          </cell>
          <cell r="BN19">
            <v>6923.7614000000003</v>
          </cell>
          <cell r="BO19">
            <v>705.28930000000003</v>
          </cell>
          <cell r="BP19">
            <v>785.75360000000001</v>
          </cell>
          <cell r="BQ19">
            <v>3983.5374999999999</v>
          </cell>
          <cell r="BR19">
            <v>390.92250000000001</v>
          </cell>
          <cell r="BS19">
            <v>734.45039999999995</v>
          </cell>
          <cell r="BT19">
            <v>3317.4704000000002</v>
          </cell>
          <cell r="BU19">
            <v>365.39850000000001</v>
          </cell>
          <cell r="BV19">
            <v>1520.204</v>
          </cell>
          <cell r="BW19">
            <v>7301.0078999999996</v>
          </cell>
          <cell r="BX19">
            <v>756.32100000000003</v>
          </cell>
          <cell r="BY19">
            <v>0</v>
          </cell>
          <cell r="BZ19">
            <v>0</v>
          </cell>
          <cell r="CA19">
            <v>0</v>
          </cell>
          <cell r="CB19">
            <v>0</v>
          </cell>
          <cell r="CC19">
            <v>0</v>
          </cell>
          <cell r="CD19">
            <v>0</v>
          </cell>
          <cell r="CE19">
            <v>0</v>
          </cell>
          <cell r="CF19">
            <v>35.592700000000001</v>
          </cell>
          <cell r="CG19">
            <v>0</v>
          </cell>
          <cell r="CH19">
            <v>102.5737</v>
          </cell>
          <cell r="CI19">
            <v>341.65379999999999</v>
          </cell>
          <cell r="CJ19">
            <v>51.031700000000001</v>
          </cell>
          <cell r="CK19">
            <v>0</v>
          </cell>
          <cell r="CL19">
            <v>0</v>
          </cell>
          <cell r="CM19">
            <v>0</v>
          </cell>
          <cell r="CN19">
            <v>102.5737</v>
          </cell>
          <cell r="CO19">
            <v>377.24650000000003</v>
          </cell>
          <cell r="CP19">
            <v>51.031700000000001</v>
          </cell>
          <cell r="CQ19">
            <v>0</v>
          </cell>
          <cell r="CR19">
            <v>0</v>
          </cell>
          <cell r="CS19">
            <v>0</v>
          </cell>
          <cell r="CT19">
            <v>0</v>
          </cell>
          <cell r="CU19">
            <v>0</v>
          </cell>
          <cell r="CV19">
            <v>0</v>
          </cell>
          <cell r="CW19">
            <v>0</v>
          </cell>
          <cell r="CX19">
            <v>0</v>
          </cell>
          <cell r="CY19">
            <v>0</v>
          </cell>
          <cell r="CZ19">
            <v>1417.6303</v>
          </cell>
          <cell r="DA19">
            <v>6923.7614000000003</v>
          </cell>
          <cell r="DB19">
            <v>705.28930000000003</v>
          </cell>
        </row>
        <row r="20">
          <cell r="A20">
            <v>92313</v>
          </cell>
          <cell r="B20">
            <v>34.911499999999997</v>
          </cell>
          <cell r="C20">
            <v>259.5351</v>
          </cell>
          <cell r="D20">
            <v>17.3689</v>
          </cell>
          <cell r="E20">
            <v>64.835700000000003</v>
          </cell>
          <cell r="F20">
            <v>508.4751</v>
          </cell>
          <cell r="G20">
            <v>32.256599999999999</v>
          </cell>
          <cell r="H20">
            <v>0</v>
          </cell>
          <cell r="I20">
            <v>35.967199999999998</v>
          </cell>
          <cell r="J20">
            <v>0</v>
          </cell>
          <cell r="K20">
            <v>45.515799999999999</v>
          </cell>
          <cell r="L20">
            <v>432.40539999999999</v>
          </cell>
          <cell r="M20">
            <v>22.6448</v>
          </cell>
          <cell r="N20">
            <v>0</v>
          </cell>
          <cell r="O20">
            <v>35.967199999999998</v>
          </cell>
          <cell r="P20">
            <v>0</v>
          </cell>
          <cell r="Q20">
            <v>45.997799999999998</v>
          </cell>
          <cell r="R20">
            <v>346.29820000000001</v>
          </cell>
          <cell r="S20">
            <v>22.884499999999999</v>
          </cell>
          <cell r="T20">
            <v>163.0831</v>
          </cell>
          <cell r="U20">
            <v>1227.7834</v>
          </cell>
          <cell r="V20">
            <v>81.135999999999996</v>
          </cell>
          <cell r="W20">
            <v>263.31229999999999</v>
          </cell>
          <cell r="X20">
            <v>1909.6864</v>
          </cell>
          <cell r="Y20">
            <v>131.00120000000001</v>
          </cell>
          <cell r="Z20">
            <v>497.86380000000003</v>
          </cell>
          <cell r="AA20">
            <v>3708.5154000000002</v>
          </cell>
          <cell r="AB20">
            <v>247.6936</v>
          </cell>
          <cell r="AC20">
            <v>0</v>
          </cell>
          <cell r="AD20">
            <v>43.355800000000002</v>
          </cell>
          <cell r="AE20">
            <v>0</v>
          </cell>
          <cell r="AF20">
            <v>0</v>
          </cell>
          <cell r="AG20">
            <v>0</v>
          </cell>
          <cell r="AH20">
            <v>0</v>
          </cell>
          <cell r="AI20">
            <v>0</v>
          </cell>
          <cell r="AJ20">
            <v>9.8208000000000002</v>
          </cell>
          <cell r="AK20">
            <v>0</v>
          </cell>
          <cell r="AL20">
            <v>210.0659</v>
          </cell>
          <cell r="AM20">
            <v>1981.7529</v>
          </cell>
          <cell r="AN20">
            <v>104.51049999999999</v>
          </cell>
          <cell r="AO20">
            <v>707.92970000000003</v>
          </cell>
          <cell r="AP20">
            <v>5637.0916999999999</v>
          </cell>
          <cell r="AQ20">
            <v>352.20409999999998</v>
          </cell>
          <cell r="AR20">
            <v>45.515799999999999</v>
          </cell>
          <cell r="AS20">
            <v>521.54920000000004</v>
          </cell>
          <cell r="AT20">
            <v>22.6448</v>
          </cell>
          <cell r="AU20">
            <v>0</v>
          </cell>
          <cell r="AV20">
            <v>0</v>
          </cell>
          <cell r="AW20">
            <v>0</v>
          </cell>
          <cell r="AX20">
            <v>0</v>
          </cell>
          <cell r="AY20">
            <v>0</v>
          </cell>
          <cell r="AZ20">
            <v>0</v>
          </cell>
          <cell r="BA20">
            <v>45.515799999999999</v>
          </cell>
          <cell r="BB20">
            <v>521.54920000000004</v>
          </cell>
          <cell r="BC20">
            <v>22.6448</v>
          </cell>
          <cell r="BD20">
            <v>597.61099999999999</v>
          </cell>
          <cell r="BE20">
            <v>4512.4928</v>
          </cell>
          <cell r="BF20">
            <v>297.31909999999999</v>
          </cell>
          <cell r="BG20">
            <v>419.14679999999998</v>
          </cell>
          <cell r="BH20">
            <v>3555.8344999999999</v>
          </cell>
          <cell r="BI20">
            <v>208.53100000000001</v>
          </cell>
          <cell r="BJ20">
            <v>1016.7578</v>
          </cell>
          <cell r="BK20">
            <v>8068.3272999999999</v>
          </cell>
          <cell r="BL20">
            <v>505.8501</v>
          </cell>
          <cell r="BM20">
            <v>971.24199999999996</v>
          </cell>
          <cell r="BN20">
            <v>7546.7781000000004</v>
          </cell>
          <cell r="BO20">
            <v>483.20530000000002</v>
          </cell>
          <cell r="BP20">
            <v>597.61099999999999</v>
          </cell>
          <cell r="BQ20">
            <v>4512.4928</v>
          </cell>
          <cell r="BR20">
            <v>297.31909999999999</v>
          </cell>
          <cell r="BS20">
            <v>419.14679999999998</v>
          </cell>
          <cell r="BT20">
            <v>3555.8344999999999</v>
          </cell>
          <cell r="BU20">
            <v>208.53100000000001</v>
          </cell>
          <cell r="BV20">
            <v>1016.7578</v>
          </cell>
          <cell r="BW20">
            <v>8068.3272999999999</v>
          </cell>
          <cell r="BX20">
            <v>505.8501</v>
          </cell>
          <cell r="BY20">
            <v>0</v>
          </cell>
          <cell r="BZ20">
            <v>9.8208000000000002</v>
          </cell>
          <cell r="CA20">
            <v>0</v>
          </cell>
          <cell r="CB20">
            <v>0</v>
          </cell>
          <cell r="CC20">
            <v>0</v>
          </cell>
          <cell r="CD20">
            <v>0</v>
          </cell>
          <cell r="CE20">
            <v>0</v>
          </cell>
          <cell r="CF20">
            <v>35.967199999999998</v>
          </cell>
          <cell r="CG20">
            <v>0</v>
          </cell>
          <cell r="CH20">
            <v>45.515799999999999</v>
          </cell>
          <cell r="CI20">
            <v>432.40539999999999</v>
          </cell>
          <cell r="CJ20">
            <v>22.6448</v>
          </cell>
          <cell r="CK20">
            <v>0</v>
          </cell>
          <cell r="CL20">
            <v>43.355800000000002</v>
          </cell>
          <cell r="CM20">
            <v>0</v>
          </cell>
          <cell r="CN20">
            <v>45.515799999999999</v>
          </cell>
          <cell r="CO20">
            <v>521.54920000000004</v>
          </cell>
          <cell r="CP20">
            <v>22.6448</v>
          </cell>
          <cell r="CQ20">
            <v>0</v>
          </cell>
          <cell r="CR20">
            <v>0</v>
          </cell>
          <cell r="CS20">
            <v>0</v>
          </cell>
          <cell r="CT20">
            <v>0</v>
          </cell>
          <cell r="CU20">
            <v>0</v>
          </cell>
          <cell r="CV20">
            <v>0</v>
          </cell>
          <cell r="CW20">
            <v>0</v>
          </cell>
          <cell r="CX20">
            <v>0</v>
          </cell>
          <cell r="CY20">
            <v>0</v>
          </cell>
          <cell r="CZ20">
            <v>971.24199999999996</v>
          </cell>
          <cell r="DA20">
            <v>7546.7781000000004</v>
          </cell>
          <cell r="DB20">
            <v>483.20530000000002</v>
          </cell>
        </row>
        <row r="21">
          <cell r="A21">
            <v>92316</v>
          </cell>
          <cell r="B21">
            <v>23.5962</v>
          </cell>
          <cell r="C21">
            <v>261.0154</v>
          </cell>
          <cell r="D21">
            <v>7.9825999999999997</v>
          </cell>
          <cell r="E21">
            <v>43.8215</v>
          </cell>
          <cell r="F21">
            <v>350.33440000000002</v>
          </cell>
          <cell r="G21">
            <v>14.8249</v>
          </cell>
          <cell r="H21">
            <v>0</v>
          </cell>
          <cell r="I21">
            <v>19.299499999999998</v>
          </cell>
          <cell r="J21">
            <v>0</v>
          </cell>
          <cell r="K21">
            <v>34.704599999999999</v>
          </cell>
          <cell r="L21">
            <v>284.27530000000002</v>
          </cell>
          <cell r="M21">
            <v>11.740600000000001</v>
          </cell>
          <cell r="N21">
            <v>0</v>
          </cell>
          <cell r="O21">
            <v>19.299499999999998</v>
          </cell>
          <cell r="P21">
            <v>0</v>
          </cell>
          <cell r="Q21">
            <v>34.716200000000001</v>
          </cell>
          <cell r="R21">
            <v>257.46859999999998</v>
          </cell>
          <cell r="S21">
            <v>11.7446</v>
          </cell>
          <cell r="T21">
            <v>123.08459999999999</v>
          </cell>
          <cell r="U21">
            <v>912.84289999999999</v>
          </cell>
          <cell r="V21">
            <v>41.639800000000001</v>
          </cell>
          <cell r="W21">
            <v>190.51390000000001</v>
          </cell>
          <cell r="X21">
            <v>1497.386</v>
          </cell>
          <cell r="Y21">
            <v>64.451300000000003</v>
          </cell>
          <cell r="Z21">
            <v>407.24590000000001</v>
          </cell>
          <cell r="AA21">
            <v>3165.9432000000002</v>
          </cell>
          <cell r="AB21">
            <v>137.7723</v>
          </cell>
          <cell r="AC21">
            <v>0</v>
          </cell>
          <cell r="AD21">
            <v>0</v>
          </cell>
          <cell r="AE21">
            <v>0</v>
          </cell>
          <cell r="AF21">
            <v>0</v>
          </cell>
          <cell r="AG21">
            <v>0</v>
          </cell>
          <cell r="AH21">
            <v>0</v>
          </cell>
          <cell r="AI21">
            <v>0</v>
          </cell>
          <cell r="AJ21">
            <v>0</v>
          </cell>
          <cell r="AK21">
            <v>0</v>
          </cell>
          <cell r="AL21">
            <v>158.54419999999999</v>
          </cell>
          <cell r="AM21">
            <v>1492.2924</v>
          </cell>
          <cell r="AN21">
            <v>53.635899999999999</v>
          </cell>
          <cell r="AO21">
            <v>565.79010000000005</v>
          </cell>
          <cell r="AP21">
            <v>4658.2356</v>
          </cell>
          <cell r="AQ21">
            <v>191.40819999999999</v>
          </cell>
          <cell r="AR21">
            <v>34.704599999999999</v>
          </cell>
          <cell r="AS21">
            <v>303.57479999999998</v>
          </cell>
          <cell r="AT21">
            <v>11.740600000000001</v>
          </cell>
          <cell r="AU21">
            <v>0</v>
          </cell>
          <cell r="AV21">
            <v>17.875</v>
          </cell>
          <cell r="AW21">
            <v>0</v>
          </cell>
          <cell r="AX21">
            <v>0</v>
          </cell>
          <cell r="AY21">
            <v>0</v>
          </cell>
          <cell r="AZ21">
            <v>0</v>
          </cell>
          <cell r="BA21">
            <v>34.704599999999999</v>
          </cell>
          <cell r="BB21">
            <v>285.69979999999998</v>
          </cell>
          <cell r="BC21">
            <v>11.740600000000001</v>
          </cell>
          <cell r="BD21">
            <v>474.66359999999997</v>
          </cell>
          <cell r="BE21">
            <v>3796.5925000000002</v>
          </cell>
          <cell r="BF21">
            <v>160.57980000000001</v>
          </cell>
          <cell r="BG21">
            <v>316.34500000000003</v>
          </cell>
          <cell r="BH21">
            <v>2662.6039000000001</v>
          </cell>
          <cell r="BI21">
            <v>107.02030000000001</v>
          </cell>
          <cell r="BJ21">
            <v>791.0086</v>
          </cell>
          <cell r="BK21">
            <v>6459.1963999999998</v>
          </cell>
          <cell r="BL21">
            <v>267.6001</v>
          </cell>
          <cell r="BM21">
            <v>756.30399999999997</v>
          </cell>
          <cell r="BN21">
            <v>6173.4966000000004</v>
          </cell>
          <cell r="BO21">
            <v>255.8595</v>
          </cell>
          <cell r="BP21">
            <v>474.66359999999997</v>
          </cell>
          <cell r="BQ21">
            <v>3796.5925000000002</v>
          </cell>
          <cell r="BR21">
            <v>160.57980000000001</v>
          </cell>
          <cell r="BS21">
            <v>316.34500000000003</v>
          </cell>
          <cell r="BT21">
            <v>2662.6039000000001</v>
          </cell>
          <cell r="BU21">
            <v>107.02030000000001</v>
          </cell>
          <cell r="BV21">
            <v>791.0086</v>
          </cell>
          <cell r="BW21">
            <v>6459.1963999999998</v>
          </cell>
          <cell r="BX21">
            <v>267.6001</v>
          </cell>
          <cell r="BY21">
            <v>0</v>
          </cell>
          <cell r="BZ21">
            <v>0</v>
          </cell>
          <cell r="CA21">
            <v>0</v>
          </cell>
          <cell r="CB21">
            <v>0</v>
          </cell>
          <cell r="CC21">
            <v>0</v>
          </cell>
          <cell r="CD21">
            <v>0</v>
          </cell>
          <cell r="CE21">
            <v>0</v>
          </cell>
          <cell r="CF21">
            <v>19.299499999999998</v>
          </cell>
          <cell r="CG21">
            <v>0</v>
          </cell>
          <cell r="CH21">
            <v>34.704599999999999</v>
          </cell>
          <cell r="CI21">
            <v>284.27530000000002</v>
          </cell>
          <cell r="CJ21">
            <v>11.740600000000001</v>
          </cell>
          <cell r="CK21">
            <v>0</v>
          </cell>
          <cell r="CL21">
            <v>0</v>
          </cell>
          <cell r="CM21">
            <v>0</v>
          </cell>
          <cell r="CN21">
            <v>34.704599999999999</v>
          </cell>
          <cell r="CO21">
            <v>303.57479999999998</v>
          </cell>
          <cell r="CP21">
            <v>11.740600000000001</v>
          </cell>
          <cell r="CQ21">
            <v>0</v>
          </cell>
          <cell r="CR21">
            <v>0</v>
          </cell>
          <cell r="CS21">
            <v>0</v>
          </cell>
          <cell r="CT21">
            <v>0</v>
          </cell>
          <cell r="CU21">
            <v>17.875</v>
          </cell>
          <cell r="CV21">
            <v>0</v>
          </cell>
          <cell r="CW21">
            <v>0</v>
          </cell>
          <cell r="CX21">
            <v>17.875</v>
          </cell>
          <cell r="CY21">
            <v>0</v>
          </cell>
          <cell r="CZ21">
            <v>756.30399999999997</v>
          </cell>
          <cell r="DA21">
            <v>6173.4966000000004</v>
          </cell>
          <cell r="DB21">
            <v>255.8595</v>
          </cell>
        </row>
        <row r="22">
          <cell r="A22">
            <v>92364</v>
          </cell>
          <cell r="B22">
            <v>50.309199999999997</v>
          </cell>
          <cell r="C22">
            <v>410.20710000000003</v>
          </cell>
          <cell r="D22">
            <v>26.969200000000001</v>
          </cell>
          <cell r="E22">
            <v>93.431299999999993</v>
          </cell>
          <cell r="F22">
            <v>515.68460000000005</v>
          </cell>
          <cell r="G22">
            <v>50.085700000000003</v>
          </cell>
          <cell r="H22">
            <v>0</v>
          </cell>
          <cell r="I22">
            <v>17.895900000000001</v>
          </cell>
          <cell r="J22">
            <v>0</v>
          </cell>
          <cell r="K22">
            <v>93.823899999999995</v>
          </cell>
          <cell r="L22">
            <v>558.99040000000002</v>
          </cell>
          <cell r="M22">
            <v>50.296199999999999</v>
          </cell>
          <cell r="N22">
            <v>0</v>
          </cell>
          <cell r="O22">
            <v>17.895900000000001</v>
          </cell>
          <cell r="P22">
            <v>0</v>
          </cell>
          <cell r="Q22">
            <v>19.968</v>
          </cell>
          <cell r="R22">
            <v>217.98589999999999</v>
          </cell>
          <cell r="S22">
            <v>10.7043</v>
          </cell>
          <cell r="T22">
            <v>70.795699999999997</v>
          </cell>
          <cell r="U22">
            <v>772.85889999999995</v>
          </cell>
          <cell r="V22">
            <v>37.9514</v>
          </cell>
          <cell r="W22">
            <v>140.68029999999999</v>
          </cell>
          <cell r="X22">
            <v>1357.7461000000001</v>
          </cell>
          <cell r="Y22">
            <v>75.414400000000001</v>
          </cell>
          <cell r="Z22">
            <v>178.86019999999999</v>
          </cell>
          <cell r="AA22">
            <v>2452.5401999999999</v>
          </cell>
          <cell r="AB22">
            <v>95.881699999999995</v>
          </cell>
          <cell r="AC22">
            <v>0</v>
          </cell>
          <cell r="AD22">
            <v>0</v>
          </cell>
          <cell r="AE22">
            <v>0</v>
          </cell>
          <cell r="AF22">
            <v>0</v>
          </cell>
          <cell r="AG22">
            <v>0</v>
          </cell>
          <cell r="AH22">
            <v>0</v>
          </cell>
          <cell r="AI22">
            <v>0</v>
          </cell>
          <cell r="AJ22">
            <v>0</v>
          </cell>
          <cell r="AK22">
            <v>0</v>
          </cell>
          <cell r="AL22">
            <v>98.755600000000001</v>
          </cell>
          <cell r="AM22">
            <v>1376.8295000000001</v>
          </cell>
          <cell r="AN22">
            <v>52.939799999999998</v>
          </cell>
          <cell r="AO22">
            <v>277.61579999999998</v>
          </cell>
          <cell r="AP22">
            <v>3829.3697000000002</v>
          </cell>
          <cell r="AQ22">
            <v>148.82149999999999</v>
          </cell>
          <cell r="AR22">
            <v>93.823899999999995</v>
          </cell>
          <cell r="AS22">
            <v>576.88630000000001</v>
          </cell>
          <cell r="AT22">
            <v>50.296199999999999</v>
          </cell>
          <cell r="AU22">
            <v>0</v>
          </cell>
          <cell r="AV22">
            <v>0</v>
          </cell>
          <cell r="AW22">
            <v>0</v>
          </cell>
          <cell r="AX22">
            <v>0</v>
          </cell>
          <cell r="AY22">
            <v>0</v>
          </cell>
          <cell r="AZ22">
            <v>0</v>
          </cell>
          <cell r="BA22">
            <v>93.823899999999995</v>
          </cell>
          <cell r="BB22">
            <v>576.88630000000001</v>
          </cell>
          <cell r="BC22">
            <v>50.296199999999999</v>
          </cell>
          <cell r="BD22">
            <v>322.60070000000002</v>
          </cell>
          <cell r="BE22">
            <v>3396.3278</v>
          </cell>
          <cell r="BF22">
            <v>172.9366</v>
          </cell>
          <cell r="BG22">
            <v>189.51929999999999</v>
          </cell>
          <cell r="BH22">
            <v>2367.6743000000001</v>
          </cell>
          <cell r="BI22">
            <v>101.5955</v>
          </cell>
          <cell r="BJ22">
            <v>512.12</v>
          </cell>
          <cell r="BK22">
            <v>5764.0020999999997</v>
          </cell>
          <cell r="BL22">
            <v>274.53210000000001</v>
          </cell>
          <cell r="BM22">
            <v>418.29610000000002</v>
          </cell>
          <cell r="BN22">
            <v>5187.1157999999996</v>
          </cell>
          <cell r="BO22">
            <v>224.23589999999999</v>
          </cell>
          <cell r="BP22">
            <v>322.60070000000002</v>
          </cell>
          <cell r="BQ22">
            <v>3396.3278</v>
          </cell>
          <cell r="BR22">
            <v>172.9366</v>
          </cell>
          <cell r="BS22">
            <v>189.51929999999999</v>
          </cell>
          <cell r="BT22">
            <v>2367.6743000000001</v>
          </cell>
          <cell r="BU22">
            <v>101.5955</v>
          </cell>
          <cell r="BV22">
            <v>512.12</v>
          </cell>
          <cell r="BW22">
            <v>5764.0020999999997</v>
          </cell>
          <cell r="BX22">
            <v>274.53210000000001</v>
          </cell>
          <cell r="BY22">
            <v>0</v>
          </cell>
          <cell r="BZ22">
            <v>0</v>
          </cell>
          <cell r="CA22">
            <v>0</v>
          </cell>
          <cell r="CB22">
            <v>0</v>
          </cell>
          <cell r="CC22">
            <v>0</v>
          </cell>
          <cell r="CD22">
            <v>0</v>
          </cell>
          <cell r="CE22">
            <v>0</v>
          </cell>
          <cell r="CF22">
            <v>17.895900000000001</v>
          </cell>
          <cell r="CG22">
            <v>0</v>
          </cell>
          <cell r="CH22">
            <v>93.823899999999995</v>
          </cell>
          <cell r="CI22">
            <v>558.99040000000002</v>
          </cell>
          <cell r="CJ22">
            <v>50.296199999999999</v>
          </cell>
          <cell r="CK22">
            <v>0</v>
          </cell>
          <cell r="CL22">
            <v>0</v>
          </cell>
          <cell r="CM22">
            <v>0</v>
          </cell>
          <cell r="CN22">
            <v>93.823899999999995</v>
          </cell>
          <cell r="CO22">
            <v>576.88630000000001</v>
          </cell>
          <cell r="CP22">
            <v>50.296199999999999</v>
          </cell>
          <cell r="CQ22">
            <v>0</v>
          </cell>
          <cell r="CR22">
            <v>0</v>
          </cell>
          <cell r="CS22">
            <v>0</v>
          </cell>
          <cell r="CT22">
            <v>0</v>
          </cell>
          <cell r="CU22">
            <v>0</v>
          </cell>
          <cell r="CV22">
            <v>0</v>
          </cell>
          <cell r="CW22">
            <v>0</v>
          </cell>
          <cell r="CX22">
            <v>0</v>
          </cell>
          <cell r="CY22">
            <v>0</v>
          </cell>
          <cell r="CZ22">
            <v>418.29610000000002</v>
          </cell>
          <cell r="DA22">
            <v>5187.1157999999996</v>
          </cell>
          <cell r="DB22">
            <v>224.23589999999999</v>
          </cell>
        </row>
        <row r="23">
          <cell r="A23">
            <v>92366</v>
          </cell>
          <cell r="B23">
            <v>177.0138</v>
          </cell>
          <cell r="C23">
            <v>1171.3033</v>
          </cell>
          <cell r="D23">
            <v>94.891800000000003</v>
          </cell>
          <cell r="E23">
            <v>328.74</v>
          </cell>
          <cell r="F23">
            <v>1920.4123</v>
          </cell>
          <cell r="G23">
            <v>176.2277</v>
          </cell>
          <cell r="H23">
            <v>0</v>
          </cell>
          <cell r="I23">
            <v>90.655299999999997</v>
          </cell>
          <cell r="J23">
            <v>0</v>
          </cell>
          <cell r="K23">
            <v>262.4228</v>
          </cell>
          <cell r="L23">
            <v>1954.4655</v>
          </cell>
          <cell r="M23">
            <v>140.6771</v>
          </cell>
          <cell r="N23">
            <v>0</v>
          </cell>
          <cell r="O23">
            <v>90.655299999999997</v>
          </cell>
          <cell r="P23">
            <v>0</v>
          </cell>
          <cell r="Q23">
            <v>724.29380000000003</v>
          </cell>
          <cell r="R23">
            <v>2787.2928999999999</v>
          </cell>
          <cell r="S23">
            <v>388.27229999999997</v>
          </cell>
          <cell r="T23">
            <v>2567.9506999999999</v>
          </cell>
          <cell r="U23">
            <v>9882.2206000000006</v>
          </cell>
          <cell r="V23">
            <v>1376.6018999999999</v>
          </cell>
          <cell r="W23">
            <v>3535.5754999999999</v>
          </cell>
          <cell r="X23">
            <v>13806.7636</v>
          </cell>
          <cell r="Y23">
            <v>1895.3166000000001</v>
          </cell>
          <cell r="Z23">
            <v>5990.8068000000003</v>
          </cell>
          <cell r="AA23">
            <v>27794.935399999998</v>
          </cell>
          <cell r="AB23">
            <v>3211.4929000000002</v>
          </cell>
          <cell r="AC23">
            <v>0</v>
          </cell>
          <cell r="AD23">
            <v>14.302899999999999</v>
          </cell>
          <cell r="AE23">
            <v>0</v>
          </cell>
          <cell r="AF23">
            <v>0</v>
          </cell>
          <cell r="AG23">
            <v>2.6101000000000001</v>
          </cell>
          <cell r="AH23">
            <v>0</v>
          </cell>
          <cell r="AI23">
            <v>0</v>
          </cell>
          <cell r="AJ23">
            <v>0</v>
          </cell>
          <cell r="AK23">
            <v>0</v>
          </cell>
          <cell r="AL23">
            <v>3307.7543000000001</v>
          </cell>
          <cell r="AM23">
            <v>15592.867700000001</v>
          </cell>
          <cell r="AN23">
            <v>1773.1885</v>
          </cell>
          <cell r="AO23">
            <v>9298.5611000000008</v>
          </cell>
          <cell r="AP23">
            <v>43370.890099999997</v>
          </cell>
          <cell r="AQ23">
            <v>4984.6814000000004</v>
          </cell>
          <cell r="AR23">
            <v>262.4228</v>
          </cell>
          <cell r="AS23">
            <v>2062.0338000000002</v>
          </cell>
          <cell r="AT23">
            <v>140.6771</v>
          </cell>
          <cell r="AU23">
            <v>0</v>
          </cell>
          <cell r="AV23">
            <v>0</v>
          </cell>
          <cell r="AW23">
            <v>0</v>
          </cell>
          <cell r="AX23">
            <v>0</v>
          </cell>
          <cell r="AY23">
            <v>0</v>
          </cell>
          <cell r="AZ23">
            <v>0</v>
          </cell>
          <cell r="BA23">
            <v>262.4228</v>
          </cell>
          <cell r="BB23">
            <v>2062.0338000000002</v>
          </cell>
          <cell r="BC23">
            <v>140.6771</v>
          </cell>
          <cell r="BD23">
            <v>6496.5605999999998</v>
          </cell>
          <cell r="BE23">
            <v>30977.3063</v>
          </cell>
          <cell r="BF23">
            <v>3482.6124</v>
          </cell>
          <cell r="BG23">
            <v>6599.9988000000003</v>
          </cell>
          <cell r="BH23">
            <v>28262.3812</v>
          </cell>
          <cell r="BI23">
            <v>3538.0626999999999</v>
          </cell>
          <cell r="BJ23">
            <v>13096.5594</v>
          </cell>
          <cell r="BK23">
            <v>59239.6875</v>
          </cell>
          <cell r="BL23">
            <v>7020.6751000000004</v>
          </cell>
          <cell r="BM23">
            <v>12834.1366</v>
          </cell>
          <cell r="BN23">
            <v>57177.653700000003</v>
          </cell>
          <cell r="BO23">
            <v>6879.9979999999996</v>
          </cell>
          <cell r="BP23">
            <v>6496.5605999999998</v>
          </cell>
          <cell r="BQ23">
            <v>30977.3063</v>
          </cell>
          <cell r="BR23">
            <v>3482.6124</v>
          </cell>
          <cell r="BS23">
            <v>6599.9988000000003</v>
          </cell>
          <cell r="BT23">
            <v>28262.3812</v>
          </cell>
          <cell r="BU23">
            <v>3538.0626999999999</v>
          </cell>
          <cell r="BV23">
            <v>13096.5594</v>
          </cell>
          <cell r="BW23">
            <v>59239.6875</v>
          </cell>
          <cell r="BX23">
            <v>7020.6751000000004</v>
          </cell>
          <cell r="BY23">
            <v>0</v>
          </cell>
          <cell r="BZ23">
            <v>0</v>
          </cell>
          <cell r="CA23">
            <v>0</v>
          </cell>
          <cell r="CB23">
            <v>0</v>
          </cell>
          <cell r="CC23">
            <v>2.6101000000000001</v>
          </cell>
          <cell r="CD23">
            <v>0</v>
          </cell>
          <cell r="CE23">
            <v>0</v>
          </cell>
          <cell r="CF23">
            <v>90.655299999999997</v>
          </cell>
          <cell r="CG23">
            <v>0</v>
          </cell>
          <cell r="CH23">
            <v>262.4228</v>
          </cell>
          <cell r="CI23">
            <v>1954.4655</v>
          </cell>
          <cell r="CJ23">
            <v>140.6771</v>
          </cell>
          <cell r="CK23">
            <v>0</v>
          </cell>
          <cell r="CL23">
            <v>14.302899999999999</v>
          </cell>
          <cell r="CM23">
            <v>0</v>
          </cell>
          <cell r="CN23">
            <v>262.4228</v>
          </cell>
          <cell r="CO23">
            <v>2062.0338000000002</v>
          </cell>
          <cell r="CP23">
            <v>140.6771</v>
          </cell>
          <cell r="CQ23">
            <v>0</v>
          </cell>
          <cell r="CR23">
            <v>0</v>
          </cell>
          <cell r="CS23">
            <v>0</v>
          </cell>
          <cell r="CT23">
            <v>0</v>
          </cell>
          <cell r="CU23">
            <v>0</v>
          </cell>
          <cell r="CV23">
            <v>0</v>
          </cell>
          <cell r="CW23">
            <v>0</v>
          </cell>
          <cell r="CX23">
            <v>0</v>
          </cell>
          <cell r="CY23">
            <v>0</v>
          </cell>
          <cell r="CZ23">
            <v>12834.1366</v>
          </cell>
          <cell r="DA23">
            <v>57177.653700000003</v>
          </cell>
          <cell r="DB23">
            <v>6879.9979999999996</v>
          </cell>
        </row>
        <row r="24">
          <cell r="A24">
            <v>92372</v>
          </cell>
          <cell r="B24">
            <v>0</v>
          </cell>
          <cell r="C24">
            <v>0</v>
          </cell>
          <cell r="D24">
            <v>0</v>
          </cell>
          <cell r="E24">
            <v>0</v>
          </cell>
          <cell r="F24">
            <v>0</v>
          </cell>
          <cell r="G24">
            <v>0</v>
          </cell>
          <cell r="H24">
            <v>0</v>
          </cell>
          <cell r="I24">
            <v>5.9053000000000004</v>
          </cell>
          <cell r="J24">
            <v>0</v>
          </cell>
          <cell r="K24">
            <v>0</v>
          </cell>
          <cell r="L24">
            <v>0</v>
          </cell>
          <cell r="M24">
            <v>0</v>
          </cell>
          <cell r="N24">
            <v>0</v>
          </cell>
          <cell r="O24">
            <v>5.9053000000000004</v>
          </cell>
          <cell r="P24">
            <v>0</v>
          </cell>
          <cell r="Q24">
            <v>2.2458</v>
          </cell>
          <cell r="R24">
            <v>27.2211</v>
          </cell>
          <cell r="S24">
            <v>1.5741000000000001</v>
          </cell>
          <cell r="T24">
            <v>7.9623999999999997</v>
          </cell>
          <cell r="U24">
            <v>96.512299999999996</v>
          </cell>
          <cell r="V24">
            <v>5.5804</v>
          </cell>
          <cell r="W24">
            <v>10.2082</v>
          </cell>
          <cell r="X24">
            <v>123.7334</v>
          </cell>
          <cell r="Y24">
            <v>7.1544999999999996</v>
          </cell>
          <cell r="Z24">
            <v>10.0496</v>
          </cell>
          <cell r="AA24">
            <v>142.267</v>
          </cell>
          <cell r="AB24">
            <v>7.0433000000000003</v>
          </cell>
          <cell r="AC24">
            <v>0</v>
          </cell>
          <cell r="AD24">
            <v>0</v>
          </cell>
          <cell r="AE24">
            <v>0</v>
          </cell>
          <cell r="AF24">
            <v>0</v>
          </cell>
          <cell r="AG24">
            <v>0</v>
          </cell>
          <cell r="AH24">
            <v>0</v>
          </cell>
          <cell r="AI24">
            <v>0</v>
          </cell>
          <cell r="AJ24">
            <v>4.3044000000000002</v>
          </cell>
          <cell r="AK24">
            <v>0</v>
          </cell>
          <cell r="AL24">
            <v>10.0617</v>
          </cell>
          <cell r="AM24">
            <v>159.65039999999999</v>
          </cell>
          <cell r="AN24">
            <v>7.0518999999999998</v>
          </cell>
          <cell r="AO24">
            <v>20.1113</v>
          </cell>
          <cell r="AP24">
            <v>297.613</v>
          </cell>
          <cell r="AQ24">
            <v>14.0952</v>
          </cell>
          <cell r="AR24">
            <v>0</v>
          </cell>
          <cell r="AS24">
            <v>10.2097</v>
          </cell>
          <cell r="AT24">
            <v>0</v>
          </cell>
          <cell r="AU24">
            <v>0</v>
          </cell>
          <cell r="AV24">
            <v>0</v>
          </cell>
          <cell r="AW24">
            <v>0</v>
          </cell>
          <cell r="AX24">
            <v>0</v>
          </cell>
          <cell r="AY24">
            <v>0</v>
          </cell>
          <cell r="AZ24">
            <v>0</v>
          </cell>
          <cell r="BA24">
            <v>0</v>
          </cell>
          <cell r="BB24">
            <v>10.2097</v>
          </cell>
          <cell r="BC24">
            <v>0</v>
          </cell>
          <cell r="BD24">
            <v>10.0496</v>
          </cell>
          <cell r="BE24">
            <v>148.17230000000001</v>
          </cell>
          <cell r="BF24">
            <v>7.0433000000000003</v>
          </cell>
          <cell r="BG24">
            <v>20.2699</v>
          </cell>
          <cell r="BH24">
            <v>283.38380000000001</v>
          </cell>
          <cell r="BI24">
            <v>14.2064</v>
          </cell>
          <cell r="BJ24">
            <v>30.319500000000001</v>
          </cell>
          <cell r="BK24">
            <v>431.55610000000001</v>
          </cell>
          <cell r="BL24">
            <v>21.249700000000001</v>
          </cell>
          <cell r="BM24">
            <v>30.319500000000001</v>
          </cell>
          <cell r="BN24">
            <v>421.34640000000002</v>
          </cell>
          <cell r="BO24">
            <v>21.249700000000001</v>
          </cell>
          <cell r="BP24">
            <v>10.0496</v>
          </cell>
          <cell r="BQ24">
            <v>148.17230000000001</v>
          </cell>
          <cell r="BR24">
            <v>7.0433000000000003</v>
          </cell>
          <cell r="BS24">
            <v>20.2699</v>
          </cell>
          <cell r="BT24">
            <v>283.38380000000001</v>
          </cell>
          <cell r="BU24">
            <v>14.2064</v>
          </cell>
          <cell r="BV24">
            <v>30.319500000000001</v>
          </cell>
          <cell r="BW24">
            <v>431.55610000000001</v>
          </cell>
          <cell r="BX24">
            <v>21.249700000000001</v>
          </cell>
          <cell r="BY24">
            <v>0</v>
          </cell>
          <cell r="BZ24">
            <v>4.3044000000000002</v>
          </cell>
          <cell r="CA24">
            <v>0</v>
          </cell>
          <cell r="CB24">
            <v>0</v>
          </cell>
          <cell r="CC24">
            <v>0</v>
          </cell>
          <cell r="CD24">
            <v>0</v>
          </cell>
          <cell r="CE24">
            <v>0</v>
          </cell>
          <cell r="CF24">
            <v>5.9053000000000004</v>
          </cell>
          <cell r="CG24">
            <v>0</v>
          </cell>
          <cell r="CH24">
            <v>0</v>
          </cell>
          <cell r="CI24">
            <v>0</v>
          </cell>
          <cell r="CJ24">
            <v>0</v>
          </cell>
          <cell r="CK24">
            <v>0</v>
          </cell>
          <cell r="CL24">
            <v>0</v>
          </cell>
          <cell r="CM24">
            <v>0</v>
          </cell>
          <cell r="CN24">
            <v>0</v>
          </cell>
          <cell r="CO24">
            <v>10.2097</v>
          </cell>
          <cell r="CP24">
            <v>0</v>
          </cell>
          <cell r="CQ24">
            <v>0</v>
          </cell>
          <cell r="CR24">
            <v>0</v>
          </cell>
          <cell r="CS24">
            <v>0</v>
          </cell>
          <cell r="CT24">
            <v>0</v>
          </cell>
          <cell r="CU24">
            <v>0</v>
          </cell>
          <cell r="CV24">
            <v>0</v>
          </cell>
          <cell r="CW24">
            <v>0</v>
          </cell>
          <cell r="CX24">
            <v>0</v>
          </cell>
          <cell r="CY24">
            <v>0</v>
          </cell>
          <cell r="CZ24">
            <v>30.319500000000001</v>
          </cell>
          <cell r="DA24">
            <v>421.34640000000002</v>
          </cell>
          <cell r="DB24">
            <v>21.249700000000001</v>
          </cell>
        </row>
        <row r="25">
          <cell r="A25">
            <v>92377</v>
          </cell>
          <cell r="B25">
            <v>0</v>
          </cell>
          <cell r="C25">
            <v>0</v>
          </cell>
          <cell r="D25">
            <v>0</v>
          </cell>
          <cell r="E25">
            <v>0</v>
          </cell>
          <cell r="F25">
            <v>0</v>
          </cell>
          <cell r="G25">
            <v>0</v>
          </cell>
          <cell r="H25">
            <v>0</v>
          </cell>
          <cell r="I25">
            <v>385.99</v>
          </cell>
          <cell r="J25">
            <v>0</v>
          </cell>
          <cell r="K25">
            <v>0</v>
          </cell>
          <cell r="L25">
            <v>0</v>
          </cell>
          <cell r="M25">
            <v>0</v>
          </cell>
          <cell r="N25">
            <v>0</v>
          </cell>
          <cell r="O25">
            <v>385.99</v>
          </cell>
          <cell r="P25">
            <v>0</v>
          </cell>
          <cell r="Q25">
            <v>71.383700000000005</v>
          </cell>
          <cell r="R25">
            <v>574.94500000000005</v>
          </cell>
          <cell r="S25">
            <v>92.620599999999996</v>
          </cell>
          <cell r="T25">
            <v>253.08779999999999</v>
          </cell>
          <cell r="U25">
            <v>2038.4408000000001</v>
          </cell>
          <cell r="V25">
            <v>328.38209999999998</v>
          </cell>
          <cell r="W25">
            <v>324.47149999999999</v>
          </cell>
          <cell r="X25">
            <v>2613.3858</v>
          </cell>
          <cell r="Y25">
            <v>421.0027</v>
          </cell>
          <cell r="Z25">
            <v>332.67750000000001</v>
          </cell>
          <cell r="AA25">
            <v>2566.4467</v>
          </cell>
          <cell r="AB25">
            <v>431.6499</v>
          </cell>
          <cell r="AC25">
            <v>0</v>
          </cell>
          <cell r="AD25">
            <v>0</v>
          </cell>
          <cell r="AE25">
            <v>0</v>
          </cell>
          <cell r="AF25">
            <v>0</v>
          </cell>
          <cell r="AG25">
            <v>0</v>
          </cell>
          <cell r="AH25">
            <v>0</v>
          </cell>
          <cell r="AI25">
            <v>3.4279000000000002</v>
          </cell>
          <cell r="AJ25">
            <v>77.592799999999997</v>
          </cell>
          <cell r="AK25">
            <v>3.8494000000000002</v>
          </cell>
          <cell r="AL25">
            <v>299.26560000000001</v>
          </cell>
          <cell r="AM25">
            <v>2984.0617999999999</v>
          </cell>
          <cell r="AN25">
            <v>388.2978</v>
          </cell>
          <cell r="AO25">
            <v>628.51520000000005</v>
          </cell>
          <cell r="AP25">
            <v>5472.9156999999996</v>
          </cell>
          <cell r="AQ25">
            <v>816.09829999999999</v>
          </cell>
          <cell r="AR25">
            <v>3.4279000000000002</v>
          </cell>
          <cell r="AS25">
            <v>463.58280000000002</v>
          </cell>
          <cell r="AT25">
            <v>3.8494000000000002</v>
          </cell>
          <cell r="AU25">
            <v>0</v>
          </cell>
          <cell r="AV25">
            <v>0</v>
          </cell>
          <cell r="AW25">
            <v>0</v>
          </cell>
          <cell r="AX25">
            <v>0</v>
          </cell>
          <cell r="AY25">
            <v>0</v>
          </cell>
          <cell r="AZ25">
            <v>0</v>
          </cell>
          <cell r="BA25">
            <v>3.4279000000000002</v>
          </cell>
          <cell r="BB25">
            <v>463.58280000000002</v>
          </cell>
          <cell r="BC25">
            <v>3.8494000000000002</v>
          </cell>
          <cell r="BD25">
            <v>332.67750000000001</v>
          </cell>
          <cell r="BE25">
            <v>2952.4367000000002</v>
          </cell>
          <cell r="BF25">
            <v>431.6499</v>
          </cell>
          <cell r="BG25">
            <v>623.73710000000005</v>
          </cell>
          <cell r="BH25">
            <v>5597.4476000000004</v>
          </cell>
          <cell r="BI25">
            <v>809.30050000000006</v>
          </cell>
          <cell r="BJ25">
            <v>956.41459999999995</v>
          </cell>
          <cell r="BK25">
            <v>8549.8842999999997</v>
          </cell>
          <cell r="BL25">
            <v>1240.9503999999999</v>
          </cell>
          <cell r="BM25">
            <v>952.98670000000004</v>
          </cell>
          <cell r="BN25">
            <v>8086.3014999999996</v>
          </cell>
          <cell r="BO25">
            <v>1237.1010000000001</v>
          </cell>
          <cell r="BP25">
            <v>332.67750000000001</v>
          </cell>
          <cell r="BQ25">
            <v>2952.4367000000002</v>
          </cell>
          <cell r="BR25">
            <v>431.6499</v>
          </cell>
          <cell r="BS25">
            <v>623.73710000000005</v>
          </cell>
          <cell r="BT25">
            <v>5597.4476000000004</v>
          </cell>
          <cell r="BU25">
            <v>809.30050000000006</v>
          </cell>
          <cell r="BV25">
            <v>956.41459999999995</v>
          </cell>
          <cell r="BW25">
            <v>8549.8842999999997</v>
          </cell>
          <cell r="BX25">
            <v>1240.9503999999999</v>
          </cell>
          <cell r="BY25">
            <v>3.4279000000000002</v>
          </cell>
          <cell r="BZ25">
            <v>77.592799999999997</v>
          </cell>
          <cell r="CA25">
            <v>3.8494000000000002</v>
          </cell>
          <cell r="CB25">
            <v>0</v>
          </cell>
          <cell r="CC25">
            <v>0</v>
          </cell>
          <cell r="CD25">
            <v>0</v>
          </cell>
          <cell r="CE25">
            <v>0</v>
          </cell>
          <cell r="CF25">
            <v>385.99</v>
          </cell>
          <cell r="CG25">
            <v>0</v>
          </cell>
          <cell r="CH25">
            <v>0</v>
          </cell>
          <cell r="CI25">
            <v>0</v>
          </cell>
          <cell r="CJ25">
            <v>0</v>
          </cell>
          <cell r="CK25">
            <v>0</v>
          </cell>
          <cell r="CL25">
            <v>0</v>
          </cell>
          <cell r="CM25">
            <v>0</v>
          </cell>
          <cell r="CN25">
            <v>3.4279000000000002</v>
          </cell>
          <cell r="CO25">
            <v>463.58280000000002</v>
          </cell>
          <cell r="CP25">
            <v>3.8494000000000002</v>
          </cell>
          <cell r="CQ25">
            <v>0</v>
          </cell>
          <cell r="CR25">
            <v>0</v>
          </cell>
          <cell r="CS25">
            <v>0</v>
          </cell>
          <cell r="CT25">
            <v>0</v>
          </cell>
          <cell r="CU25">
            <v>0</v>
          </cell>
          <cell r="CV25">
            <v>0</v>
          </cell>
          <cell r="CW25">
            <v>0</v>
          </cell>
          <cell r="CX25">
            <v>0</v>
          </cell>
          <cell r="CY25">
            <v>0</v>
          </cell>
          <cell r="CZ25">
            <v>952.98670000000004</v>
          </cell>
          <cell r="DA25">
            <v>8086.3014999999996</v>
          </cell>
          <cell r="DB25">
            <v>1237.1010000000001</v>
          </cell>
        </row>
        <row r="26">
          <cell r="A26">
            <v>92382</v>
          </cell>
          <cell r="B26">
            <v>153.4684</v>
          </cell>
          <cell r="C26">
            <v>2463.8544000000002</v>
          </cell>
          <cell r="D26">
            <v>327.83780000000002</v>
          </cell>
          <cell r="E26">
            <v>285.01280000000003</v>
          </cell>
          <cell r="F26">
            <v>5829.9465</v>
          </cell>
          <cell r="G26">
            <v>608.84169999999995</v>
          </cell>
          <cell r="H26">
            <v>0</v>
          </cell>
          <cell r="I26">
            <v>140.36000000000001</v>
          </cell>
          <cell r="J26">
            <v>0</v>
          </cell>
          <cell r="K26">
            <v>-9.5518999999999998</v>
          </cell>
          <cell r="L26">
            <v>4854.2022999999999</v>
          </cell>
          <cell r="M26">
            <v>-20.404599999999999</v>
          </cell>
          <cell r="N26">
            <v>0</v>
          </cell>
          <cell r="O26">
            <v>140.36000000000001</v>
          </cell>
          <cell r="P26">
            <v>0</v>
          </cell>
          <cell r="Q26">
            <v>272.49520000000001</v>
          </cell>
          <cell r="R26">
            <v>1856.8123000000001</v>
          </cell>
          <cell r="S26">
            <v>582.10140000000001</v>
          </cell>
          <cell r="T26">
            <v>966.11940000000004</v>
          </cell>
          <cell r="U26">
            <v>6583.2431999999999</v>
          </cell>
          <cell r="V26">
            <v>2063.8154</v>
          </cell>
          <cell r="W26">
            <v>1686.6477</v>
          </cell>
          <cell r="X26">
            <v>11879.6541</v>
          </cell>
          <cell r="Y26">
            <v>3603.0009</v>
          </cell>
          <cell r="Z26">
            <v>3484.8038000000001</v>
          </cell>
          <cell r="AA26">
            <v>24762.073700000001</v>
          </cell>
          <cell r="AB26">
            <v>7444.2049999999999</v>
          </cell>
          <cell r="AC26">
            <v>0</v>
          </cell>
          <cell r="AD26">
            <v>0</v>
          </cell>
          <cell r="AE26">
            <v>8.5283999999999995</v>
          </cell>
          <cell r="AF26">
            <v>0</v>
          </cell>
          <cell r="AG26">
            <v>22.439299999999999</v>
          </cell>
          <cell r="AH26">
            <v>0</v>
          </cell>
          <cell r="AI26">
            <v>0</v>
          </cell>
          <cell r="AJ26">
            <v>0</v>
          </cell>
          <cell r="AK26">
            <v>0</v>
          </cell>
          <cell r="AL26">
            <v>1244.4496999999999</v>
          </cell>
          <cell r="AM26">
            <v>10552.225700000001</v>
          </cell>
          <cell r="AN26">
            <v>2658.3815</v>
          </cell>
          <cell r="AO26">
            <v>4729.2534999999998</v>
          </cell>
          <cell r="AP26">
            <v>35291.860099999998</v>
          </cell>
          <cell r="AQ26">
            <v>10094.0581</v>
          </cell>
          <cell r="AR26">
            <v>-9.5518999999999998</v>
          </cell>
          <cell r="AS26">
            <v>5017.0015999999996</v>
          </cell>
          <cell r="AT26">
            <v>-11.876200000000001</v>
          </cell>
          <cell r="AU26">
            <v>0</v>
          </cell>
          <cell r="AV26">
            <v>0</v>
          </cell>
          <cell r="AW26">
            <v>0</v>
          </cell>
          <cell r="AX26">
            <v>0</v>
          </cell>
          <cell r="AY26">
            <v>0</v>
          </cell>
          <cell r="AZ26">
            <v>0</v>
          </cell>
          <cell r="BA26">
            <v>-9.5518999999999998</v>
          </cell>
          <cell r="BB26">
            <v>5017.0015999999996</v>
          </cell>
          <cell r="BC26">
            <v>-11.876200000000001</v>
          </cell>
          <cell r="BD26">
            <v>3923.2849999999999</v>
          </cell>
          <cell r="BE26">
            <v>33196.234600000003</v>
          </cell>
          <cell r="BF26">
            <v>8380.8845000000001</v>
          </cell>
          <cell r="BG26">
            <v>2483.0643</v>
          </cell>
          <cell r="BH26">
            <v>18992.281200000001</v>
          </cell>
          <cell r="BI26">
            <v>5304.2983000000004</v>
          </cell>
          <cell r="BJ26">
            <v>6406.3492999999999</v>
          </cell>
          <cell r="BK26">
            <v>52188.515800000001</v>
          </cell>
          <cell r="BL26">
            <v>13685.1828</v>
          </cell>
          <cell r="BM26">
            <v>6415.9012000000002</v>
          </cell>
          <cell r="BN26">
            <v>47171.514199999998</v>
          </cell>
          <cell r="BO26">
            <v>13697.058999999999</v>
          </cell>
          <cell r="BP26">
            <v>3923.2849999999999</v>
          </cell>
          <cell r="BQ26">
            <v>33196.234600000003</v>
          </cell>
          <cell r="BR26">
            <v>8380.8845000000001</v>
          </cell>
          <cell r="BS26">
            <v>2483.0643</v>
          </cell>
          <cell r="BT26">
            <v>18992.281200000001</v>
          </cell>
          <cell r="BU26">
            <v>5304.2983000000004</v>
          </cell>
          <cell r="BV26">
            <v>6406.3492999999999</v>
          </cell>
          <cell r="BW26">
            <v>52188.515800000001</v>
          </cell>
          <cell r="BX26">
            <v>13685.1828</v>
          </cell>
          <cell r="BY26">
            <v>0</v>
          </cell>
          <cell r="BZ26">
            <v>0</v>
          </cell>
          <cell r="CA26">
            <v>0</v>
          </cell>
          <cell r="CB26">
            <v>0</v>
          </cell>
          <cell r="CC26">
            <v>22.439299999999999</v>
          </cell>
          <cell r="CD26">
            <v>0</v>
          </cell>
          <cell r="CE26">
            <v>0</v>
          </cell>
          <cell r="CF26">
            <v>140.36000000000001</v>
          </cell>
          <cell r="CG26">
            <v>0</v>
          </cell>
          <cell r="CH26">
            <v>-9.5518999999999998</v>
          </cell>
          <cell r="CI26">
            <v>4854.2022999999999</v>
          </cell>
          <cell r="CJ26">
            <v>-20.404599999999999</v>
          </cell>
          <cell r="CK26">
            <v>0</v>
          </cell>
          <cell r="CL26">
            <v>0</v>
          </cell>
          <cell r="CM26">
            <v>8.5283999999999995</v>
          </cell>
          <cell r="CN26">
            <v>-9.5518999999999998</v>
          </cell>
          <cell r="CO26">
            <v>5017.0015999999996</v>
          </cell>
          <cell r="CP26">
            <v>-11.876200000000001</v>
          </cell>
          <cell r="CQ26">
            <v>0</v>
          </cell>
          <cell r="CR26">
            <v>0</v>
          </cell>
          <cell r="CS26">
            <v>0</v>
          </cell>
          <cell r="CT26">
            <v>0</v>
          </cell>
          <cell r="CU26">
            <v>0</v>
          </cell>
          <cell r="CV26">
            <v>0</v>
          </cell>
          <cell r="CW26">
            <v>0</v>
          </cell>
          <cell r="CX26">
            <v>0</v>
          </cell>
          <cell r="CY26">
            <v>0</v>
          </cell>
          <cell r="CZ26">
            <v>6415.9012000000002</v>
          </cell>
          <cell r="DA26">
            <v>47171.514199999998</v>
          </cell>
          <cell r="DB26">
            <v>13697.058999999999</v>
          </cell>
        </row>
        <row r="27">
          <cell r="A27">
            <v>92412</v>
          </cell>
          <cell r="B27">
            <v>29.863600000000002</v>
          </cell>
          <cell r="C27">
            <v>366.36860000000001</v>
          </cell>
          <cell r="D27">
            <v>16.009</v>
          </cell>
          <cell r="E27">
            <v>55.461100000000002</v>
          </cell>
          <cell r="F27">
            <v>619.26459999999997</v>
          </cell>
          <cell r="G27">
            <v>29.731000000000002</v>
          </cell>
          <cell r="H27">
            <v>0</v>
          </cell>
          <cell r="I27">
            <v>14.297599999999999</v>
          </cell>
          <cell r="J27">
            <v>0</v>
          </cell>
          <cell r="K27">
            <v>18.164200000000001</v>
          </cell>
          <cell r="L27">
            <v>516.14170000000001</v>
          </cell>
          <cell r="M27">
            <v>9.7371999999999996</v>
          </cell>
          <cell r="N27">
            <v>0</v>
          </cell>
          <cell r="O27">
            <v>14.297599999999999</v>
          </cell>
          <cell r="P27">
            <v>0</v>
          </cell>
          <cell r="Q27">
            <v>23.413599999999999</v>
          </cell>
          <cell r="R27">
            <v>84.027500000000003</v>
          </cell>
          <cell r="S27">
            <v>12.551299999999999</v>
          </cell>
          <cell r="T27">
            <v>83.011799999999994</v>
          </cell>
          <cell r="U27">
            <v>297.91570000000002</v>
          </cell>
          <cell r="V27">
            <v>44.500100000000003</v>
          </cell>
          <cell r="W27">
            <v>173.58590000000001</v>
          </cell>
          <cell r="X27">
            <v>851.43470000000002</v>
          </cell>
          <cell r="Y27">
            <v>93.054199999999994</v>
          </cell>
          <cell r="Z27">
            <v>161.7346</v>
          </cell>
          <cell r="AA27">
            <v>699.14880000000005</v>
          </cell>
          <cell r="AB27">
            <v>86.7012</v>
          </cell>
          <cell r="AC27">
            <v>0</v>
          </cell>
          <cell r="AD27">
            <v>0</v>
          </cell>
          <cell r="AE27">
            <v>0</v>
          </cell>
          <cell r="AF27">
            <v>0</v>
          </cell>
          <cell r="AG27">
            <v>0</v>
          </cell>
          <cell r="AH27">
            <v>0</v>
          </cell>
          <cell r="AI27">
            <v>0</v>
          </cell>
          <cell r="AJ27">
            <v>0</v>
          </cell>
          <cell r="AK27">
            <v>0</v>
          </cell>
          <cell r="AL27">
            <v>106.9268</v>
          </cell>
          <cell r="AM27">
            <v>473.7475</v>
          </cell>
          <cell r="AN27">
            <v>57.3202</v>
          </cell>
          <cell r="AO27">
            <v>268.66140000000001</v>
          </cell>
          <cell r="AP27">
            <v>1172.8963000000001</v>
          </cell>
          <cell r="AQ27">
            <v>144.0214</v>
          </cell>
          <cell r="AR27">
            <v>18.164200000000001</v>
          </cell>
          <cell r="AS27">
            <v>530.4393</v>
          </cell>
          <cell r="AT27">
            <v>9.7371999999999996</v>
          </cell>
          <cell r="AU27">
            <v>0</v>
          </cell>
          <cell r="AV27">
            <v>3.8961999999999999</v>
          </cell>
          <cell r="AW27">
            <v>0</v>
          </cell>
          <cell r="AX27">
            <v>0</v>
          </cell>
          <cell r="AY27">
            <v>0</v>
          </cell>
          <cell r="AZ27">
            <v>0</v>
          </cell>
          <cell r="BA27">
            <v>18.164200000000001</v>
          </cell>
          <cell r="BB27">
            <v>526.54309999999998</v>
          </cell>
          <cell r="BC27">
            <v>9.7371999999999996</v>
          </cell>
          <cell r="BD27">
            <v>247.05930000000001</v>
          </cell>
          <cell r="BE27">
            <v>1699.0796</v>
          </cell>
          <cell r="BF27">
            <v>132.44120000000001</v>
          </cell>
          <cell r="BG27">
            <v>213.35220000000001</v>
          </cell>
          <cell r="BH27">
            <v>855.69069999999999</v>
          </cell>
          <cell r="BI27">
            <v>114.3716</v>
          </cell>
          <cell r="BJ27">
            <v>460.41149999999999</v>
          </cell>
          <cell r="BK27">
            <v>2554.7703000000001</v>
          </cell>
          <cell r="BL27">
            <v>246.81280000000001</v>
          </cell>
          <cell r="BM27">
            <v>442.2473</v>
          </cell>
          <cell r="BN27">
            <v>2028.2272</v>
          </cell>
          <cell r="BO27">
            <v>237.07560000000001</v>
          </cell>
          <cell r="BP27">
            <v>247.05930000000001</v>
          </cell>
          <cell r="BQ27">
            <v>1699.0796</v>
          </cell>
          <cell r="BR27">
            <v>132.44120000000001</v>
          </cell>
          <cell r="BS27">
            <v>213.35220000000001</v>
          </cell>
          <cell r="BT27">
            <v>855.69069999999999</v>
          </cell>
          <cell r="BU27">
            <v>114.3716</v>
          </cell>
          <cell r="BV27">
            <v>460.41149999999999</v>
          </cell>
          <cell r="BW27">
            <v>2554.7703000000001</v>
          </cell>
          <cell r="BX27">
            <v>246.81280000000001</v>
          </cell>
          <cell r="BY27">
            <v>0</v>
          </cell>
          <cell r="BZ27">
            <v>0</v>
          </cell>
          <cell r="CA27">
            <v>0</v>
          </cell>
          <cell r="CB27">
            <v>0</v>
          </cell>
          <cell r="CC27">
            <v>0</v>
          </cell>
          <cell r="CD27">
            <v>0</v>
          </cell>
          <cell r="CE27">
            <v>0</v>
          </cell>
          <cell r="CF27">
            <v>14.297599999999999</v>
          </cell>
          <cell r="CG27">
            <v>0</v>
          </cell>
          <cell r="CH27">
            <v>18.164200000000001</v>
          </cell>
          <cell r="CI27">
            <v>516.14170000000001</v>
          </cell>
          <cell r="CJ27">
            <v>9.7371999999999996</v>
          </cell>
          <cell r="CK27">
            <v>0</v>
          </cell>
          <cell r="CL27">
            <v>0</v>
          </cell>
          <cell r="CM27">
            <v>0</v>
          </cell>
          <cell r="CN27">
            <v>18.164200000000001</v>
          </cell>
          <cell r="CO27">
            <v>530.4393</v>
          </cell>
          <cell r="CP27">
            <v>9.7371999999999996</v>
          </cell>
          <cell r="CQ27">
            <v>0</v>
          </cell>
          <cell r="CR27">
            <v>0</v>
          </cell>
          <cell r="CS27">
            <v>0</v>
          </cell>
          <cell r="CT27">
            <v>0</v>
          </cell>
          <cell r="CU27">
            <v>3.8961999999999999</v>
          </cell>
          <cell r="CV27">
            <v>0</v>
          </cell>
          <cell r="CW27">
            <v>0</v>
          </cell>
          <cell r="CX27">
            <v>3.8961999999999999</v>
          </cell>
          <cell r="CY27">
            <v>0</v>
          </cell>
          <cell r="CZ27">
            <v>442.2473</v>
          </cell>
          <cell r="DA27">
            <v>2028.2272</v>
          </cell>
          <cell r="DB27">
            <v>237.07560000000001</v>
          </cell>
        </row>
        <row r="28">
          <cell r="A28">
            <v>92417</v>
          </cell>
          <cell r="B28">
            <v>30.659800000000001</v>
          </cell>
          <cell r="C28">
            <v>443.89420000000001</v>
          </cell>
          <cell r="D28">
            <v>16.4359</v>
          </cell>
          <cell r="E28">
            <v>56.939599999999999</v>
          </cell>
          <cell r="F28">
            <v>465.04700000000003</v>
          </cell>
          <cell r="G28">
            <v>30.523499999999999</v>
          </cell>
          <cell r="H28">
            <v>0</v>
          </cell>
          <cell r="I28">
            <v>30.528300000000002</v>
          </cell>
          <cell r="J28">
            <v>0</v>
          </cell>
          <cell r="K28">
            <v>69.040499999999994</v>
          </cell>
          <cell r="L28">
            <v>488.38679999999999</v>
          </cell>
          <cell r="M28">
            <v>37.0105</v>
          </cell>
          <cell r="N28">
            <v>0</v>
          </cell>
          <cell r="O28">
            <v>30.528300000000002</v>
          </cell>
          <cell r="P28">
            <v>0</v>
          </cell>
          <cell r="Q28">
            <v>80.7547</v>
          </cell>
          <cell r="R28">
            <v>860.44100000000003</v>
          </cell>
          <cell r="S28">
            <v>43.290199999999999</v>
          </cell>
          <cell r="T28">
            <v>286.31200000000001</v>
          </cell>
          <cell r="U28">
            <v>3050.6543000000001</v>
          </cell>
          <cell r="V28">
            <v>153.48330000000001</v>
          </cell>
          <cell r="W28">
            <v>385.62560000000002</v>
          </cell>
          <cell r="X28">
            <v>4331.6496999999999</v>
          </cell>
          <cell r="Y28">
            <v>206.72239999999999</v>
          </cell>
          <cell r="Z28">
            <v>910.94839999999999</v>
          </cell>
          <cell r="AA28">
            <v>12478.045</v>
          </cell>
          <cell r="AB28">
            <v>488.33229999999998</v>
          </cell>
          <cell r="AC28">
            <v>0</v>
          </cell>
          <cell r="AD28">
            <v>27.999199999999998</v>
          </cell>
          <cell r="AE28">
            <v>0</v>
          </cell>
          <cell r="AF28">
            <v>0</v>
          </cell>
          <cell r="AG28">
            <v>0</v>
          </cell>
          <cell r="AH28">
            <v>0</v>
          </cell>
          <cell r="AI28">
            <v>0</v>
          </cell>
          <cell r="AJ28">
            <v>0</v>
          </cell>
          <cell r="AK28">
            <v>0</v>
          </cell>
          <cell r="AL28">
            <v>394.17320000000001</v>
          </cell>
          <cell r="AM28">
            <v>5616.5537000000004</v>
          </cell>
          <cell r="AN28">
            <v>211.30449999999999</v>
          </cell>
          <cell r="AO28">
            <v>1305.1215999999999</v>
          </cell>
          <cell r="AP28">
            <v>18066.5995</v>
          </cell>
          <cell r="AQ28">
            <v>699.63679999999999</v>
          </cell>
          <cell r="AR28">
            <v>69.040499999999994</v>
          </cell>
          <cell r="AS28">
            <v>546.91430000000003</v>
          </cell>
          <cell r="AT28">
            <v>37.0105</v>
          </cell>
          <cell r="AU28">
            <v>0</v>
          </cell>
          <cell r="AV28">
            <v>0</v>
          </cell>
          <cell r="AW28">
            <v>0</v>
          </cell>
          <cell r="AX28">
            <v>0</v>
          </cell>
          <cell r="AY28">
            <v>0</v>
          </cell>
          <cell r="AZ28">
            <v>0</v>
          </cell>
          <cell r="BA28">
            <v>69.040499999999994</v>
          </cell>
          <cell r="BB28">
            <v>546.91430000000003</v>
          </cell>
          <cell r="BC28">
            <v>37.0105</v>
          </cell>
          <cell r="BD28">
            <v>998.54780000000005</v>
          </cell>
          <cell r="BE28">
            <v>13417.514499999999</v>
          </cell>
          <cell r="BF28">
            <v>535.29169999999999</v>
          </cell>
          <cell r="BG28">
            <v>761.23990000000003</v>
          </cell>
          <cell r="BH28">
            <v>9527.6489999999994</v>
          </cell>
          <cell r="BI28">
            <v>408.07799999999997</v>
          </cell>
          <cell r="BJ28">
            <v>1759.7877000000001</v>
          </cell>
          <cell r="BK28">
            <v>22945.163499999999</v>
          </cell>
          <cell r="BL28">
            <v>943.36969999999997</v>
          </cell>
          <cell r="BM28">
            <v>1690.7472</v>
          </cell>
          <cell r="BN28">
            <v>22398.249199999998</v>
          </cell>
          <cell r="BO28">
            <v>906.35919999999999</v>
          </cell>
          <cell r="BP28">
            <v>998.54780000000005</v>
          </cell>
          <cell r="BQ28">
            <v>13417.514499999999</v>
          </cell>
          <cell r="BR28">
            <v>535.29169999999999</v>
          </cell>
          <cell r="BS28">
            <v>761.23990000000003</v>
          </cell>
          <cell r="BT28">
            <v>9527.6489999999994</v>
          </cell>
          <cell r="BU28">
            <v>408.07799999999997</v>
          </cell>
          <cell r="BV28">
            <v>1759.7877000000001</v>
          </cell>
          <cell r="BW28">
            <v>22945.163499999999</v>
          </cell>
          <cell r="BX28">
            <v>943.36969999999997</v>
          </cell>
          <cell r="BY28">
            <v>0</v>
          </cell>
          <cell r="BZ28">
            <v>0</v>
          </cell>
          <cell r="CA28">
            <v>0</v>
          </cell>
          <cell r="CB28">
            <v>0</v>
          </cell>
          <cell r="CC28">
            <v>0</v>
          </cell>
          <cell r="CD28">
            <v>0</v>
          </cell>
          <cell r="CE28">
            <v>0</v>
          </cell>
          <cell r="CF28">
            <v>30.528300000000002</v>
          </cell>
          <cell r="CG28">
            <v>0</v>
          </cell>
          <cell r="CH28">
            <v>69.040499999999994</v>
          </cell>
          <cell r="CI28">
            <v>488.38679999999999</v>
          </cell>
          <cell r="CJ28">
            <v>37.0105</v>
          </cell>
          <cell r="CK28">
            <v>0</v>
          </cell>
          <cell r="CL28">
            <v>27.999199999999998</v>
          </cell>
          <cell r="CM28">
            <v>0</v>
          </cell>
          <cell r="CN28">
            <v>69.040499999999994</v>
          </cell>
          <cell r="CO28">
            <v>546.91430000000003</v>
          </cell>
          <cell r="CP28">
            <v>37.0105</v>
          </cell>
          <cell r="CQ28">
            <v>0</v>
          </cell>
          <cell r="CR28">
            <v>0</v>
          </cell>
          <cell r="CS28">
            <v>0</v>
          </cell>
          <cell r="CT28">
            <v>0</v>
          </cell>
          <cell r="CU28">
            <v>0</v>
          </cell>
          <cell r="CV28">
            <v>0</v>
          </cell>
          <cell r="CW28">
            <v>0</v>
          </cell>
          <cell r="CX28">
            <v>0</v>
          </cell>
          <cell r="CY28">
            <v>0</v>
          </cell>
          <cell r="CZ28">
            <v>1690.7472</v>
          </cell>
          <cell r="DA28">
            <v>22398.249199999998</v>
          </cell>
          <cell r="DB28">
            <v>906.35919999999999</v>
          </cell>
        </row>
        <row r="29">
          <cell r="A29">
            <v>92421</v>
          </cell>
          <cell r="B29">
            <v>43.262500000000003</v>
          </cell>
          <cell r="C29">
            <v>339.85039999999998</v>
          </cell>
          <cell r="D29">
            <v>30.320699999999999</v>
          </cell>
          <cell r="E29">
            <v>80.3446</v>
          </cell>
          <cell r="F29">
            <v>389.8852</v>
          </cell>
          <cell r="G29">
            <v>56.309800000000003</v>
          </cell>
          <cell r="H29">
            <v>0</v>
          </cell>
          <cell r="I29">
            <v>35.090000000000003</v>
          </cell>
          <cell r="J29">
            <v>0</v>
          </cell>
          <cell r="K29">
            <v>98.544499999999999</v>
          </cell>
          <cell r="L29">
            <v>493.45769999999999</v>
          </cell>
          <cell r="M29">
            <v>69.065299999999993</v>
          </cell>
          <cell r="N29">
            <v>0</v>
          </cell>
          <cell r="O29">
            <v>35.090000000000003</v>
          </cell>
          <cell r="P29">
            <v>0</v>
          </cell>
          <cell r="Q29">
            <v>46.469900000000003</v>
          </cell>
          <cell r="R29">
            <v>345.72149999999999</v>
          </cell>
          <cell r="S29">
            <v>32.5685</v>
          </cell>
          <cell r="T29">
            <v>164.75710000000001</v>
          </cell>
          <cell r="U29">
            <v>1225.7401</v>
          </cell>
          <cell r="V29">
            <v>115.4705</v>
          </cell>
          <cell r="W29">
            <v>236.28960000000001</v>
          </cell>
          <cell r="X29">
            <v>1807.7394999999999</v>
          </cell>
          <cell r="Y29">
            <v>165.60419999999999</v>
          </cell>
          <cell r="Z29">
            <v>740.22860000000003</v>
          </cell>
          <cell r="AA29">
            <v>6223.4233000000004</v>
          </cell>
          <cell r="AB29">
            <v>518.79139999999995</v>
          </cell>
          <cell r="AC29">
            <v>0</v>
          </cell>
          <cell r="AD29">
            <v>0</v>
          </cell>
          <cell r="AE29">
            <v>0</v>
          </cell>
          <cell r="AF29">
            <v>0</v>
          </cell>
          <cell r="AG29">
            <v>4.2316000000000003</v>
          </cell>
          <cell r="AH29">
            <v>0</v>
          </cell>
          <cell r="AI29">
            <v>0</v>
          </cell>
          <cell r="AJ29">
            <v>0</v>
          </cell>
          <cell r="AK29">
            <v>0</v>
          </cell>
          <cell r="AL29">
            <v>229.82599999999999</v>
          </cell>
          <cell r="AM29">
            <v>2163.9014999999999</v>
          </cell>
          <cell r="AN29">
            <v>161.07429999999999</v>
          </cell>
          <cell r="AO29">
            <v>970.05460000000005</v>
          </cell>
          <cell r="AP29">
            <v>8383.0931999999993</v>
          </cell>
          <cell r="AQ29">
            <v>679.86569999999995</v>
          </cell>
          <cell r="AR29">
            <v>98.544499999999999</v>
          </cell>
          <cell r="AS29">
            <v>532.77930000000003</v>
          </cell>
          <cell r="AT29">
            <v>69.065299999999993</v>
          </cell>
          <cell r="AU29">
            <v>0</v>
          </cell>
          <cell r="AV29">
            <v>0</v>
          </cell>
          <cell r="AW29">
            <v>0</v>
          </cell>
          <cell r="AX29">
            <v>0</v>
          </cell>
          <cell r="AY29">
            <v>0</v>
          </cell>
          <cell r="AZ29">
            <v>0</v>
          </cell>
          <cell r="BA29">
            <v>98.544499999999999</v>
          </cell>
          <cell r="BB29">
            <v>532.77930000000003</v>
          </cell>
          <cell r="BC29">
            <v>69.065299999999993</v>
          </cell>
          <cell r="BD29">
            <v>863.83569999999997</v>
          </cell>
          <cell r="BE29">
            <v>6988.2488999999996</v>
          </cell>
          <cell r="BF29">
            <v>605.42190000000005</v>
          </cell>
          <cell r="BG29">
            <v>441.053</v>
          </cell>
          <cell r="BH29">
            <v>3735.3631</v>
          </cell>
          <cell r="BI29">
            <v>309.11329999999998</v>
          </cell>
          <cell r="BJ29">
            <v>1304.8887</v>
          </cell>
          <cell r="BK29">
            <v>10723.611999999999</v>
          </cell>
          <cell r="BL29">
            <v>914.53520000000003</v>
          </cell>
          <cell r="BM29">
            <v>1206.3442</v>
          </cell>
          <cell r="BN29">
            <v>10190.832700000001</v>
          </cell>
          <cell r="BO29">
            <v>845.46990000000005</v>
          </cell>
          <cell r="BP29">
            <v>863.83569999999997</v>
          </cell>
          <cell r="BQ29">
            <v>6988.2488999999996</v>
          </cell>
          <cell r="BR29">
            <v>605.42190000000005</v>
          </cell>
          <cell r="BS29">
            <v>441.053</v>
          </cell>
          <cell r="BT29">
            <v>3735.3631</v>
          </cell>
          <cell r="BU29">
            <v>309.11329999999998</v>
          </cell>
          <cell r="BV29">
            <v>1304.8887</v>
          </cell>
          <cell r="BW29">
            <v>10723.611999999999</v>
          </cell>
          <cell r="BX29">
            <v>914.53520000000003</v>
          </cell>
          <cell r="BY29">
            <v>0</v>
          </cell>
          <cell r="BZ29">
            <v>0</v>
          </cell>
          <cell r="CA29">
            <v>0</v>
          </cell>
          <cell r="CB29">
            <v>0</v>
          </cell>
          <cell r="CC29">
            <v>4.2316000000000003</v>
          </cell>
          <cell r="CD29">
            <v>0</v>
          </cell>
          <cell r="CE29">
            <v>0</v>
          </cell>
          <cell r="CF29">
            <v>35.090000000000003</v>
          </cell>
          <cell r="CG29">
            <v>0</v>
          </cell>
          <cell r="CH29">
            <v>98.544499999999999</v>
          </cell>
          <cell r="CI29">
            <v>493.45769999999999</v>
          </cell>
          <cell r="CJ29">
            <v>69.065299999999993</v>
          </cell>
          <cell r="CK29">
            <v>0</v>
          </cell>
          <cell r="CL29">
            <v>0</v>
          </cell>
          <cell r="CM29">
            <v>0</v>
          </cell>
          <cell r="CN29">
            <v>98.544499999999999</v>
          </cell>
          <cell r="CO29">
            <v>532.77930000000003</v>
          </cell>
          <cell r="CP29">
            <v>69.065299999999993</v>
          </cell>
          <cell r="CQ29">
            <v>0</v>
          </cell>
          <cell r="CR29">
            <v>0</v>
          </cell>
          <cell r="CS29">
            <v>0</v>
          </cell>
          <cell r="CT29">
            <v>0</v>
          </cell>
          <cell r="CU29">
            <v>0</v>
          </cell>
          <cell r="CV29">
            <v>0</v>
          </cell>
          <cell r="CW29">
            <v>0</v>
          </cell>
          <cell r="CX29">
            <v>0</v>
          </cell>
          <cell r="CY29">
            <v>0</v>
          </cell>
          <cell r="CZ29">
            <v>1206.3442</v>
          </cell>
          <cell r="DA29">
            <v>10190.832700000001</v>
          </cell>
          <cell r="DB29">
            <v>845.46990000000005</v>
          </cell>
        </row>
        <row r="30">
          <cell r="A30">
            <v>92432</v>
          </cell>
          <cell r="B30">
            <v>40.853700000000003</v>
          </cell>
          <cell r="C30">
            <v>255.04220000000001</v>
          </cell>
          <cell r="D30">
            <v>21.900400000000001</v>
          </cell>
          <cell r="E30">
            <v>75.871200000000002</v>
          </cell>
          <cell r="F30">
            <v>518.82960000000003</v>
          </cell>
          <cell r="G30">
            <v>40.672199999999997</v>
          </cell>
          <cell r="H30">
            <v>0</v>
          </cell>
          <cell r="I30">
            <v>22.422499999999999</v>
          </cell>
          <cell r="J30">
            <v>0</v>
          </cell>
          <cell r="K30">
            <v>60.900700000000001</v>
          </cell>
          <cell r="L30">
            <v>246.68520000000001</v>
          </cell>
          <cell r="M30">
            <v>32.647100000000002</v>
          </cell>
          <cell r="N30">
            <v>0</v>
          </cell>
          <cell r="O30">
            <v>22.422499999999999</v>
          </cell>
          <cell r="P30">
            <v>0</v>
          </cell>
          <cell r="Q30">
            <v>18.202100000000002</v>
          </cell>
          <cell r="R30">
            <v>196.92789999999999</v>
          </cell>
          <cell r="S30">
            <v>9.7576999999999998</v>
          </cell>
          <cell r="T30">
            <v>64.534800000000004</v>
          </cell>
          <cell r="U30">
            <v>698.19809999999995</v>
          </cell>
          <cell r="V30">
            <v>34.595199999999998</v>
          </cell>
          <cell r="W30">
            <v>138.56110000000001</v>
          </cell>
          <cell r="X30">
            <v>1422.3126</v>
          </cell>
          <cell r="Y30">
            <v>74.278400000000005</v>
          </cell>
          <cell r="Z30">
            <v>169.1987</v>
          </cell>
          <cell r="AA30">
            <v>1880.7525000000001</v>
          </cell>
          <cell r="AB30">
            <v>90.702299999999994</v>
          </cell>
          <cell r="AC30">
            <v>0</v>
          </cell>
          <cell r="AD30">
            <v>1.425</v>
          </cell>
          <cell r="AE30">
            <v>0</v>
          </cell>
          <cell r="AF30">
            <v>0</v>
          </cell>
          <cell r="AG30">
            <v>0</v>
          </cell>
          <cell r="AH30">
            <v>0</v>
          </cell>
          <cell r="AI30">
            <v>0</v>
          </cell>
          <cell r="AJ30">
            <v>0</v>
          </cell>
          <cell r="AK30">
            <v>0</v>
          </cell>
          <cell r="AL30">
            <v>83.1267</v>
          </cell>
          <cell r="AM30">
            <v>1137.8938000000001</v>
          </cell>
          <cell r="AN30">
            <v>44.561700000000002</v>
          </cell>
          <cell r="AO30">
            <v>252.3254</v>
          </cell>
          <cell r="AP30">
            <v>3017.2213000000002</v>
          </cell>
          <cell r="AQ30">
            <v>135.26400000000001</v>
          </cell>
          <cell r="AR30">
            <v>60.900700000000001</v>
          </cell>
          <cell r="AS30">
            <v>270.53269999999998</v>
          </cell>
          <cell r="AT30">
            <v>32.647100000000002</v>
          </cell>
          <cell r="AU30">
            <v>0</v>
          </cell>
          <cell r="AV30">
            <v>0</v>
          </cell>
          <cell r="AW30">
            <v>0</v>
          </cell>
          <cell r="AX30">
            <v>0</v>
          </cell>
          <cell r="AY30">
            <v>0</v>
          </cell>
          <cell r="AZ30">
            <v>0</v>
          </cell>
          <cell r="BA30">
            <v>60.900700000000001</v>
          </cell>
          <cell r="BB30">
            <v>270.53269999999998</v>
          </cell>
          <cell r="BC30">
            <v>32.647100000000002</v>
          </cell>
          <cell r="BD30">
            <v>285.92360000000002</v>
          </cell>
          <cell r="BE30">
            <v>2677.0468000000001</v>
          </cell>
          <cell r="BF30">
            <v>153.2749</v>
          </cell>
          <cell r="BG30">
            <v>165.86359999999999</v>
          </cell>
          <cell r="BH30">
            <v>2033.0198</v>
          </cell>
          <cell r="BI30">
            <v>88.914599999999993</v>
          </cell>
          <cell r="BJ30">
            <v>451.78719999999998</v>
          </cell>
          <cell r="BK30">
            <v>4710.0666000000001</v>
          </cell>
          <cell r="BL30">
            <v>242.18950000000001</v>
          </cell>
          <cell r="BM30">
            <v>390.88650000000001</v>
          </cell>
          <cell r="BN30">
            <v>4439.5339000000004</v>
          </cell>
          <cell r="BO30">
            <v>209.54239999999999</v>
          </cell>
          <cell r="BP30">
            <v>285.92360000000002</v>
          </cell>
          <cell r="BQ30">
            <v>2677.0468000000001</v>
          </cell>
          <cell r="BR30">
            <v>153.2749</v>
          </cell>
          <cell r="BS30">
            <v>165.86359999999999</v>
          </cell>
          <cell r="BT30">
            <v>2033.0198</v>
          </cell>
          <cell r="BU30">
            <v>88.914599999999993</v>
          </cell>
          <cell r="BV30">
            <v>451.78719999999998</v>
          </cell>
          <cell r="BW30">
            <v>4710.0666000000001</v>
          </cell>
          <cell r="BX30">
            <v>242.18950000000001</v>
          </cell>
          <cell r="BY30">
            <v>0</v>
          </cell>
          <cell r="BZ30">
            <v>0</v>
          </cell>
          <cell r="CA30">
            <v>0</v>
          </cell>
          <cell r="CB30">
            <v>0</v>
          </cell>
          <cell r="CC30">
            <v>0</v>
          </cell>
          <cell r="CD30">
            <v>0</v>
          </cell>
          <cell r="CE30">
            <v>0</v>
          </cell>
          <cell r="CF30">
            <v>22.422499999999999</v>
          </cell>
          <cell r="CG30">
            <v>0</v>
          </cell>
          <cell r="CH30">
            <v>60.900700000000001</v>
          </cell>
          <cell r="CI30">
            <v>246.68520000000001</v>
          </cell>
          <cell r="CJ30">
            <v>32.647100000000002</v>
          </cell>
          <cell r="CK30">
            <v>0</v>
          </cell>
          <cell r="CL30">
            <v>1.425</v>
          </cell>
          <cell r="CM30">
            <v>0</v>
          </cell>
          <cell r="CN30">
            <v>60.900700000000001</v>
          </cell>
          <cell r="CO30">
            <v>270.53269999999998</v>
          </cell>
          <cell r="CP30">
            <v>32.647100000000002</v>
          </cell>
          <cell r="CQ30">
            <v>0</v>
          </cell>
          <cell r="CR30">
            <v>0</v>
          </cell>
          <cell r="CS30">
            <v>0</v>
          </cell>
          <cell r="CT30">
            <v>0</v>
          </cell>
          <cell r="CU30">
            <v>0</v>
          </cell>
          <cell r="CV30">
            <v>0</v>
          </cell>
          <cell r="CW30">
            <v>0</v>
          </cell>
          <cell r="CX30">
            <v>0</v>
          </cell>
          <cell r="CY30">
            <v>0</v>
          </cell>
          <cell r="CZ30">
            <v>390.88650000000001</v>
          </cell>
          <cell r="DA30">
            <v>4439.5339000000004</v>
          </cell>
          <cell r="DB30">
            <v>209.54239999999999</v>
          </cell>
        </row>
        <row r="31">
          <cell r="A31">
            <v>92448</v>
          </cell>
          <cell r="B31">
            <v>41.2637</v>
          </cell>
          <cell r="C31">
            <v>406.57679999999999</v>
          </cell>
          <cell r="D31">
            <v>22.120200000000001</v>
          </cell>
          <cell r="E31">
            <v>76.632599999999996</v>
          </cell>
          <cell r="F31">
            <v>407.51010000000002</v>
          </cell>
          <cell r="G31">
            <v>41.080500000000001</v>
          </cell>
          <cell r="H31">
            <v>0</v>
          </cell>
          <cell r="I31">
            <v>28.628299999999999</v>
          </cell>
          <cell r="J31">
            <v>0</v>
          </cell>
          <cell r="K31">
            <v>79.547799999999995</v>
          </cell>
          <cell r="L31">
            <v>525.524</v>
          </cell>
          <cell r="M31">
            <v>42.6432</v>
          </cell>
          <cell r="N31">
            <v>0</v>
          </cell>
          <cell r="O31">
            <v>28.628299999999999</v>
          </cell>
          <cell r="P31">
            <v>0</v>
          </cell>
          <cell r="Q31">
            <v>7.9821</v>
          </cell>
          <cell r="R31">
            <v>118.1921</v>
          </cell>
          <cell r="S31">
            <v>4.2789999999999999</v>
          </cell>
          <cell r="T31">
            <v>28.3</v>
          </cell>
          <cell r="U31">
            <v>419.04559999999998</v>
          </cell>
          <cell r="V31">
            <v>15.1707</v>
          </cell>
          <cell r="W31">
            <v>74.630600000000001</v>
          </cell>
          <cell r="X31">
            <v>825.80060000000003</v>
          </cell>
          <cell r="Y31">
            <v>40.007199999999997</v>
          </cell>
          <cell r="Z31">
            <v>59.7104</v>
          </cell>
          <cell r="AA31">
            <v>1144.3738000000001</v>
          </cell>
          <cell r="AB31">
            <v>32.009</v>
          </cell>
          <cell r="AC31">
            <v>0</v>
          </cell>
          <cell r="AD31">
            <v>5.5162000000000004</v>
          </cell>
          <cell r="AE31">
            <v>0</v>
          </cell>
          <cell r="AF31">
            <v>0</v>
          </cell>
          <cell r="AG31">
            <v>0</v>
          </cell>
          <cell r="AH31">
            <v>0</v>
          </cell>
          <cell r="AI31">
            <v>0</v>
          </cell>
          <cell r="AJ31">
            <v>0</v>
          </cell>
          <cell r="AK31">
            <v>0</v>
          </cell>
          <cell r="AL31">
            <v>39.476799999999997</v>
          </cell>
          <cell r="AM31">
            <v>780.26340000000005</v>
          </cell>
          <cell r="AN31">
            <v>21.162299999999998</v>
          </cell>
          <cell r="AO31">
            <v>99.187200000000004</v>
          </cell>
          <cell r="AP31">
            <v>1919.1210000000001</v>
          </cell>
          <cell r="AQ31">
            <v>53.171300000000002</v>
          </cell>
          <cell r="AR31">
            <v>79.547799999999995</v>
          </cell>
          <cell r="AS31">
            <v>559.66849999999999</v>
          </cell>
          <cell r="AT31">
            <v>42.6432</v>
          </cell>
          <cell r="AU31">
            <v>0</v>
          </cell>
          <cell r="AV31">
            <v>0</v>
          </cell>
          <cell r="AW31">
            <v>0</v>
          </cell>
          <cell r="AX31">
            <v>0</v>
          </cell>
          <cell r="AY31">
            <v>0</v>
          </cell>
          <cell r="AZ31">
            <v>0</v>
          </cell>
          <cell r="BA31">
            <v>79.547799999999995</v>
          </cell>
          <cell r="BB31">
            <v>559.66849999999999</v>
          </cell>
          <cell r="BC31">
            <v>42.6432</v>
          </cell>
          <cell r="BD31">
            <v>177.60669999999999</v>
          </cell>
          <cell r="BE31">
            <v>1987.0889999999999</v>
          </cell>
          <cell r="BF31">
            <v>95.209699999999998</v>
          </cell>
          <cell r="BG31">
            <v>75.758899999999997</v>
          </cell>
          <cell r="BH31">
            <v>1317.5011</v>
          </cell>
          <cell r="BI31">
            <v>40.612000000000002</v>
          </cell>
          <cell r="BJ31">
            <v>253.3656</v>
          </cell>
          <cell r="BK31">
            <v>3304.5900999999999</v>
          </cell>
          <cell r="BL31">
            <v>135.82169999999999</v>
          </cell>
          <cell r="BM31">
            <v>173.81780000000001</v>
          </cell>
          <cell r="BN31">
            <v>2744.9216000000001</v>
          </cell>
          <cell r="BO31">
            <v>93.1785</v>
          </cell>
          <cell r="BP31">
            <v>177.60669999999999</v>
          </cell>
          <cell r="BQ31">
            <v>1987.0889999999999</v>
          </cell>
          <cell r="BR31">
            <v>95.209699999999998</v>
          </cell>
          <cell r="BS31">
            <v>75.758899999999997</v>
          </cell>
          <cell r="BT31">
            <v>1317.5011</v>
          </cell>
          <cell r="BU31">
            <v>40.612000000000002</v>
          </cell>
          <cell r="BV31">
            <v>253.3656</v>
          </cell>
          <cell r="BW31">
            <v>3304.5900999999999</v>
          </cell>
          <cell r="BX31">
            <v>135.82169999999999</v>
          </cell>
          <cell r="BY31">
            <v>0</v>
          </cell>
          <cell r="BZ31">
            <v>0</v>
          </cell>
          <cell r="CA31">
            <v>0</v>
          </cell>
          <cell r="CB31">
            <v>0</v>
          </cell>
          <cell r="CC31">
            <v>0</v>
          </cell>
          <cell r="CD31">
            <v>0</v>
          </cell>
          <cell r="CE31">
            <v>0</v>
          </cell>
          <cell r="CF31">
            <v>28.628299999999999</v>
          </cell>
          <cell r="CG31">
            <v>0</v>
          </cell>
          <cell r="CH31">
            <v>79.547799999999995</v>
          </cell>
          <cell r="CI31">
            <v>525.524</v>
          </cell>
          <cell r="CJ31">
            <v>42.6432</v>
          </cell>
          <cell r="CK31">
            <v>0</v>
          </cell>
          <cell r="CL31">
            <v>5.5162000000000004</v>
          </cell>
          <cell r="CM31">
            <v>0</v>
          </cell>
          <cell r="CN31">
            <v>79.547799999999995</v>
          </cell>
          <cell r="CO31">
            <v>559.66849999999999</v>
          </cell>
          <cell r="CP31">
            <v>42.6432</v>
          </cell>
          <cell r="CQ31">
            <v>0</v>
          </cell>
          <cell r="CR31">
            <v>0</v>
          </cell>
          <cell r="CS31">
            <v>0</v>
          </cell>
          <cell r="CT31">
            <v>0</v>
          </cell>
          <cell r="CU31">
            <v>0</v>
          </cell>
          <cell r="CV31">
            <v>0</v>
          </cell>
          <cell r="CW31">
            <v>0</v>
          </cell>
          <cell r="CX31">
            <v>0</v>
          </cell>
          <cell r="CY31">
            <v>0</v>
          </cell>
          <cell r="CZ31">
            <v>173.81780000000001</v>
          </cell>
          <cell r="DA31">
            <v>2744.9216000000001</v>
          </cell>
          <cell r="DB31">
            <v>93.1785</v>
          </cell>
        </row>
        <row r="32">
          <cell r="A32">
            <v>92449</v>
          </cell>
          <cell r="B32">
            <v>38.214599999999997</v>
          </cell>
          <cell r="C32">
            <v>414.54489999999998</v>
          </cell>
          <cell r="D32">
            <v>26.782800000000002</v>
          </cell>
          <cell r="E32">
            <v>70.97</v>
          </cell>
          <cell r="F32">
            <v>660.97180000000003</v>
          </cell>
          <cell r="G32">
            <v>49.739699999999999</v>
          </cell>
          <cell r="H32">
            <v>0</v>
          </cell>
          <cell r="I32">
            <v>43.862499999999997</v>
          </cell>
          <cell r="J32">
            <v>0</v>
          </cell>
          <cell r="K32">
            <v>109.18470000000001</v>
          </cell>
          <cell r="L32">
            <v>769.40949999999998</v>
          </cell>
          <cell r="M32">
            <v>76.522499999999994</v>
          </cell>
          <cell r="N32">
            <v>0</v>
          </cell>
          <cell r="O32">
            <v>43.862499999999997</v>
          </cell>
          <cell r="P32">
            <v>0</v>
          </cell>
          <cell r="Q32">
            <v>162.26750000000001</v>
          </cell>
          <cell r="R32">
            <v>1623.1016</v>
          </cell>
          <cell r="S32">
            <v>113.7256</v>
          </cell>
          <cell r="T32">
            <v>575.31219999999996</v>
          </cell>
          <cell r="U32">
            <v>5754.6324000000004</v>
          </cell>
          <cell r="V32">
            <v>403.20929999999998</v>
          </cell>
          <cell r="W32">
            <v>737.57960000000003</v>
          </cell>
          <cell r="X32">
            <v>7683.8411999999998</v>
          </cell>
          <cell r="Y32">
            <v>516.93489999999997</v>
          </cell>
          <cell r="Z32">
            <v>1097.3067000000001</v>
          </cell>
          <cell r="AA32">
            <v>12248.647800000001</v>
          </cell>
          <cell r="AB32">
            <v>769.05079999999998</v>
          </cell>
          <cell r="AC32">
            <v>0</v>
          </cell>
          <cell r="AD32">
            <v>0</v>
          </cell>
          <cell r="AE32">
            <v>0</v>
          </cell>
          <cell r="AF32">
            <v>0</v>
          </cell>
          <cell r="AG32">
            <v>0</v>
          </cell>
          <cell r="AH32">
            <v>0</v>
          </cell>
          <cell r="AI32">
            <v>0</v>
          </cell>
          <cell r="AJ32">
            <v>0</v>
          </cell>
          <cell r="AK32">
            <v>0</v>
          </cell>
          <cell r="AL32">
            <v>741.05439999999999</v>
          </cell>
          <cell r="AM32">
            <v>9286.2029999999995</v>
          </cell>
          <cell r="AN32">
            <v>519.37030000000004</v>
          </cell>
          <cell r="AO32">
            <v>1838.3611000000001</v>
          </cell>
          <cell r="AP32">
            <v>21534.8508</v>
          </cell>
          <cell r="AQ32">
            <v>1288.4211</v>
          </cell>
          <cell r="AR32">
            <v>109.18470000000001</v>
          </cell>
          <cell r="AS32">
            <v>813.27200000000005</v>
          </cell>
          <cell r="AT32">
            <v>76.522499999999994</v>
          </cell>
          <cell r="AU32">
            <v>0</v>
          </cell>
          <cell r="AV32">
            <v>0</v>
          </cell>
          <cell r="AW32">
            <v>0</v>
          </cell>
          <cell r="AX32">
            <v>0</v>
          </cell>
          <cell r="AY32">
            <v>0</v>
          </cell>
          <cell r="AZ32">
            <v>0</v>
          </cell>
          <cell r="BA32">
            <v>109.18470000000001</v>
          </cell>
          <cell r="BB32">
            <v>813.27200000000005</v>
          </cell>
          <cell r="BC32">
            <v>76.522499999999994</v>
          </cell>
          <cell r="BD32">
            <v>1206.4912999999999</v>
          </cell>
          <cell r="BE32">
            <v>13368.027</v>
          </cell>
          <cell r="BF32">
            <v>845.57330000000002</v>
          </cell>
          <cell r="BG32">
            <v>1478.6341</v>
          </cell>
          <cell r="BH32">
            <v>16663.937000000002</v>
          </cell>
          <cell r="BI32">
            <v>1036.3052</v>
          </cell>
          <cell r="BJ32">
            <v>2685.1253999999999</v>
          </cell>
          <cell r="BK32">
            <v>30031.964</v>
          </cell>
          <cell r="BL32">
            <v>1881.8785</v>
          </cell>
          <cell r="BM32">
            <v>2575.9407000000001</v>
          </cell>
          <cell r="BN32">
            <v>29218.691999999999</v>
          </cell>
          <cell r="BO32">
            <v>1805.356</v>
          </cell>
          <cell r="BP32">
            <v>1206.4912999999999</v>
          </cell>
          <cell r="BQ32">
            <v>13368.027</v>
          </cell>
          <cell r="BR32">
            <v>845.57330000000002</v>
          </cell>
          <cell r="BS32">
            <v>1478.6341</v>
          </cell>
          <cell r="BT32">
            <v>16663.937000000002</v>
          </cell>
          <cell r="BU32">
            <v>1036.3052</v>
          </cell>
          <cell r="BV32">
            <v>2685.1253999999999</v>
          </cell>
          <cell r="BW32">
            <v>30031.964</v>
          </cell>
          <cell r="BX32">
            <v>1881.8785</v>
          </cell>
          <cell r="BY32">
            <v>0</v>
          </cell>
          <cell r="BZ32">
            <v>0</v>
          </cell>
          <cell r="CA32">
            <v>0</v>
          </cell>
          <cell r="CB32">
            <v>0</v>
          </cell>
          <cell r="CC32">
            <v>0</v>
          </cell>
          <cell r="CD32">
            <v>0</v>
          </cell>
          <cell r="CE32">
            <v>0</v>
          </cell>
          <cell r="CF32">
            <v>43.862499999999997</v>
          </cell>
          <cell r="CG32">
            <v>0</v>
          </cell>
          <cell r="CH32">
            <v>109.18470000000001</v>
          </cell>
          <cell r="CI32">
            <v>769.40949999999998</v>
          </cell>
          <cell r="CJ32">
            <v>76.522499999999994</v>
          </cell>
          <cell r="CK32">
            <v>0</v>
          </cell>
          <cell r="CL32">
            <v>0</v>
          </cell>
          <cell r="CM32">
            <v>0</v>
          </cell>
          <cell r="CN32">
            <v>109.18470000000001</v>
          </cell>
          <cell r="CO32">
            <v>813.27200000000005</v>
          </cell>
          <cell r="CP32">
            <v>76.522499999999994</v>
          </cell>
          <cell r="CQ32">
            <v>0</v>
          </cell>
          <cell r="CR32">
            <v>0</v>
          </cell>
          <cell r="CS32">
            <v>0</v>
          </cell>
          <cell r="CT32">
            <v>0</v>
          </cell>
          <cell r="CU32">
            <v>0</v>
          </cell>
          <cell r="CV32">
            <v>0</v>
          </cell>
          <cell r="CW32">
            <v>0</v>
          </cell>
          <cell r="CX32">
            <v>0</v>
          </cell>
          <cell r="CY32">
            <v>0</v>
          </cell>
          <cell r="CZ32">
            <v>2575.9407000000001</v>
          </cell>
          <cell r="DA32">
            <v>29218.691999999999</v>
          </cell>
          <cell r="DB32">
            <v>1805.356</v>
          </cell>
        </row>
        <row r="33">
          <cell r="A33">
            <v>92452</v>
          </cell>
          <cell r="B33">
            <v>20.682600000000001</v>
          </cell>
          <cell r="C33">
            <v>191.91900000000001</v>
          </cell>
          <cell r="D33">
            <v>11.087400000000001</v>
          </cell>
          <cell r="E33">
            <v>38.410600000000002</v>
          </cell>
          <cell r="F33">
            <v>222.09049999999999</v>
          </cell>
          <cell r="G33">
            <v>20.590800000000002</v>
          </cell>
          <cell r="H33">
            <v>0</v>
          </cell>
          <cell r="I33">
            <v>0</v>
          </cell>
          <cell r="J33">
            <v>0</v>
          </cell>
          <cell r="K33">
            <v>39.540500000000002</v>
          </cell>
          <cell r="L33">
            <v>283.73</v>
          </cell>
          <cell r="M33">
            <v>21.1966</v>
          </cell>
          <cell r="N33">
            <v>0</v>
          </cell>
          <cell r="O33">
            <v>0</v>
          </cell>
          <cell r="P33">
            <v>0</v>
          </cell>
          <cell r="Q33">
            <v>16.337499999999999</v>
          </cell>
          <cell r="R33">
            <v>64.640500000000003</v>
          </cell>
          <cell r="S33">
            <v>8.7581000000000007</v>
          </cell>
          <cell r="T33">
            <v>57.923900000000003</v>
          </cell>
          <cell r="U33">
            <v>229.17930000000001</v>
          </cell>
          <cell r="V33">
            <v>31.051200000000001</v>
          </cell>
          <cell r="W33">
            <v>93.814099999999996</v>
          </cell>
          <cell r="X33">
            <v>424.09930000000003</v>
          </cell>
          <cell r="Y33">
            <v>50.290900000000001</v>
          </cell>
          <cell r="Z33">
            <v>146.34010000000001</v>
          </cell>
          <cell r="AA33">
            <v>692.87339999999995</v>
          </cell>
          <cell r="AB33">
            <v>78.448599999999999</v>
          </cell>
          <cell r="AC33">
            <v>0</v>
          </cell>
          <cell r="AD33">
            <v>0</v>
          </cell>
          <cell r="AE33">
            <v>0</v>
          </cell>
          <cell r="AF33">
            <v>0</v>
          </cell>
          <cell r="AG33">
            <v>0</v>
          </cell>
          <cell r="AH33">
            <v>0</v>
          </cell>
          <cell r="AI33">
            <v>0</v>
          </cell>
          <cell r="AJ33">
            <v>0</v>
          </cell>
          <cell r="AK33">
            <v>0</v>
          </cell>
          <cell r="AL33">
            <v>80.800299999999993</v>
          </cell>
          <cell r="AM33">
            <v>390.10480000000001</v>
          </cell>
          <cell r="AN33">
            <v>43.314599999999999</v>
          </cell>
          <cell r="AO33">
            <v>227.1404</v>
          </cell>
          <cell r="AP33">
            <v>1082.9782</v>
          </cell>
          <cell r="AQ33">
            <v>121.7632</v>
          </cell>
          <cell r="AR33">
            <v>39.540500000000002</v>
          </cell>
          <cell r="AS33">
            <v>283.73</v>
          </cell>
          <cell r="AT33">
            <v>21.1966</v>
          </cell>
          <cell r="AU33">
            <v>0</v>
          </cell>
          <cell r="AV33">
            <v>0</v>
          </cell>
          <cell r="AW33">
            <v>0</v>
          </cell>
          <cell r="AX33">
            <v>0</v>
          </cell>
          <cell r="AY33">
            <v>0</v>
          </cell>
          <cell r="AZ33">
            <v>0</v>
          </cell>
          <cell r="BA33">
            <v>39.540500000000002</v>
          </cell>
          <cell r="BB33">
            <v>283.73</v>
          </cell>
          <cell r="BC33">
            <v>21.1966</v>
          </cell>
          <cell r="BD33">
            <v>205.4333</v>
          </cell>
          <cell r="BE33">
            <v>1106.8829000000001</v>
          </cell>
          <cell r="BF33">
            <v>110.1268</v>
          </cell>
          <cell r="BG33">
            <v>155.0617</v>
          </cell>
          <cell r="BH33">
            <v>683.92460000000005</v>
          </cell>
          <cell r="BI33">
            <v>83.123900000000006</v>
          </cell>
          <cell r="BJ33">
            <v>360.495</v>
          </cell>
          <cell r="BK33">
            <v>1790.8074999999999</v>
          </cell>
          <cell r="BL33">
            <v>193.25069999999999</v>
          </cell>
          <cell r="BM33">
            <v>320.9545</v>
          </cell>
          <cell r="BN33">
            <v>1507.0775000000001</v>
          </cell>
          <cell r="BO33">
            <v>172.05410000000001</v>
          </cell>
          <cell r="BP33">
            <v>205.4333</v>
          </cell>
          <cell r="BQ33">
            <v>1106.8829000000001</v>
          </cell>
          <cell r="BR33">
            <v>110.1268</v>
          </cell>
          <cell r="BS33">
            <v>155.0617</v>
          </cell>
          <cell r="BT33">
            <v>683.92460000000005</v>
          </cell>
          <cell r="BU33">
            <v>83.123900000000006</v>
          </cell>
          <cell r="BV33">
            <v>360.495</v>
          </cell>
          <cell r="BW33">
            <v>1790.8074999999999</v>
          </cell>
          <cell r="BX33">
            <v>193.25069999999999</v>
          </cell>
          <cell r="BY33">
            <v>0</v>
          </cell>
          <cell r="BZ33">
            <v>0</v>
          </cell>
          <cell r="CA33">
            <v>0</v>
          </cell>
          <cell r="CB33">
            <v>0</v>
          </cell>
          <cell r="CC33">
            <v>0</v>
          </cell>
          <cell r="CD33">
            <v>0</v>
          </cell>
          <cell r="CE33">
            <v>0</v>
          </cell>
          <cell r="CF33">
            <v>0</v>
          </cell>
          <cell r="CG33">
            <v>0</v>
          </cell>
          <cell r="CH33">
            <v>39.540500000000002</v>
          </cell>
          <cell r="CI33">
            <v>283.73</v>
          </cell>
          <cell r="CJ33">
            <v>21.1966</v>
          </cell>
          <cell r="CK33">
            <v>0</v>
          </cell>
          <cell r="CL33">
            <v>0</v>
          </cell>
          <cell r="CM33">
            <v>0</v>
          </cell>
          <cell r="CN33">
            <v>39.540500000000002</v>
          </cell>
          <cell r="CO33">
            <v>283.73</v>
          </cell>
          <cell r="CP33">
            <v>21.1966</v>
          </cell>
          <cell r="CQ33">
            <v>0</v>
          </cell>
          <cell r="CR33">
            <v>0</v>
          </cell>
          <cell r="CS33">
            <v>0</v>
          </cell>
          <cell r="CT33">
            <v>0</v>
          </cell>
          <cell r="CU33">
            <v>0</v>
          </cell>
          <cell r="CV33">
            <v>0</v>
          </cell>
          <cell r="CW33">
            <v>0</v>
          </cell>
          <cell r="CX33">
            <v>0</v>
          </cell>
          <cell r="CY33">
            <v>0</v>
          </cell>
          <cell r="CZ33">
            <v>320.9545</v>
          </cell>
          <cell r="DA33">
            <v>1507.0775000000001</v>
          </cell>
          <cell r="DB33">
            <v>172.05410000000001</v>
          </cell>
        </row>
        <row r="34">
          <cell r="A34">
            <v>92469</v>
          </cell>
          <cell r="B34">
            <v>17.633600000000001</v>
          </cell>
          <cell r="C34">
            <v>361.25659999999999</v>
          </cell>
          <cell r="D34">
            <v>9.4528999999999996</v>
          </cell>
          <cell r="E34">
            <v>32.748100000000001</v>
          </cell>
          <cell r="F34">
            <v>233.42</v>
          </cell>
          <cell r="G34">
            <v>17.555299999999999</v>
          </cell>
          <cell r="H34">
            <v>0</v>
          </cell>
          <cell r="I34">
            <v>28.071999999999999</v>
          </cell>
          <cell r="J34">
            <v>0</v>
          </cell>
          <cell r="K34">
            <v>21.629000000000001</v>
          </cell>
          <cell r="L34">
            <v>237.40430000000001</v>
          </cell>
          <cell r="M34">
            <v>11.5946</v>
          </cell>
          <cell r="N34">
            <v>0</v>
          </cell>
          <cell r="O34">
            <v>28.071999999999999</v>
          </cell>
          <cell r="P34">
            <v>0</v>
          </cell>
          <cell r="Q34">
            <v>94.394000000000005</v>
          </cell>
          <cell r="R34">
            <v>531.00609999999995</v>
          </cell>
          <cell r="S34">
            <v>50.601799999999997</v>
          </cell>
          <cell r="T34">
            <v>334.66969999999998</v>
          </cell>
          <cell r="U34">
            <v>1882.6578</v>
          </cell>
          <cell r="V34">
            <v>179.40649999999999</v>
          </cell>
          <cell r="W34">
            <v>457.81639999999999</v>
          </cell>
          <cell r="X34">
            <v>2770.9362000000001</v>
          </cell>
          <cell r="Y34">
            <v>245.42189999999999</v>
          </cell>
          <cell r="Z34">
            <v>845.52089999999998</v>
          </cell>
          <cell r="AA34">
            <v>5832.3697000000002</v>
          </cell>
          <cell r="AB34">
            <v>453.2586</v>
          </cell>
          <cell r="AC34">
            <v>0</v>
          </cell>
          <cell r="AD34">
            <v>0</v>
          </cell>
          <cell r="AE34">
            <v>0</v>
          </cell>
          <cell r="AF34">
            <v>0</v>
          </cell>
          <cell r="AG34">
            <v>0</v>
          </cell>
          <cell r="AH34">
            <v>0</v>
          </cell>
          <cell r="AI34">
            <v>0</v>
          </cell>
          <cell r="AJ34">
            <v>0</v>
          </cell>
          <cell r="AK34">
            <v>0</v>
          </cell>
          <cell r="AL34">
            <v>466.84370000000001</v>
          </cell>
          <cell r="AM34">
            <v>3279.6606000000002</v>
          </cell>
          <cell r="AN34">
            <v>250.26089999999999</v>
          </cell>
          <cell r="AO34">
            <v>1312.3646000000001</v>
          </cell>
          <cell r="AP34">
            <v>9112.0303000000004</v>
          </cell>
          <cell r="AQ34">
            <v>703.51949999999999</v>
          </cell>
          <cell r="AR34">
            <v>21.629000000000001</v>
          </cell>
          <cell r="AS34">
            <v>265.47629999999998</v>
          </cell>
          <cell r="AT34">
            <v>11.5946</v>
          </cell>
          <cell r="AU34">
            <v>0</v>
          </cell>
          <cell r="AV34">
            <v>0</v>
          </cell>
          <cell r="AW34">
            <v>0</v>
          </cell>
          <cell r="AX34">
            <v>0</v>
          </cell>
          <cell r="AY34">
            <v>0</v>
          </cell>
          <cell r="AZ34">
            <v>0</v>
          </cell>
          <cell r="BA34">
            <v>21.629000000000001</v>
          </cell>
          <cell r="BB34">
            <v>265.47629999999998</v>
          </cell>
          <cell r="BC34">
            <v>11.5946</v>
          </cell>
          <cell r="BD34">
            <v>895.90260000000001</v>
          </cell>
          <cell r="BE34">
            <v>6455.1183000000001</v>
          </cell>
          <cell r="BF34">
            <v>480.26679999999999</v>
          </cell>
          <cell r="BG34">
            <v>895.90740000000005</v>
          </cell>
          <cell r="BH34">
            <v>5693.3244999999997</v>
          </cell>
          <cell r="BI34">
            <v>480.26920000000001</v>
          </cell>
          <cell r="BJ34">
            <v>1791.81</v>
          </cell>
          <cell r="BK34">
            <v>12148.442800000001</v>
          </cell>
          <cell r="BL34">
            <v>960.53599999999994</v>
          </cell>
          <cell r="BM34">
            <v>1770.181</v>
          </cell>
          <cell r="BN34">
            <v>11882.9665</v>
          </cell>
          <cell r="BO34">
            <v>948.94140000000004</v>
          </cell>
          <cell r="BP34">
            <v>895.90260000000001</v>
          </cell>
          <cell r="BQ34">
            <v>6455.1183000000001</v>
          </cell>
          <cell r="BR34">
            <v>480.26679999999999</v>
          </cell>
          <cell r="BS34">
            <v>895.90740000000005</v>
          </cell>
          <cell r="BT34">
            <v>5693.3244999999997</v>
          </cell>
          <cell r="BU34">
            <v>480.26920000000001</v>
          </cell>
          <cell r="BV34">
            <v>1791.81</v>
          </cell>
          <cell r="BW34">
            <v>12148.442800000001</v>
          </cell>
          <cell r="BX34">
            <v>960.53599999999994</v>
          </cell>
          <cell r="BY34">
            <v>0</v>
          </cell>
          <cell r="BZ34">
            <v>0</v>
          </cell>
          <cell r="CA34">
            <v>0</v>
          </cell>
          <cell r="CB34">
            <v>0</v>
          </cell>
          <cell r="CC34">
            <v>0</v>
          </cell>
          <cell r="CD34">
            <v>0</v>
          </cell>
          <cell r="CE34">
            <v>0</v>
          </cell>
          <cell r="CF34">
            <v>28.071999999999999</v>
          </cell>
          <cell r="CG34">
            <v>0</v>
          </cell>
          <cell r="CH34">
            <v>21.629000000000001</v>
          </cell>
          <cell r="CI34">
            <v>237.40430000000001</v>
          </cell>
          <cell r="CJ34">
            <v>11.5946</v>
          </cell>
          <cell r="CK34">
            <v>0</v>
          </cell>
          <cell r="CL34">
            <v>0</v>
          </cell>
          <cell r="CM34">
            <v>0</v>
          </cell>
          <cell r="CN34">
            <v>21.629000000000001</v>
          </cell>
          <cell r="CO34">
            <v>265.47629999999998</v>
          </cell>
          <cell r="CP34">
            <v>11.5946</v>
          </cell>
          <cell r="CQ34">
            <v>0</v>
          </cell>
          <cell r="CR34">
            <v>0</v>
          </cell>
          <cell r="CS34">
            <v>0</v>
          </cell>
          <cell r="CT34">
            <v>0</v>
          </cell>
          <cell r="CU34">
            <v>0</v>
          </cell>
          <cell r="CV34">
            <v>0</v>
          </cell>
          <cell r="CW34">
            <v>0</v>
          </cell>
          <cell r="CX34">
            <v>0</v>
          </cell>
          <cell r="CY34">
            <v>0</v>
          </cell>
          <cell r="CZ34">
            <v>1770.181</v>
          </cell>
          <cell r="DA34">
            <v>11882.9665</v>
          </cell>
          <cell r="DB34">
            <v>948.94140000000004</v>
          </cell>
        </row>
        <row r="35">
          <cell r="A35">
            <v>92471</v>
          </cell>
          <cell r="B35">
            <v>73.583500000000001</v>
          </cell>
          <cell r="C35">
            <v>381.96280000000002</v>
          </cell>
          <cell r="D35">
            <v>39.445900000000002</v>
          </cell>
          <cell r="E35">
            <v>136.6551</v>
          </cell>
          <cell r="F35">
            <v>725.73130000000003</v>
          </cell>
          <cell r="G35">
            <v>73.256699999999995</v>
          </cell>
          <cell r="H35">
            <v>0</v>
          </cell>
          <cell r="I35">
            <v>11.484</v>
          </cell>
          <cell r="J35">
            <v>0</v>
          </cell>
          <cell r="K35">
            <v>129.8647</v>
          </cell>
          <cell r="L35">
            <v>727.41669999999999</v>
          </cell>
          <cell r="M35">
            <v>69.616600000000005</v>
          </cell>
          <cell r="N35">
            <v>0</v>
          </cell>
          <cell r="O35">
            <v>11.484</v>
          </cell>
          <cell r="P35">
            <v>0</v>
          </cell>
          <cell r="Q35">
            <v>25.3141</v>
          </cell>
          <cell r="R35">
            <v>391.3818</v>
          </cell>
          <cell r="S35">
            <v>13.5701</v>
          </cell>
          <cell r="T35">
            <v>89.75</v>
          </cell>
          <cell r="U35">
            <v>1387.6264000000001</v>
          </cell>
          <cell r="V35">
            <v>48.112400000000001</v>
          </cell>
          <cell r="W35">
            <v>195.43799999999999</v>
          </cell>
          <cell r="X35">
            <v>2159.2856000000002</v>
          </cell>
          <cell r="Y35">
            <v>104.7685</v>
          </cell>
          <cell r="Z35">
            <v>270.72480000000002</v>
          </cell>
          <cell r="AA35">
            <v>4429.7627000000002</v>
          </cell>
          <cell r="AB35">
            <v>145.1275</v>
          </cell>
          <cell r="AC35">
            <v>0</v>
          </cell>
          <cell r="AD35">
            <v>7.8623000000000003</v>
          </cell>
          <cell r="AE35">
            <v>0</v>
          </cell>
          <cell r="AF35">
            <v>0</v>
          </cell>
          <cell r="AG35">
            <v>0</v>
          </cell>
          <cell r="AH35">
            <v>0</v>
          </cell>
          <cell r="AI35">
            <v>0</v>
          </cell>
          <cell r="AJ35">
            <v>0</v>
          </cell>
          <cell r="AK35">
            <v>0</v>
          </cell>
          <cell r="AL35">
            <v>113.4132</v>
          </cell>
          <cell r="AM35">
            <v>2319.1734000000001</v>
          </cell>
          <cell r="AN35">
            <v>60.797499999999999</v>
          </cell>
          <cell r="AO35">
            <v>384.13799999999998</v>
          </cell>
          <cell r="AP35">
            <v>6741.0738000000001</v>
          </cell>
          <cell r="AQ35">
            <v>205.92500000000001</v>
          </cell>
          <cell r="AR35">
            <v>129.8647</v>
          </cell>
          <cell r="AS35">
            <v>746.76300000000003</v>
          </cell>
          <cell r="AT35">
            <v>69.616600000000005</v>
          </cell>
          <cell r="AU35">
            <v>0</v>
          </cell>
          <cell r="AV35">
            <v>0</v>
          </cell>
          <cell r="AW35">
            <v>0</v>
          </cell>
          <cell r="AX35">
            <v>0</v>
          </cell>
          <cell r="AY35">
            <v>0</v>
          </cell>
          <cell r="AZ35">
            <v>0</v>
          </cell>
          <cell r="BA35">
            <v>129.8647</v>
          </cell>
          <cell r="BB35">
            <v>746.76300000000003</v>
          </cell>
          <cell r="BC35">
            <v>69.616600000000005</v>
          </cell>
          <cell r="BD35">
            <v>480.96339999999998</v>
          </cell>
          <cell r="BE35">
            <v>5548.9408000000003</v>
          </cell>
          <cell r="BF35">
            <v>257.83010000000002</v>
          </cell>
          <cell r="BG35">
            <v>228.47730000000001</v>
          </cell>
          <cell r="BH35">
            <v>4098.1815999999999</v>
          </cell>
          <cell r="BI35">
            <v>122.48</v>
          </cell>
          <cell r="BJ35">
            <v>709.44069999999999</v>
          </cell>
          <cell r="BK35">
            <v>9647.1224000000002</v>
          </cell>
          <cell r="BL35">
            <v>380.31009999999998</v>
          </cell>
          <cell r="BM35">
            <v>579.57600000000002</v>
          </cell>
          <cell r="BN35">
            <v>8900.3593999999994</v>
          </cell>
          <cell r="BO35">
            <v>310.69349999999997</v>
          </cell>
          <cell r="BP35">
            <v>480.96339999999998</v>
          </cell>
          <cell r="BQ35">
            <v>5548.9408000000003</v>
          </cell>
          <cell r="BR35">
            <v>257.83010000000002</v>
          </cell>
          <cell r="BS35">
            <v>228.47730000000001</v>
          </cell>
          <cell r="BT35">
            <v>4098.1815999999999</v>
          </cell>
          <cell r="BU35">
            <v>122.48</v>
          </cell>
          <cell r="BV35">
            <v>709.44069999999999</v>
          </cell>
          <cell r="BW35">
            <v>9647.1224000000002</v>
          </cell>
          <cell r="BX35">
            <v>380.31009999999998</v>
          </cell>
          <cell r="BY35">
            <v>0</v>
          </cell>
          <cell r="BZ35">
            <v>0</v>
          </cell>
          <cell r="CA35">
            <v>0</v>
          </cell>
          <cell r="CB35">
            <v>0</v>
          </cell>
          <cell r="CC35">
            <v>0</v>
          </cell>
          <cell r="CD35">
            <v>0</v>
          </cell>
          <cell r="CE35">
            <v>0</v>
          </cell>
          <cell r="CF35">
            <v>11.484</v>
          </cell>
          <cell r="CG35">
            <v>0</v>
          </cell>
          <cell r="CH35">
            <v>129.8647</v>
          </cell>
          <cell r="CI35">
            <v>727.41669999999999</v>
          </cell>
          <cell r="CJ35">
            <v>69.616600000000005</v>
          </cell>
          <cell r="CK35">
            <v>0</v>
          </cell>
          <cell r="CL35">
            <v>7.8623000000000003</v>
          </cell>
          <cell r="CM35">
            <v>0</v>
          </cell>
          <cell r="CN35">
            <v>129.8647</v>
          </cell>
          <cell r="CO35">
            <v>746.76300000000003</v>
          </cell>
          <cell r="CP35">
            <v>69.616600000000005</v>
          </cell>
          <cell r="CQ35">
            <v>0</v>
          </cell>
          <cell r="CR35">
            <v>0</v>
          </cell>
          <cell r="CS35">
            <v>0</v>
          </cell>
          <cell r="CT35">
            <v>0</v>
          </cell>
          <cell r="CU35">
            <v>0</v>
          </cell>
          <cell r="CV35">
            <v>0</v>
          </cell>
          <cell r="CW35">
            <v>0</v>
          </cell>
          <cell r="CX35">
            <v>0</v>
          </cell>
          <cell r="CY35">
            <v>0</v>
          </cell>
          <cell r="CZ35">
            <v>579.57600000000002</v>
          </cell>
          <cell r="DA35">
            <v>8900.3593999999994</v>
          </cell>
          <cell r="DB35">
            <v>310.69349999999997</v>
          </cell>
        </row>
        <row r="36">
          <cell r="A36">
            <v>92472</v>
          </cell>
          <cell r="B36">
            <v>39.891599999999997</v>
          </cell>
          <cell r="C36">
            <v>365.40499999999997</v>
          </cell>
          <cell r="D36">
            <v>21.384699999999999</v>
          </cell>
          <cell r="E36">
            <v>74.084400000000002</v>
          </cell>
          <cell r="F36">
            <v>595.91340000000002</v>
          </cell>
          <cell r="G36">
            <v>39.714399999999998</v>
          </cell>
          <cell r="H36">
            <v>0</v>
          </cell>
          <cell r="I36">
            <v>36.406199999999998</v>
          </cell>
          <cell r="J36">
            <v>0</v>
          </cell>
          <cell r="K36">
            <v>52.165799999999997</v>
          </cell>
          <cell r="L36">
            <v>306.63099999999997</v>
          </cell>
          <cell r="M36">
            <v>27.964500000000001</v>
          </cell>
          <cell r="N36">
            <v>0</v>
          </cell>
          <cell r="O36">
            <v>36.406199999999998</v>
          </cell>
          <cell r="P36">
            <v>0</v>
          </cell>
          <cell r="Q36">
            <v>18.2835</v>
          </cell>
          <cell r="R36">
            <v>234.8965</v>
          </cell>
          <cell r="S36">
            <v>9.8011999999999997</v>
          </cell>
          <cell r="T36">
            <v>64.823400000000007</v>
          </cell>
          <cell r="U36">
            <v>832.81579999999997</v>
          </cell>
          <cell r="V36">
            <v>34.7498</v>
          </cell>
          <cell r="W36">
            <v>144.9171</v>
          </cell>
          <cell r="X36">
            <v>1722.3996999999999</v>
          </cell>
          <cell r="Y36">
            <v>77.685599999999994</v>
          </cell>
          <cell r="Z36">
            <v>268.92970000000003</v>
          </cell>
          <cell r="AA36">
            <v>3717.5070999999998</v>
          </cell>
          <cell r="AB36">
            <v>144.1651</v>
          </cell>
          <cell r="AC36">
            <v>0</v>
          </cell>
          <cell r="AD36">
            <v>0</v>
          </cell>
          <cell r="AE36">
            <v>0</v>
          </cell>
          <cell r="AF36">
            <v>0</v>
          </cell>
          <cell r="AG36">
            <v>0</v>
          </cell>
          <cell r="AH36">
            <v>0</v>
          </cell>
          <cell r="AI36">
            <v>0</v>
          </cell>
          <cell r="AJ36">
            <v>18.6418</v>
          </cell>
          <cell r="AK36">
            <v>0</v>
          </cell>
          <cell r="AL36">
            <v>83.498400000000004</v>
          </cell>
          <cell r="AM36">
            <v>1393.6677</v>
          </cell>
          <cell r="AN36">
            <v>44.761000000000003</v>
          </cell>
          <cell r="AO36">
            <v>352.42809999999997</v>
          </cell>
          <cell r="AP36">
            <v>5092.5330000000004</v>
          </cell>
          <cell r="AQ36">
            <v>188.92609999999999</v>
          </cell>
          <cell r="AR36">
            <v>52.165799999999997</v>
          </cell>
          <cell r="AS36">
            <v>361.67899999999997</v>
          </cell>
          <cell r="AT36">
            <v>27.964500000000001</v>
          </cell>
          <cell r="AU36">
            <v>0</v>
          </cell>
          <cell r="AV36">
            <v>0</v>
          </cell>
          <cell r="AW36">
            <v>0</v>
          </cell>
          <cell r="AX36">
            <v>0</v>
          </cell>
          <cell r="AY36">
            <v>0</v>
          </cell>
          <cell r="AZ36">
            <v>0</v>
          </cell>
          <cell r="BA36">
            <v>52.165799999999997</v>
          </cell>
          <cell r="BB36">
            <v>361.67899999999997</v>
          </cell>
          <cell r="BC36">
            <v>27.964500000000001</v>
          </cell>
          <cell r="BD36">
            <v>382.90570000000002</v>
          </cell>
          <cell r="BE36">
            <v>4715.2317000000003</v>
          </cell>
          <cell r="BF36">
            <v>205.26419999999999</v>
          </cell>
          <cell r="BG36">
            <v>166.6053</v>
          </cell>
          <cell r="BH36">
            <v>2461.38</v>
          </cell>
          <cell r="BI36">
            <v>89.311999999999998</v>
          </cell>
          <cell r="BJ36">
            <v>549.51099999999997</v>
          </cell>
          <cell r="BK36">
            <v>7176.6117000000004</v>
          </cell>
          <cell r="BL36">
            <v>294.57619999999997</v>
          </cell>
          <cell r="BM36">
            <v>497.34519999999998</v>
          </cell>
          <cell r="BN36">
            <v>6814.9327000000003</v>
          </cell>
          <cell r="BO36">
            <v>266.61169999999998</v>
          </cell>
          <cell r="BP36">
            <v>382.90570000000002</v>
          </cell>
          <cell r="BQ36">
            <v>4715.2317000000003</v>
          </cell>
          <cell r="BR36">
            <v>205.26419999999999</v>
          </cell>
          <cell r="BS36">
            <v>166.6053</v>
          </cell>
          <cell r="BT36">
            <v>2461.38</v>
          </cell>
          <cell r="BU36">
            <v>89.311999999999998</v>
          </cell>
          <cell r="BV36">
            <v>549.51099999999997</v>
          </cell>
          <cell r="BW36">
            <v>7176.6117000000004</v>
          </cell>
          <cell r="BX36">
            <v>294.57619999999997</v>
          </cell>
          <cell r="BY36">
            <v>0</v>
          </cell>
          <cell r="BZ36">
            <v>18.6418</v>
          </cell>
          <cell r="CA36">
            <v>0</v>
          </cell>
          <cell r="CB36">
            <v>0</v>
          </cell>
          <cell r="CC36">
            <v>0</v>
          </cell>
          <cell r="CD36">
            <v>0</v>
          </cell>
          <cell r="CE36">
            <v>0</v>
          </cell>
          <cell r="CF36">
            <v>36.406199999999998</v>
          </cell>
          <cell r="CG36">
            <v>0</v>
          </cell>
          <cell r="CH36">
            <v>52.165799999999997</v>
          </cell>
          <cell r="CI36">
            <v>306.63099999999997</v>
          </cell>
          <cell r="CJ36">
            <v>27.964500000000001</v>
          </cell>
          <cell r="CK36">
            <v>0</v>
          </cell>
          <cell r="CL36">
            <v>0</v>
          </cell>
          <cell r="CM36">
            <v>0</v>
          </cell>
          <cell r="CN36">
            <v>52.165799999999997</v>
          </cell>
          <cell r="CO36">
            <v>361.67899999999997</v>
          </cell>
          <cell r="CP36">
            <v>27.964500000000001</v>
          </cell>
          <cell r="CQ36">
            <v>0</v>
          </cell>
          <cell r="CR36">
            <v>0</v>
          </cell>
          <cell r="CS36">
            <v>0</v>
          </cell>
          <cell r="CT36">
            <v>0</v>
          </cell>
          <cell r="CU36">
            <v>0</v>
          </cell>
          <cell r="CV36">
            <v>0</v>
          </cell>
          <cell r="CW36">
            <v>0</v>
          </cell>
          <cell r="CX36">
            <v>0</v>
          </cell>
          <cell r="CY36">
            <v>0</v>
          </cell>
          <cell r="CZ36">
            <v>497.34519999999998</v>
          </cell>
          <cell r="DA36">
            <v>6814.9327000000003</v>
          </cell>
          <cell r="DB36">
            <v>266.61169999999998</v>
          </cell>
        </row>
        <row r="37">
          <cell r="A37">
            <v>92500</v>
          </cell>
          <cell r="B37">
            <v>0</v>
          </cell>
          <cell r="C37">
            <v>0</v>
          </cell>
          <cell r="D37">
            <v>0</v>
          </cell>
          <cell r="E37">
            <v>0</v>
          </cell>
          <cell r="F37">
            <v>0</v>
          </cell>
          <cell r="G37">
            <v>0</v>
          </cell>
          <cell r="H37">
            <v>0</v>
          </cell>
          <cell r="I37">
            <v>129.24160000000001</v>
          </cell>
          <cell r="J37">
            <v>0</v>
          </cell>
          <cell r="K37">
            <v>0</v>
          </cell>
          <cell r="L37">
            <v>0</v>
          </cell>
          <cell r="M37">
            <v>0</v>
          </cell>
          <cell r="N37">
            <v>0</v>
          </cell>
          <cell r="O37">
            <v>129.24160000000001</v>
          </cell>
          <cell r="P37">
            <v>0</v>
          </cell>
          <cell r="Q37">
            <v>12.039199999999999</v>
          </cell>
          <cell r="R37">
            <v>235.85210000000001</v>
          </cell>
          <cell r="S37">
            <v>4.0728999999999997</v>
          </cell>
          <cell r="T37">
            <v>42.6845</v>
          </cell>
          <cell r="U37">
            <v>836.20349999999996</v>
          </cell>
          <cell r="V37">
            <v>14.440300000000001</v>
          </cell>
          <cell r="W37">
            <v>54.723700000000001</v>
          </cell>
          <cell r="X37">
            <v>1072.0555999999999</v>
          </cell>
          <cell r="Y37">
            <v>18.513200000000001</v>
          </cell>
          <cell r="Z37">
            <v>61.162500000000001</v>
          </cell>
          <cell r="AA37">
            <v>1274.6216999999999</v>
          </cell>
          <cell r="AB37">
            <v>20.691500000000001</v>
          </cell>
          <cell r="AC37">
            <v>0</v>
          </cell>
          <cell r="AD37">
            <v>0</v>
          </cell>
          <cell r="AE37">
            <v>0</v>
          </cell>
          <cell r="AF37">
            <v>0</v>
          </cell>
          <cell r="AG37">
            <v>0</v>
          </cell>
          <cell r="AH37">
            <v>0</v>
          </cell>
          <cell r="AI37">
            <v>0.19040000000000001</v>
          </cell>
          <cell r="AJ37">
            <v>9.9207999999999998</v>
          </cell>
          <cell r="AK37">
            <v>6.1199999999999997E-2</v>
          </cell>
          <cell r="AL37">
            <v>59.542200000000001</v>
          </cell>
          <cell r="AM37">
            <v>1556.5637999999999</v>
          </cell>
          <cell r="AN37">
            <v>20.1433</v>
          </cell>
          <cell r="AO37">
            <v>120.51430000000001</v>
          </cell>
          <cell r="AP37">
            <v>2821.2647000000002</v>
          </cell>
          <cell r="AQ37">
            <v>40.773600000000002</v>
          </cell>
          <cell r="AR37">
            <v>0.19040000000000001</v>
          </cell>
          <cell r="AS37">
            <v>139.16239999999999</v>
          </cell>
          <cell r="AT37">
            <v>6.1199999999999997E-2</v>
          </cell>
          <cell r="AU37">
            <v>0</v>
          </cell>
          <cell r="AV37">
            <v>0</v>
          </cell>
          <cell r="AW37">
            <v>0</v>
          </cell>
          <cell r="AX37">
            <v>0</v>
          </cell>
          <cell r="AY37">
            <v>0</v>
          </cell>
          <cell r="AZ37">
            <v>0</v>
          </cell>
          <cell r="BA37">
            <v>0.19040000000000001</v>
          </cell>
          <cell r="BB37">
            <v>139.16239999999999</v>
          </cell>
          <cell r="BC37">
            <v>6.1199999999999997E-2</v>
          </cell>
          <cell r="BD37">
            <v>61.162500000000001</v>
          </cell>
          <cell r="BE37">
            <v>1403.8633</v>
          </cell>
          <cell r="BF37">
            <v>20.691500000000001</v>
          </cell>
          <cell r="BG37">
            <v>114.2659</v>
          </cell>
          <cell r="BH37">
            <v>2628.6194</v>
          </cell>
          <cell r="BI37">
            <v>38.656500000000001</v>
          </cell>
          <cell r="BJ37">
            <v>175.42840000000001</v>
          </cell>
          <cell r="BK37">
            <v>4032.4827</v>
          </cell>
          <cell r="BL37">
            <v>59.347999999999999</v>
          </cell>
          <cell r="BM37">
            <v>175.238</v>
          </cell>
          <cell r="BN37">
            <v>3893.3202999999999</v>
          </cell>
          <cell r="BO37">
            <v>59.286799999999999</v>
          </cell>
          <cell r="BP37">
            <v>61.162500000000001</v>
          </cell>
          <cell r="BQ37">
            <v>1403.8633</v>
          </cell>
          <cell r="BR37">
            <v>20.691500000000001</v>
          </cell>
          <cell r="BS37">
            <v>114.2659</v>
          </cell>
          <cell r="BT37">
            <v>2628.6194</v>
          </cell>
          <cell r="BU37">
            <v>38.656500000000001</v>
          </cell>
          <cell r="BV37">
            <v>175.42840000000001</v>
          </cell>
          <cell r="BW37">
            <v>4032.4827</v>
          </cell>
          <cell r="BX37">
            <v>59.347999999999999</v>
          </cell>
          <cell r="BY37">
            <v>0.19040000000000001</v>
          </cell>
          <cell r="BZ37">
            <v>9.9207999999999998</v>
          </cell>
          <cell r="CA37">
            <v>6.1199999999999997E-2</v>
          </cell>
          <cell r="CB37">
            <v>0</v>
          </cell>
          <cell r="CC37">
            <v>0</v>
          </cell>
          <cell r="CD37">
            <v>0</v>
          </cell>
          <cell r="CE37">
            <v>0</v>
          </cell>
          <cell r="CF37">
            <v>129.24160000000001</v>
          </cell>
          <cell r="CG37">
            <v>0</v>
          </cell>
          <cell r="CH37">
            <v>0</v>
          </cell>
          <cell r="CI37">
            <v>0</v>
          </cell>
          <cell r="CJ37">
            <v>0</v>
          </cell>
          <cell r="CK37">
            <v>0</v>
          </cell>
          <cell r="CL37">
            <v>0</v>
          </cell>
          <cell r="CM37">
            <v>0</v>
          </cell>
          <cell r="CN37">
            <v>0.19040000000000001</v>
          </cell>
          <cell r="CO37">
            <v>139.16239999999999</v>
          </cell>
          <cell r="CP37">
            <v>6.1199999999999997E-2</v>
          </cell>
          <cell r="CQ37">
            <v>0</v>
          </cell>
          <cell r="CR37">
            <v>0</v>
          </cell>
          <cell r="CS37">
            <v>0</v>
          </cell>
          <cell r="CT37">
            <v>0</v>
          </cell>
          <cell r="CU37">
            <v>0</v>
          </cell>
          <cell r="CV37">
            <v>0</v>
          </cell>
          <cell r="CW37">
            <v>0</v>
          </cell>
          <cell r="CX37">
            <v>0</v>
          </cell>
          <cell r="CY37">
            <v>0</v>
          </cell>
          <cell r="CZ37">
            <v>175.238</v>
          </cell>
          <cell r="DA37">
            <v>3893.3202999999999</v>
          </cell>
          <cell r="DB37">
            <v>59.286799999999999</v>
          </cell>
        </row>
        <row r="38">
          <cell r="A38">
            <v>92503</v>
          </cell>
          <cell r="B38">
            <v>35.453499999999998</v>
          </cell>
          <cell r="C38">
            <v>393.31060000000002</v>
          </cell>
          <cell r="D38">
            <v>32.82</v>
          </cell>
          <cell r="E38">
            <v>65.842299999999994</v>
          </cell>
          <cell r="F38">
            <v>623.82010000000002</v>
          </cell>
          <cell r="G38">
            <v>60.9514</v>
          </cell>
          <cell r="H38">
            <v>0</v>
          </cell>
          <cell r="I38">
            <v>35.090000000000003</v>
          </cell>
          <cell r="J38">
            <v>0</v>
          </cell>
          <cell r="K38">
            <v>73.745800000000003</v>
          </cell>
          <cell r="L38">
            <v>559.43020000000001</v>
          </cell>
          <cell r="M38">
            <v>68.267899999999997</v>
          </cell>
          <cell r="N38">
            <v>0</v>
          </cell>
          <cell r="O38">
            <v>35.090000000000003</v>
          </cell>
          <cell r="P38">
            <v>0</v>
          </cell>
          <cell r="Q38">
            <v>31.761299999999999</v>
          </cell>
          <cell r="R38">
            <v>636.38260000000002</v>
          </cell>
          <cell r="S38">
            <v>29.402000000000001</v>
          </cell>
          <cell r="T38">
            <v>112.6082</v>
          </cell>
          <cell r="U38">
            <v>2256.2656000000002</v>
          </cell>
          <cell r="V38">
            <v>104.2436</v>
          </cell>
          <cell r="W38">
            <v>171.9195</v>
          </cell>
          <cell r="X38">
            <v>3350.3487</v>
          </cell>
          <cell r="Y38">
            <v>159.1491</v>
          </cell>
          <cell r="Z38">
            <v>372.58670000000001</v>
          </cell>
          <cell r="AA38">
            <v>7755.9843000000001</v>
          </cell>
          <cell r="AB38">
            <v>344.91079999999999</v>
          </cell>
          <cell r="AC38">
            <v>0</v>
          </cell>
          <cell r="AD38">
            <v>0</v>
          </cell>
          <cell r="AE38">
            <v>0</v>
          </cell>
          <cell r="AF38">
            <v>0</v>
          </cell>
          <cell r="AG38">
            <v>0</v>
          </cell>
          <cell r="AH38">
            <v>0</v>
          </cell>
          <cell r="AI38">
            <v>0</v>
          </cell>
          <cell r="AJ38">
            <v>0.80489999999999995</v>
          </cell>
          <cell r="AK38">
            <v>0</v>
          </cell>
          <cell r="AL38">
            <v>145.0496</v>
          </cell>
          <cell r="AM38">
            <v>3754.9315000000001</v>
          </cell>
          <cell r="AN38">
            <v>134.27529999999999</v>
          </cell>
          <cell r="AO38">
            <v>517.63630000000001</v>
          </cell>
          <cell r="AP38">
            <v>11510.1109</v>
          </cell>
          <cell r="AQ38">
            <v>479.18610000000001</v>
          </cell>
          <cell r="AR38">
            <v>73.745800000000003</v>
          </cell>
          <cell r="AS38">
            <v>595.32510000000002</v>
          </cell>
          <cell r="AT38">
            <v>68.267899999999997</v>
          </cell>
          <cell r="AU38">
            <v>0</v>
          </cell>
          <cell r="AV38">
            <v>0</v>
          </cell>
          <cell r="AW38">
            <v>0</v>
          </cell>
          <cell r="AX38">
            <v>0</v>
          </cell>
          <cell r="AY38">
            <v>0</v>
          </cell>
          <cell r="AZ38">
            <v>0</v>
          </cell>
          <cell r="BA38">
            <v>73.745800000000003</v>
          </cell>
          <cell r="BB38">
            <v>595.32510000000002</v>
          </cell>
          <cell r="BC38">
            <v>68.267899999999997</v>
          </cell>
          <cell r="BD38">
            <v>473.88249999999999</v>
          </cell>
          <cell r="BE38">
            <v>8808.2049999999999</v>
          </cell>
          <cell r="BF38">
            <v>438.68220000000002</v>
          </cell>
          <cell r="BG38">
            <v>289.41910000000001</v>
          </cell>
          <cell r="BH38">
            <v>6647.5797000000002</v>
          </cell>
          <cell r="BI38">
            <v>267.92090000000002</v>
          </cell>
          <cell r="BJ38">
            <v>763.30160000000001</v>
          </cell>
          <cell r="BK38">
            <v>15455.7847</v>
          </cell>
          <cell r="BL38">
            <v>706.60310000000004</v>
          </cell>
          <cell r="BM38">
            <v>689.55579999999998</v>
          </cell>
          <cell r="BN38">
            <v>14860.4596</v>
          </cell>
          <cell r="BO38">
            <v>638.33519999999999</v>
          </cell>
          <cell r="BP38">
            <v>473.88249999999999</v>
          </cell>
          <cell r="BQ38">
            <v>8808.2049999999999</v>
          </cell>
          <cell r="BR38">
            <v>438.68220000000002</v>
          </cell>
          <cell r="BS38">
            <v>289.41910000000001</v>
          </cell>
          <cell r="BT38">
            <v>6647.5797000000002</v>
          </cell>
          <cell r="BU38">
            <v>267.92090000000002</v>
          </cell>
          <cell r="BV38">
            <v>763.30160000000001</v>
          </cell>
          <cell r="BW38">
            <v>15455.7847</v>
          </cell>
          <cell r="BX38">
            <v>706.60310000000004</v>
          </cell>
          <cell r="BY38">
            <v>0</v>
          </cell>
          <cell r="BZ38">
            <v>0.80489999999999995</v>
          </cell>
          <cell r="CA38">
            <v>0</v>
          </cell>
          <cell r="CB38">
            <v>0</v>
          </cell>
          <cell r="CC38">
            <v>0</v>
          </cell>
          <cell r="CD38">
            <v>0</v>
          </cell>
          <cell r="CE38">
            <v>0</v>
          </cell>
          <cell r="CF38">
            <v>35.090000000000003</v>
          </cell>
          <cell r="CG38">
            <v>0</v>
          </cell>
          <cell r="CH38">
            <v>73.745800000000003</v>
          </cell>
          <cell r="CI38">
            <v>559.43020000000001</v>
          </cell>
          <cell r="CJ38">
            <v>68.267899999999997</v>
          </cell>
          <cell r="CK38">
            <v>0</v>
          </cell>
          <cell r="CL38">
            <v>0</v>
          </cell>
          <cell r="CM38">
            <v>0</v>
          </cell>
          <cell r="CN38">
            <v>73.745800000000003</v>
          </cell>
          <cell r="CO38">
            <v>595.32510000000002</v>
          </cell>
          <cell r="CP38">
            <v>68.267899999999997</v>
          </cell>
          <cell r="CQ38">
            <v>0</v>
          </cell>
          <cell r="CR38">
            <v>0</v>
          </cell>
          <cell r="CS38">
            <v>0</v>
          </cell>
          <cell r="CT38">
            <v>0</v>
          </cell>
          <cell r="CU38">
            <v>0</v>
          </cell>
          <cell r="CV38">
            <v>0</v>
          </cell>
          <cell r="CW38">
            <v>0</v>
          </cell>
          <cell r="CX38">
            <v>0</v>
          </cell>
          <cell r="CY38">
            <v>0</v>
          </cell>
          <cell r="CZ38">
            <v>689.55579999999998</v>
          </cell>
          <cell r="DA38">
            <v>14860.4596</v>
          </cell>
          <cell r="DB38">
            <v>638.33519999999999</v>
          </cell>
        </row>
        <row r="39">
          <cell r="A39">
            <v>92505</v>
          </cell>
          <cell r="B39">
            <v>32.9497</v>
          </cell>
          <cell r="C39">
            <v>83.300799999999995</v>
          </cell>
          <cell r="D39">
            <v>30.502199999999998</v>
          </cell>
          <cell r="E39">
            <v>61.192399999999999</v>
          </cell>
          <cell r="F39">
            <v>404.9221</v>
          </cell>
          <cell r="G39">
            <v>56.646999999999998</v>
          </cell>
          <cell r="H39">
            <v>0</v>
          </cell>
          <cell r="I39">
            <v>22.369900000000001</v>
          </cell>
          <cell r="J39">
            <v>0</v>
          </cell>
          <cell r="K39">
            <v>90.757300000000001</v>
          </cell>
          <cell r="L39">
            <v>441.8066</v>
          </cell>
          <cell r="M39">
            <v>84.015900000000002</v>
          </cell>
          <cell r="N39">
            <v>0</v>
          </cell>
          <cell r="O39">
            <v>22.369900000000001</v>
          </cell>
          <cell r="P39">
            <v>0</v>
          </cell>
          <cell r="Q39">
            <v>8.7617999999999991</v>
          </cell>
          <cell r="R39">
            <v>77.206999999999994</v>
          </cell>
          <cell r="S39">
            <v>8.1110000000000007</v>
          </cell>
          <cell r="T39">
            <v>31.064499999999999</v>
          </cell>
          <cell r="U39">
            <v>273.73439999999999</v>
          </cell>
          <cell r="V39">
            <v>28.757100000000001</v>
          </cell>
          <cell r="W39">
            <v>43.211100000000002</v>
          </cell>
          <cell r="X39">
            <v>397.35770000000002</v>
          </cell>
          <cell r="Y39">
            <v>40.001399999999997</v>
          </cell>
          <cell r="Z39">
            <v>87.054299999999998</v>
          </cell>
          <cell r="AA39">
            <v>749.34849999999994</v>
          </cell>
          <cell r="AB39">
            <v>80.587900000000005</v>
          </cell>
          <cell r="AC39">
            <v>0</v>
          </cell>
          <cell r="AD39">
            <v>0</v>
          </cell>
          <cell r="AE39">
            <v>0</v>
          </cell>
          <cell r="AF39">
            <v>0</v>
          </cell>
          <cell r="AG39">
            <v>0.77339999999999998</v>
          </cell>
          <cell r="AH39">
            <v>0</v>
          </cell>
          <cell r="AI39">
            <v>0</v>
          </cell>
          <cell r="AJ39">
            <v>0</v>
          </cell>
          <cell r="AK39">
            <v>0</v>
          </cell>
          <cell r="AL39">
            <v>36.732399999999998</v>
          </cell>
          <cell r="AM39">
            <v>400.2278</v>
          </cell>
          <cell r="AN39">
            <v>34.003900000000002</v>
          </cell>
          <cell r="AO39">
            <v>123.7867</v>
          </cell>
          <cell r="AP39">
            <v>1148.8028999999999</v>
          </cell>
          <cell r="AQ39">
            <v>114.59180000000001</v>
          </cell>
          <cell r="AR39">
            <v>90.757300000000001</v>
          </cell>
          <cell r="AS39">
            <v>464.94990000000001</v>
          </cell>
          <cell r="AT39">
            <v>84.015900000000002</v>
          </cell>
          <cell r="AU39">
            <v>0</v>
          </cell>
          <cell r="AV39">
            <v>0</v>
          </cell>
          <cell r="AW39">
            <v>0</v>
          </cell>
          <cell r="AX39">
            <v>0</v>
          </cell>
          <cell r="AY39">
            <v>0</v>
          </cell>
          <cell r="AZ39">
            <v>0</v>
          </cell>
          <cell r="BA39">
            <v>90.757300000000001</v>
          </cell>
          <cell r="BB39">
            <v>464.94990000000001</v>
          </cell>
          <cell r="BC39">
            <v>84.015900000000002</v>
          </cell>
          <cell r="BD39">
            <v>181.19640000000001</v>
          </cell>
          <cell r="BE39">
            <v>1259.9413</v>
          </cell>
          <cell r="BF39">
            <v>167.7371</v>
          </cell>
          <cell r="BG39">
            <v>76.558700000000002</v>
          </cell>
          <cell r="BH39">
            <v>751.16920000000005</v>
          </cell>
          <cell r="BI39">
            <v>70.872</v>
          </cell>
          <cell r="BJ39">
            <v>257.75510000000003</v>
          </cell>
          <cell r="BK39">
            <v>2011.1105</v>
          </cell>
          <cell r="BL39">
            <v>238.60910000000001</v>
          </cell>
          <cell r="BM39">
            <v>166.99780000000001</v>
          </cell>
          <cell r="BN39">
            <v>1546.1605999999999</v>
          </cell>
          <cell r="BO39">
            <v>154.5932</v>
          </cell>
          <cell r="BP39">
            <v>181.19640000000001</v>
          </cell>
          <cell r="BQ39">
            <v>1259.9413</v>
          </cell>
          <cell r="BR39">
            <v>167.7371</v>
          </cell>
          <cell r="BS39">
            <v>76.558700000000002</v>
          </cell>
          <cell r="BT39">
            <v>751.16920000000005</v>
          </cell>
          <cell r="BU39">
            <v>70.872</v>
          </cell>
          <cell r="BV39">
            <v>257.75510000000003</v>
          </cell>
          <cell r="BW39">
            <v>2011.1105</v>
          </cell>
          <cell r="BX39">
            <v>238.60910000000001</v>
          </cell>
          <cell r="BY39">
            <v>0</v>
          </cell>
          <cell r="BZ39">
            <v>0</v>
          </cell>
          <cell r="CA39">
            <v>0</v>
          </cell>
          <cell r="CB39">
            <v>0</v>
          </cell>
          <cell r="CC39">
            <v>0.77339999999999998</v>
          </cell>
          <cell r="CD39">
            <v>0</v>
          </cell>
          <cell r="CE39">
            <v>0</v>
          </cell>
          <cell r="CF39">
            <v>22.369900000000001</v>
          </cell>
          <cell r="CG39">
            <v>0</v>
          </cell>
          <cell r="CH39">
            <v>90.757300000000001</v>
          </cell>
          <cell r="CI39">
            <v>441.8066</v>
          </cell>
          <cell r="CJ39">
            <v>84.015900000000002</v>
          </cell>
          <cell r="CK39">
            <v>0</v>
          </cell>
          <cell r="CL39">
            <v>0</v>
          </cell>
          <cell r="CM39">
            <v>0</v>
          </cell>
          <cell r="CN39">
            <v>90.757300000000001</v>
          </cell>
          <cell r="CO39">
            <v>464.94990000000001</v>
          </cell>
          <cell r="CP39">
            <v>84.015900000000002</v>
          </cell>
          <cell r="CQ39">
            <v>0</v>
          </cell>
          <cell r="CR39">
            <v>0</v>
          </cell>
          <cell r="CS39">
            <v>0</v>
          </cell>
          <cell r="CT39">
            <v>0</v>
          </cell>
          <cell r="CU39">
            <v>0</v>
          </cell>
          <cell r="CV39">
            <v>0</v>
          </cell>
          <cell r="CW39">
            <v>0</v>
          </cell>
          <cell r="CX39">
            <v>0</v>
          </cell>
          <cell r="CY39">
            <v>0</v>
          </cell>
          <cell r="CZ39">
            <v>166.99780000000001</v>
          </cell>
          <cell r="DA39">
            <v>1546.1605999999999</v>
          </cell>
          <cell r="DB39">
            <v>154.5932</v>
          </cell>
        </row>
        <row r="40">
          <cell r="A40">
            <v>92519</v>
          </cell>
          <cell r="B40">
            <v>17599.9205</v>
          </cell>
          <cell r="C40">
            <v>34247.4058</v>
          </cell>
          <cell r="D40">
            <v>2822.5589</v>
          </cell>
          <cell r="E40">
            <v>32685.566699999999</v>
          </cell>
          <cell r="F40">
            <v>161942.33259999999</v>
          </cell>
          <cell r="G40">
            <v>5241.8950999999997</v>
          </cell>
          <cell r="H40">
            <v>0</v>
          </cell>
          <cell r="I40">
            <v>0</v>
          </cell>
          <cell r="J40">
            <v>0</v>
          </cell>
          <cell r="K40">
            <v>10717.447399999999</v>
          </cell>
          <cell r="L40">
            <v>4584.8388000000004</v>
          </cell>
          <cell r="M40">
            <v>0</v>
          </cell>
          <cell r="N40">
            <v>0</v>
          </cell>
          <cell r="O40">
            <v>0</v>
          </cell>
          <cell r="P40">
            <v>0</v>
          </cell>
          <cell r="Q40">
            <v>13739.422</v>
          </cell>
          <cell r="R40">
            <v>96573.063999999998</v>
          </cell>
          <cell r="S40">
            <v>2203.4376999999999</v>
          </cell>
          <cell r="T40">
            <v>48712.496099999997</v>
          </cell>
          <cell r="U40">
            <v>342395.40889999998</v>
          </cell>
          <cell r="V40">
            <v>7812.1881000000003</v>
          </cell>
          <cell r="W40">
            <v>102019.95789999999</v>
          </cell>
          <cell r="X40">
            <v>630573.37250000006</v>
          </cell>
          <cell r="Y40">
            <v>18080.0798</v>
          </cell>
          <cell r="Z40">
            <v>73188.479500000001</v>
          </cell>
          <cell r="AA40">
            <v>546798.25419999997</v>
          </cell>
          <cell r="AB40">
            <v>11737.4845</v>
          </cell>
          <cell r="AC40">
            <v>0</v>
          </cell>
          <cell r="AD40">
            <v>6082.8606</v>
          </cell>
          <cell r="AE40">
            <v>0</v>
          </cell>
          <cell r="AF40">
            <v>0</v>
          </cell>
          <cell r="AG40">
            <v>63.611699999999999</v>
          </cell>
          <cell r="AH40">
            <v>0</v>
          </cell>
          <cell r="AI40">
            <v>0</v>
          </cell>
          <cell r="AJ40">
            <v>0</v>
          </cell>
          <cell r="AK40">
            <v>0</v>
          </cell>
          <cell r="AL40">
            <v>57600.460200000001</v>
          </cell>
          <cell r="AM40">
            <v>473747.48149999999</v>
          </cell>
          <cell r="AN40">
            <v>9237.5810000000001</v>
          </cell>
          <cell r="AO40">
            <v>130788.9397</v>
          </cell>
          <cell r="AP40">
            <v>1014399.2634000001</v>
          </cell>
          <cell r="AQ40">
            <v>20975.065500000001</v>
          </cell>
          <cell r="AR40">
            <v>10717.447399999999</v>
          </cell>
          <cell r="AS40">
            <v>10731.311100000001</v>
          </cell>
          <cell r="AT40">
            <v>0</v>
          </cell>
          <cell r="AU40">
            <v>0</v>
          </cell>
          <cell r="AV40">
            <v>525.41980000000001</v>
          </cell>
          <cell r="AW40">
            <v>0</v>
          </cell>
          <cell r="AX40">
            <v>0</v>
          </cell>
          <cell r="AY40">
            <v>0</v>
          </cell>
          <cell r="AZ40">
            <v>0</v>
          </cell>
          <cell r="BA40">
            <v>10717.447399999999</v>
          </cell>
          <cell r="BB40">
            <v>10205.891299999999</v>
          </cell>
          <cell r="BC40">
            <v>0</v>
          </cell>
          <cell r="BD40">
            <v>123473.9667</v>
          </cell>
          <cell r="BE40">
            <v>742987.9926</v>
          </cell>
          <cell r="BF40">
            <v>19801.9385</v>
          </cell>
          <cell r="BG40">
            <v>120052.3783</v>
          </cell>
          <cell r="BH40">
            <v>912715.95440000005</v>
          </cell>
          <cell r="BI40">
            <v>19253.2068</v>
          </cell>
          <cell r="BJ40">
            <v>243526.345</v>
          </cell>
          <cell r="BK40">
            <v>1655703.9469999999</v>
          </cell>
          <cell r="BL40">
            <v>39055.145299999996</v>
          </cell>
          <cell r="BM40">
            <v>232808.8976</v>
          </cell>
          <cell r="BN40">
            <v>1645498.0556999999</v>
          </cell>
          <cell r="BO40">
            <v>39055.145299999996</v>
          </cell>
          <cell r="BP40">
            <v>123473.9667</v>
          </cell>
          <cell r="BQ40">
            <v>742987.9926</v>
          </cell>
          <cell r="BR40">
            <v>19801.9385</v>
          </cell>
          <cell r="BS40">
            <v>120052.3783</v>
          </cell>
          <cell r="BT40">
            <v>912715.95440000005</v>
          </cell>
          <cell r="BU40">
            <v>19253.2068</v>
          </cell>
          <cell r="BV40">
            <v>243526.345</v>
          </cell>
          <cell r="BW40">
            <v>1655703.9469999999</v>
          </cell>
          <cell r="BX40">
            <v>39055.145299999996</v>
          </cell>
          <cell r="BY40">
            <v>0</v>
          </cell>
          <cell r="BZ40">
            <v>0</v>
          </cell>
          <cell r="CA40">
            <v>0</v>
          </cell>
          <cell r="CB40">
            <v>0</v>
          </cell>
          <cell r="CC40">
            <v>63.611699999999999</v>
          </cell>
          <cell r="CD40">
            <v>0</v>
          </cell>
          <cell r="CE40">
            <v>0</v>
          </cell>
          <cell r="CF40">
            <v>0</v>
          </cell>
          <cell r="CG40">
            <v>0</v>
          </cell>
          <cell r="CH40">
            <v>10717.447399999999</v>
          </cell>
          <cell r="CI40">
            <v>4584.8388000000004</v>
          </cell>
          <cell r="CJ40">
            <v>0</v>
          </cell>
          <cell r="CK40">
            <v>0</v>
          </cell>
          <cell r="CL40">
            <v>6082.8606</v>
          </cell>
          <cell r="CM40">
            <v>0</v>
          </cell>
          <cell r="CN40">
            <v>10717.447399999999</v>
          </cell>
          <cell r="CO40">
            <v>10731.311100000001</v>
          </cell>
          <cell r="CP40">
            <v>0</v>
          </cell>
          <cell r="CQ40">
            <v>0</v>
          </cell>
          <cell r="CR40">
            <v>0</v>
          </cell>
          <cell r="CS40">
            <v>0</v>
          </cell>
          <cell r="CT40">
            <v>0</v>
          </cell>
          <cell r="CU40">
            <v>525.41980000000001</v>
          </cell>
          <cell r="CV40">
            <v>0</v>
          </cell>
          <cell r="CW40">
            <v>0</v>
          </cell>
          <cell r="CX40">
            <v>525.41980000000001</v>
          </cell>
          <cell r="CY40">
            <v>0</v>
          </cell>
          <cell r="CZ40">
            <v>232808.8976</v>
          </cell>
          <cell r="DA40">
            <v>1645498.0556999999</v>
          </cell>
          <cell r="DB40">
            <v>39055.145299999996</v>
          </cell>
        </row>
        <row r="41">
          <cell r="A41">
            <v>92520</v>
          </cell>
          <cell r="B41">
            <v>32.235100000000003</v>
          </cell>
          <cell r="C41">
            <v>163.7662</v>
          </cell>
          <cell r="D41">
            <v>24.343</v>
          </cell>
          <cell r="E41">
            <v>59.865200000000002</v>
          </cell>
          <cell r="F41">
            <v>371.28949999999998</v>
          </cell>
          <cell r="G41">
            <v>45.208300000000001</v>
          </cell>
          <cell r="H41">
            <v>0</v>
          </cell>
          <cell r="I41">
            <v>22.1067</v>
          </cell>
          <cell r="J41">
            <v>0</v>
          </cell>
          <cell r="K41">
            <v>81.357600000000005</v>
          </cell>
          <cell r="L41">
            <v>382.21879999999999</v>
          </cell>
          <cell r="M41">
            <v>61.438699999999997</v>
          </cell>
          <cell r="N41">
            <v>0</v>
          </cell>
          <cell r="O41">
            <v>22.1067</v>
          </cell>
          <cell r="P41">
            <v>0</v>
          </cell>
          <cell r="Q41">
            <v>5.3216000000000001</v>
          </cell>
          <cell r="R41">
            <v>62.268999999999998</v>
          </cell>
          <cell r="S41">
            <v>4.0187999999999997</v>
          </cell>
          <cell r="T41">
            <v>18.8674</v>
          </cell>
          <cell r="U41">
            <v>220.77189999999999</v>
          </cell>
          <cell r="V41">
            <v>14.248100000000001</v>
          </cell>
          <cell r="W41">
            <v>34.931699999999999</v>
          </cell>
          <cell r="X41">
            <v>435.87779999999998</v>
          </cell>
          <cell r="Y41">
            <v>26.3795</v>
          </cell>
          <cell r="Z41">
            <v>36.060600000000001</v>
          </cell>
          <cell r="AA41">
            <v>527.88649999999996</v>
          </cell>
          <cell r="AB41">
            <v>27.2319</v>
          </cell>
          <cell r="AC41">
            <v>0</v>
          </cell>
          <cell r="AD41">
            <v>0</v>
          </cell>
          <cell r="AE41">
            <v>0</v>
          </cell>
          <cell r="AF41">
            <v>0</v>
          </cell>
          <cell r="AG41">
            <v>0</v>
          </cell>
          <cell r="AH41">
            <v>0</v>
          </cell>
          <cell r="AI41">
            <v>0</v>
          </cell>
          <cell r="AJ41">
            <v>0</v>
          </cell>
          <cell r="AK41">
            <v>0</v>
          </cell>
          <cell r="AL41">
            <v>23.841899999999999</v>
          </cell>
          <cell r="AM41">
            <v>361.15629999999999</v>
          </cell>
          <cell r="AN41">
            <v>18.0047</v>
          </cell>
          <cell r="AO41">
            <v>59.902500000000003</v>
          </cell>
          <cell r="AP41">
            <v>889.04280000000006</v>
          </cell>
          <cell r="AQ41">
            <v>45.236600000000003</v>
          </cell>
          <cell r="AR41">
            <v>81.357600000000005</v>
          </cell>
          <cell r="AS41">
            <v>404.32549999999998</v>
          </cell>
          <cell r="AT41">
            <v>61.438699999999997</v>
          </cell>
          <cell r="AU41">
            <v>0</v>
          </cell>
          <cell r="AV41">
            <v>0</v>
          </cell>
          <cell r="AW41">
            <v>0</v>
          </cell>
          <cell r="AX41">
            <v>0</v>
          </cell>
          <cell r="AY41">
            <v>0</v>
          </cell>
          <cell r="AZ41">
            <v>0</v>
          </cell>
          <cell r="BA41">
            <v>81.357600000000005</v>
          </cell>
          <cell r="BB41">
            <v>404.32549999999998</v>
          </cell>
          <cell r="BC41">
            <v>61.438699999999997</v>
          </cell>
          <cell r="BD41">
            <v>128.1609</v>
          </cell>
          <cell r="BE41">
            <v>1085.0489</v>
          </cell>
          <cell r="BF41">
            <v>96.783199999999994</v>
          </cell>
          <cell r="BG41">
            <v>48.030900000000003</v>
          </cell>
          <cell r="BH41">
            <v>644.19719999999995</v>
          </cell>
          <cell r="BI41">
            <v>36.271599999999999</v>
          </cell>
          <cell r="BJ41">
            <v>176.1918</v>
          </cell>
          <cell r="BK41">
            <v>1729.2461000000001</v>
          </cell>
          <cell r="BL41">
            <v>133.0548</v>
          </cell>
          <cell r="BM41">
            <v>94.834199999999996</v>
          </cell>
          <cell r="BN41">
            <v>1324.9205999999999</v>
          </cell>
          <cell r="BO41">
            <v>71.616100000000003</v>
          </cell>
          <cell r="BP41">
            <v>128.1609</v>
          </cell>
          <cell r="BQ41">
            <v>1085.0489</v>
          </cell>
          <cell r="BR41">
            <v>96.783199999999994</v>
          </cell>
          <cell r="BS41">
            <v>48.030900000000003</v>
          </cell>
          <cell r="BT41">
            <v>644.19719999999995</v>
          </cell>
          <cell r="BU41">
            <v>36.271599999999999</v>
          </cell>
          <cell r="BV41">
            <v>176.1918</v>
          </cell>
          <cell r="BW41">
            <v>1729.2461000000001</v>
          </cell>
          <cell r="BX41">
            <v>133.0548</v>
          </cell>
          <cell r="BY41">
            <v>0</v>
          </cell>
          <cell r="BZ41">
            <v>0</v>
          </cell>
          <cell r="CA41">
            <v>0</v>
          </cell>
          <cell r="CB41">
            <v>0</v>
          </cell>
          <cell r="CC41">
            <v>0</v>
          </cell>
          <cell r="CD41">
            <v>0</v>
          </cell>
          <cell r="CE41">
            <v>0</v>
          </cell>
          <cell r="CF41">
            <v>22.1067</v>
          </cell>
          <cell r="CG41">
            <v>0</v>
          </cell>
          <cell r="CH41">
            <v>81.357600000000005</v>
          </cell>
          <cell r="CI41">
            <v>382.21879999999999</v>
          </cell>
          <cell r="CJ41">
            <v>61.438699999999997</v>
          </cell>
          <cell r="CK41">
            <v>0</v>
          </cell>
          <cell r="CL41">
            <v>0</v>
          </cell>
          <cell r="CM41">
            <v>0</v>
          </cell>
          <cell r="CN41">
            <v>81.357600000000005</v>
          </cell>
          <cell r="CO41">
            <v>404.32549999999998</v>
          </cell>
          <cell r="CP41">
            <v>61.438699999999997</v>
          </cell>
          <cell r="CQ41">
            <v>0</v>
          </cell>
          <cell r="CR41">
            <v>0</v>
          </cell>
          <cell r="CS41">
            <v>0</v>
          </cell>
          <cell r="CT41">
            <v>0</v>
          </cell>
          <cell r="CU41">
            <v>0</v>
          </cell>
          <cell r="CV41">
            <v>0</v>
          </cell>
          <cell r="CW41">
            <v>0</v>
          </cell>
          <cell r="CX41">
            <v>0</v>
          </cell>
          <cell r="CY41">
            <v>0</v>
          </cell>
          <cell r="CZ41">
            <v>94.834199999999996</v>
          </cell>
          <cell r="DA41">
            <v>1324.9205999999999</v>
          </cell>
          <cell r="DB41">
            <v>71.616100000000003</v>
          </cell>
        </row>
        <row r="42">
          <cell r="A42">
            <v>92527</v>
          </cell>
          <cell r="B42">
            <v>179.3108</v>
          </cell>
          <cell r="C42">
            <v>476.63499999999999</v>
          </cell>
          <cell r="D42">
            <v>165.9915</v>
          </cell>
          <cell r="E42">
            <v>333.00569999999999</v>
          </cell>
          <cell r="F42">
            <v>1667.4549999999999</v>
          </cell>
          <cell r="G42">
            <v>308.2697</v>
          </cell>
          <cell r="H42">
            <v>0</v>
          </cell>
          <cell r="I42">
            <v>65.793800000000005</v>
          </cell>
          <cell r="J42">
            <v>0</v>
          </cell>
          <cell r="K42">
            <v>481.3639</v>
          </cell>
          <cell r="L42">
            <v>1486.8923</v>
          </cell>
          <cell r="M42">
            <v>445.608</v>
          </cell>
          <cell r="N42">
            <v>0</v>
          </cell>
          <cell r="O42">
            <v>65.793800000000005</v>
          </cell>
          <cell r="P42">
            <v>0</v>
          </cell>
          <cell r="Q42">
            <v>10.6174</v>
          </cell>
          <cell r="R42">
            <v>291.93079999999998</v>
          </cell>
          <cell r="S42">
            <v>9.8289000000000009</v>
          </cell>
          <cell r="T42">
            <v>37.643500000000003</v>
          </cell>
          <cell r="U42">
            <v>1035.0272</v>
          </cell>
          <cell r="V42">
            <v>34.847299999999997</v>
          </cell>
          <cell r="W42">
            <v>79.213499999999996</v>
          </cell>
          <cell r="X42">
            <v>1984.1557</v>
          </cell>
          <cell r="Y42">
            <v>73.329400000000007</v>
          </cell>
          <cell r="Z42">
            <v>96.826899999999995</v>
          </cell>
          <cell r="AA42">
            <v>2677.1637000000001</v>
          </cell>
          <cell r="AB42">
            <v>89.634699999999995</v>
          </cell>
          <cell r="AC42">
            <v>0</v>
          </cell>
          <cell r="AD42">
            <v>6.5235000000000003</v>
          </cell>
          <cell r="AE42">
            <v>0</v>
          </cell>
          <cell r="AF42">
            <v>0</v>
          </cell>
          <cell r="AG42">
            <v>0</v>
          </cell>
          <cell r="AH42">
            <v>0</v>
          </cell>
          <cell r="AI42">
            <v>0</v>
          </cell>
          <cell r="AJ42">
            <v>0</v>
          </cell>
          <cell r="AK42">
            <v>0</v>
          </cell>
          <cell r="AL42">
            <v>47.5685</v>
          </cell>
          <cell r="AM42">
            <v>1682.2162000000001</v>
          </cell>
          <cell r="AN42">
            <v>44.0351</v>
          </cell>
          <cell r="AO42">
            <v>144.3954</v>
          </cell>
          <cell r="AP42">
            <v>4352.8563999999997</v>
          </cell>
          <cell r="AQ42">
            <v>133.66980000000001</v>
          </cell>
          <cell r="AR42">
            <v>481.3639</v>
          </cell>
          <cell r="AS42">
            <v>1559.2095999999999</v>
          </cell>
          <cell r="AT42">
            <v>445.608</v>
          </cell>
          <cell r="AU42">
            <v>0</v>
          </cell>
          <cell r="AV42">
            <v>0</v>
          </cell>
          <cell r="AW42">
            <v>0</v>
          </cell>
          <cell r="AX42">
            <v>0</v>
          </cell>
          <cell r="AY42">
            <v>0</v>
          </cell>
          <cell r="AZ42">
            <v>0</v>
          </cell>
          <cell r="BA42">
            <v>481.3639</v>
          </cell>
          <cell r="BB42">
            <v>1559.2095999999999</v>
          </cell>
          <cell r="BC42">
            <v>445.608</v>
          </cell>
          <cell r="BD42">
            <v>609.14340000000004</v>
          </cell>
          <cell r="BE42">
            <v>4887.0474999999997</v>
          </cell>
          <cell r="BF42">
            <v>563.89589999999998</v>
          </cell>
          <cell r="BG42">
            <v>95.829400000000007</v>
          </cell>
          <cell r="BH42">
            <v>3009.1741999999999</v>
          </cell>
          <cell r="BI42">
            <v>88.711299999999994</v>
          </cell>
          <cell r="BJ42">
            <v>704.97280000000001</v>
          </cell>
          <cell r="BK42">
            <v>7896.2217000000001</v>
          </cell>
          <cell r="BL42">
            <v>652.60720000000003</v>
          </cell>
          <cell r="BM42">
            <v>223.60890000000001</v>
          </cell>
          <cell r="BN42">
            <v>6337.0120999999999</v>
          </cell>
          <cell r="BO42">
            <v>206.9992</v>
          </cell>
          <cell r="BP42">
            <v>609.14340000000004</v>
          </cell>
          <cell r="BQ42">
            <v>4887.0474999999997</v>
          </cell>
          <cell r="BR42">
            <v>563.89589999999998</v>
          </cell>
          <cell r="BS42">
            <v>95.829400000000007</v>
          </cell>
          <cell r="BT42">
            <v>3009.1741999999999</v>
          </cell>
          <cell r="BU42">
            <v>88.711299999999994</v>
          </cell>
          <cell r="BV42">
            <v>704.97280000000001</v>
          </cell>
          <cell r="BW42">
            <v>7896.2217000000001</v>
          </cell>
          <cell r="BX42">
            <v>652.60720000000003</v>
          </cell>
          <cell r="BY42">
            <v>0</v>
          </cell>
          <cell r="BZ42">
            <v>0</v>
          </cell>
          <cell r="CA42">
            <v>0</v>
          </cell>
          <cell r="CB42">
            <v>0</v>
          </cell>
          <cell r="CC42">
            <v>0</v>
          </cell>
          <cell r="CD42">
            <v>0</v>
          </cell>
          <cell r="CE42">
            <v>0</v>
          </cell>
          <cell r="CF42">
            <v>65.793800000000005</v>
          </cell>
          <cell r="CG42">
            <v>0</v>
          </cell>
          <cell r="CH42">
            <v>481.3639</v>
          </cell>
          <cell r="CI42">
            <v>1486.8923</v>
          </cell>
          <cell r="CJ42">
            <v>445.608</v>
          </cell>
          <cell r="CK42">
            <v>0</v>
          </cell>
          <cell r="CL42">
            <v>6.5235000000000003</v>
          </cell>
          <cell r="CM42">
            <v>0</v>
          </cell>
          <cell r="CN42">
            <v>481.3639</v>
          </cell>
          <cell r="CO42">
            <v>1559.2095999999999</v>
          </cell>
          <cell r="CP42">
            <v>445.608</v>
          </cell>
          <cell r="CQ42">
            <v>0</v>
          </cell>
          <cell r="CR42">
            <v>0</v>
          </cell>
          <cell r="CS42">
            <v>0</v>
          </cell>
          <cell r="CT42">
            <v>0</v>
          </cell>
          <cell r="CU42">
            <v>0</v>
          </cell>
          <cell r="CV42">
            <v>0</v>
          </cell>
          <cell r="CW42">
            <v>0</v>
          </cell>
          <cell r="CX42">
            <v>0</v>
          </cell>
          <cell r="CY42">
            <v>0</v>
          </cell>
          <cell r="CZ42">
            <v>223.60890000000001</v>
          </cell>
          <cell r="DA42">
            <v>6337.0120999999999</v>
          </cell>
          <cell r="DB42">
            <v>206.9992</v>
          </cell>
        </row>
        <row r="43">
          <cell r="A43">
            <v>92545</v>
          </cell>
          <cell r="B43">
            <v>18.853200000000001</v>
          </cell>
          <cell r="C43">
            <v>138.96729999999999</v>
          </cell>
          <cell r="D43">
            <v>14.237399999999999</v>
          </cell>
          <cell r="E43">
            <v>35.013100000000001</v>
          </cell>
          <cell r="F43">
            <v>249.9991</v>
          </cell>
          <cell r="G43">
            <v>26.440899999999999</v>
          </cell>
          <cell r="H43">
            <v>0</v>
          </cell>
          <cell r="I43">
            <v>36.318100000000001</v>
          </cell>
          <cell r="J43">
            <v>0</v>
          </cell>
          <cell r="K43">
            <v>43.316899999999997</v>
          </cell>
          <cell r="L43">
            <v>256.89890000000003</v>
          </cell>
          <cell r="M43">
            <v>32.7117</v>
          </cell>
          <cell r="N43">
            <v>0</v>
          </cell>
          <cell r="O43">
            <v>36.318100000000001</v>
          </cell>
          <cell r="P43">
            <v>0</v>
          </cell>
          <cell r="Q43">
            <v>98.271600000000007</v>
          </cell>
          <cell r="R43">
            <v>729.13879999999995</v>
          </cell>
          <cell r="S43">
            <v>74.211799999999997</v>
          </cell>
          <cell r="T43">
            <v>348.41759999999999</v>
          </cell>
          <cell r="U43">
            <v>2585.1282999999999</v>
          </cell>
          <cell r="V43">
            <v>263.11419999999998</v>
          </cell>
          <cell r="W43">
            <v>457.23860000000002</v>
          </cell>
          <cell r="X43">
            <v>3446.3346000000001</v>
          </cell>
          <cell r="Y43">
            <v>345.29259999999999</v>
          </cell>
          <cell r="Z43">
            <v>1418.0755999999999</v>
          </cell>
          <cell r="AA43">
            <v>11837.7173</v>
          </cell>
          <cell r="AB43">
            <v>1070.8870999999999</v>
          </cell>
          <cell r="AC43">
            <v>0</v>
          </cell>
          <cell r="AD43">
            <v>3.7911999999999999</v>
          </cell>
          <cell r="AE43">
            <v>0</v>
          </cell>
          <cell r="AF43">
            <v>0</v>
          </cell>
          <cell r="AG43">
            <v>0</v>
          </cell>
          <cell r="AH43">
            <v>0</v>
          </cell>
          <cell r="AI43">
            <v>0</v>
          </cell>
          <cell r="AJ43">
            <v>15.9549</v>
          </cell>
          <cell r="AK43">
            <v>0</v>
          </cell>
          <cell r="AL43">
            <v>440.2799</v>
          </cell>
          <cell r="AM43">
            <v>4081.8663000000001</v>
          </cell>
          <cell r="AN43">
            <v>332.48590000000002</v>
          </cell>
          <cell r="AO43">
            <v>1858.3554999999999</v>
          </cell>
          <cell r="AP43">
            <v>15899.8375</v>
          </cell>
          <cell r="AQ43">
            <v>1403.373</v>
          </cell>
          <cell r="AR43">
            <v>43.316899999999997</v>
          </cell>
          <cell r="AS43">
            <v>312.9631</v>
          </cell>
          <cell r="AT43">
            <v>32.7117</v>
          </cell>
          <cell r="AU43">
            <v>0</v>
          </cell>
          <cell r="AV43">
            <v>0</v>
          </cell>
          <cell r="AW43">
            <v>0</v>
          </cell>
          <cell r="AX43">
            <v>0</v>
          </cell>
          <cell r="AY43">
            <v>0</v>
          </cell>
          <cell r="AZ43">
            <v>0</v>
          </cell>
          <cell r="BA43">
            <v>43.316899999999997</v>
          </cell>
          <cell r="BB43">
            <v>312.9631</v>
          </cell>
          <cell r="BC43">
            <v>32.7117</v>
          </cell>
          <cell r="BD43">
            <v>1471.9419</v>
          </cell>
          <cell r="BE43">
            <v>12263.0018</v>
          </cell>
          <cell r="BF43">
            <v>1111.5654</v>
          </cell>
          <cell r="BG43">
            <v>886.96910000000003</v>
          </cell>
          <cell r="BH43">
            <v>7396.1333999999997</v>
          </cell>
          <cell r="BI43">
            <v>669.81190000000004</v>
          </cell>
          <cell r="BJ43">
            <v>2358.9110000000001</v>
          </cell>
          <cell r="BK43">
            <v>19659.135200000001</v>
          </cell>
          <cell r="BL43">
            <v>1781.3773000000001</v>
          </cell>
          <cell r="BM43">
            <v>2315.5940999999998</v>
          </cell>
          <cell r="BN43">
            <v>19346.1721</v>
          </cell>
          <cell r="BO43">
            <v>1748.6656</v>
          </cell>
          <cell r="BP43">
            <v>1471.9419</v>
          </cell>
          <cell r="BQ43">
            <v>12263.0018</v>
          </cell>
          <cell r="BR43">
            <v>1111.5654</v>
          </cell>
          <cell r="BS43">
            <v>886.96910000000003</v>
          </cell>
          <cell r="BT43">
            <v>7396.1333999999997</v>
          </cell>
          <cell r="BU43">
            <v>669.81190000000004</v>
          </cell>
          <cell r="BV43">
            <v>2358.9110000000001</v>
          </cell>
          <cell r="BW43">
            <v>19659.135200000001</v>
          </cell>
          <cell r="BX43">
            <v>1781.3773000000001</v>
          </cell>
          <cell r="BY43">
            <v>0</v>
          </cell>
          <cell r="BZ43">
            <v>15.9549</v>
          </cell>
          <cell r="CA43">
            <v>0</v>
          </cell>
          <cell r="CB43">
            <v>0</v>
          </cell>
          <cell r="CC43">
            <v>0</v>
          </cell>
          <cell r="CD43">
            <v>0</v>
          </cell>
          <cell r="CE43">
            <v>0</v>
          </cell>
          <cell r="CF43">
            <v>36.318100000000001</v>
          </cell>
          <cell r="CG43">
            <v>0</v>
          </cell>
          <cell r="CH43">
            <v>43.316899999999997</v>
          </cell>
          <cell r="CI43">
            <v>256.89890000000003</v>
          </cell>
          <cell r="CJ43">
            <v>32.7117</v>
          </cell>
          <cell r="CK43">
            <v>0</v>
          </cell>
          <cell r="CL43">
            <v>3.7911999999999999</v>
          </cell>
          <cell r="CM43">
            <v>0</v>
          </cell>
          <cell r="CN43">
            <v>43.316899999999997</v>
          </cell>
          <cell r="CO43">
            <v>312.9631</v>
          </cell>
          <cell r="CP43">
            <v>32.7117</v>
          </cell>
          <cell r="CQ43">
            <v>0</v>
          </cell>
          <cell r="CR43">
            <v>0</v>
          </cell>
          <cell r="CS43">
            <v>0</v>
          </cell>
          <cell r="CT43">
            <v>0</v>
          </cell>
          <cell r="CU43">
            <v>0</v>
          </cell>
          <cell r="CV43">
            <v>0</v>
          </cell>
          <cell r="CW43">
            <v>0</v>
          </cell>
          <cell r="CX43">
            <v>0</v>
          </cell>
          <cell r="CY43">
            <v>0</v>
          </cell>
          <cell r="CZ43">
            <v>2315.5940999999998</v>
          </cell>
          <cell r="DA43">
            <v>19346.1721</v>
          </cell>
          <cell r="DB43">
            <v>1748.6656</v>
          </cell>
        </row>
        <row r="44">
          <cell r="A44">
            <v>92561</v>
          </cell>
          <cell r="B44">
            <v>52.799199999999999</v>
          </cell>
          <cell r="C44">
            <v>570.04110000000003</v>
          </cell>
          <cell r="D44">
            <v>39.872399999999999</v>
          </cell>
          <cell r="E44">
            <v>98.055700000000002</v>
          </cell>
          <cell r="F44">
            <v>503.33370000000002</v>
          </cell>
          <cell r="G44">
            <v>74.048500000000004</v>
          </cell>
          <cell r="H44">
            <v>0</v>
          </cell>
          <cell r="I44">
            <v>52.634999999999998</v>
          </cell>
          <cell r="J44">
            <v>0</v>
          </cell>
          <cell r="K44">
            <v>43.908000000000001</v>
          </cell>
          <cell r="L44">
            <v>356.71280000000002</v>
          </cell>
          <cell r="M44">
            <v>33.158000000000001</v>
          </cell>
          <cell r="N44">
            <v>0</v>
          </cell>
          <cell r="O44">
            <v>52.634999999999998</v>
          </cell>
          <cell r="P44">
            <v>0</v>
          </cell>
          <cell r="Q44">
            <v>27.471900000000002</v>
          </cell>
          <cell r="R44">
            <v>245.0574</v>
          </cell>
          <cell r="S44">
            <v>20.745799999999999</v>
          </cell>
          <cell r="T44">
            <v>97.400499999999994</v>
          </cell>
          <cell r="U44">
            <v>868.83939999999996</v>
          </cell>
          <cell r="V44">
            <v>73.553799999999995</v>
          </cell>
          <cell r="W44">
            <v>231.8193</v>
          </cell>
          <cell r="X44">
            <v>1830.5588</v>
          </cell>
          <cell r="Y44">
            <v>175.0625</v>
          </cell>
          <cell r="Z44">
            <v>387.04360000000003</v>
          </cell>
          <cell r="AA44">
            <v>3407.0138999999999</v>
          </cell>
          <cell r="AB44">
            <v>292.2835</v>
          </cell>
          <cell r="AC44">
            <v>0</v>
          </cell>
          <cell r="AD44">
            <v>0</v>
          </cell>
          <cell r="AE44">
            <v>0</v>
          </cell>
          <cell r="AF44">
            <v>0</v>
          </cell>
          <cell r="AG44">
            <v>0</v>
          </cell>
          <cell r="AH44">
            <v>0</v>
          </cell>
          <cell r="AI44">
            <v>0</v>
          </cell>
          <cell r="AJ44">
            <v>14.551600000000001</v>
          </cell>
          <cell r="AK44">
            <v>0</v>
          </cell>
          <cell r="AL44">
            <v>125.46080000000001</v>
          </cell>
          <cell r="AM44">
            <v>1415.8671999999999</v>
          </cell>
          <cell r="AN44">
            <v>94.744100000000003</v>
          </cell>
          <cell r="AO44">
            <v>512.50440000000003</v>
          </cell>
          <cell r="AP44">
            <v>4808.3294999999998</v>
          </cell>
          <cell r="AQ44">
            <v>387.02760000000001</v>
          </cell>
          <cell r="AR44">
            <v>43.908000000000001</v>
          </cell>
          <cell r="AS44">
            <v>423.89940000000001</v>
          </cell>
          <cell r="AT44">
            <v>33.158000000000001</v>
          </cell>
          <cell r="AU44">
            <v>0</v>
          </cell>
          <cell r="AV44">
            <v>0</v>
          </cell>
          <cell r="AW44">
            <v>0</v>
          </cell>
          <cell r="AX44">
            <v>0</v>
          </cell>
          <cell r="AY44">
            <v>0</v>
          </cell>
          <cell r="AZ44">
            <v>0</v>
          </cell>
          <cell r="BA44">
            <v>43.908000000000001</v>
          </cell>
          <cell r="BB44">
            <v>423.89940000000001</v>
          </cell>
          <cell r="BC44">
            <v>33.158000000000001</v>
          </cell>
          <cell r="BD44">
            <v>537.89850000000001</v>
          </cell>
          <cell r="BE44">
            <v>4533.0236999999997</v>
          </cell>
          <cell r="BF44">
            <v>406.20440000000002</v>
          </cell>
          <cell r="BG44">
            <v>250.33320000000001</v>
          </cell>
          <cell r="BH44">
            <v>2529.7640000000001</v>
          </cell>
          <cell r="BI44">
            <v>189.0437</v>
          </cell>
          <cell r="BJ44">
            <v>788.23170000000005</v>
          </cell>
          <cell r="BK44">
            <v>7062.7876999999999</v>
          </cell>
          <cell r="BL44">
            <v>595.24810000000002</v>
          </cell>
          <cell r="BM44">
            <v>744.32370000000003</v>
          </cell>
          <cell r="BN44">
            <v>6638.8882999999996</v>
          </cell>
          <cell r="BO44">
            <v>562.09010000000001</v>
          </cell>
          <cell r="BP44">
            <v>537.89850000000001</v>
          </cell>
          <cell r="BQ44">
            <v>4533.0236999999997</v>
          </cell>
          <cell r="BR44">
            <v>406.20440000000002</v>
          </cell>
          <cell r="BS44">
            <v>250.33320000000001</v>
          </cell>
          <cell r="BT44">
            <v>2529.7640000000001</v>
          </cell>
          <cell r="BU44">
            <v>189.0437</v>
          </cell>
          <cell r="BV44">
            <v>788.23170000000005</v>
          </cell>
          <cell r="BW44">
            <v>7062.7876999999999</v>
          </cell>
          <cell r="BX44">
            <v>595.24810000000002</v>
          </cell>
          <cell r="BY44">
            <v>0</v>
          </cell>
          <cell r="BZ44">
            <v>14.551600000000001</v>
          </cell>
          <cell r="CA44">
            <v>0</v>
          </cell>
          <cell r="CB44">
            <v>0</v>
          </cell>
          <cell r="CC44">
            <v>0</v>
          </cell>
          <cell r="CD44">
            <v>0</v>
          </cell>
          <cell r="CE44">
            <v>0</v>
          </cell>
          <cell r="CF44">
            <v>52.634999999999998</v>
          </cell>
          <cell r="CG44">
            <v>0</v>
          </cell>
          <cell r="CH44">
            <v>43.908000000000001</v>
          </cell>
          <cell r="CI44">
            <v>356.71280000000002</v>
          </cell>
          <cell r="CJ44">
            <v>33.158000000000001</v>
          </cell>
          <cell r="CK44">
            <v>0</v>
          </cell>
          <cell r="CL44">
            <v>0</v>
          </cell>
          <cell r="CM44">
            <v>0</v>
          </cell>
          <cell r="CN44">
            <v>43.908000000000001</v>
          </cell>
          <cell r="CO44">
            <v>423.89940000000001</v>
          </cell>
          <cell r="CP44">
            <v>33.158000000000001</v>
          </cell>
          <cell r="CQ44">
            <v>0</v>
          </cell>
          <cell r="CR44">
            <v>0</v>
          </cell>
          <cell r="CS44">
            <v>0</v>
          </cell>
          <cell r="CT44">
            <v>0</v>
          </cell>
          <cell r="CU44">
            <v>0</v>
          </cell>
          <cell r="CV44">
            <v>0</v>
          </cell>
          <cell r="CW44">
            <v>0</v>
          </cell>
          <cell r="CX44">
            <v>0</v>
          </cell>
          <cell r="CY44">
            <v>0</v>
          </cell>
          <cell r="CZ44">
            <v>744.32370000000003</v>
          </cell>
          <cell r="DA44">
            <v>6638.8882999999996</v>
          </cell>
          <cell r="DB44">
            <v>562.09010000000001</v>
          </cell>
        </row>
        <row r="45">
          <cell r="A45">
            <v>92564</v>
          </cell>
          <cell r="B45">
            <v>46.447000000000003</v>
          </cell>
          <cell r="C45">
            <v>299.995</v>
          </cell>
          <cell r="D45">
            <v>50.605800000000002</v>
          </cell>
          <cell r="E45">
            <v>86.258799999999994</v>
          </cell>
          <cell r="F45">
            <v>459.00479999999999</v>
          </cell>
          <cell r="G45">
            <v>93.982799999999997</v>
          </cell>
          <cell r="H45">
            <v>0</v>
          </cell>
          <cell r="I45">
            <v>633.88490000000002</v>
          </cell>
          <cell r="J45">
            <v>0</v>
          </cell>
          <cell r="K45">
            <v>81.230099999999993</v>
          </cell>
          <cell r="L45">
            <v>361.14839999999998</v>
          </cell>
          <cell r="M45">
            <v>88.503799999999998</v>
          </cell>
          <cell r="N45">
            <v>0</v>
          </cell>
          <cell r="O45">
            <v>633.88490000000002</v>
          </cell>
          <cell r="P45">
            <v>0</v>
          </cell>
          <cell r="Q45">
            <v>114.5164</v>
          </cell>
          <cell r="R45">
            <v>657.30470000000003</v>
          </cell>
          <cell r="S45">
            <v>124.7705</v>
          </cell>
          <cell r="T45">
            <v>406.0127</v>
          </cell>
          <cell r="U45">
            <v>2330.4443999999999</v>
          </cell>
          <cell r="V45">
            <v>442.3682</v>
          </cell>
          <cell r="W45">
            <v>572.00480000000005</v>
          </cell>
          <cell r="X45">
            <v>3385.6005</v>
          </cell>
          <cell r="Y45">
            <v>623.22349999999994</v>
          </cell>
          <cell r="Z45">
            <v>1883.0530000000001</v>
          </cell>
          <cell r="AA45">
            <v>9929.9879000000001</v>
          </cell>
          <cell r="AB45">
            <v>2051.6669999999999</v>
          </cell>
          <cell r="AC45">
            <v>0</v>
          </cell>
          <cell r="AD45">
            <v>17.657499999999999</v>
          </cell>
          <cell r="AE45">
            <v>0</v>
          </cell>
          <cell r="AF45">
            <v>0</v>
          </cell>
          <cell r="AG45">
            <v>0</v>
          </cell>
          <cell r="AH45">
            <v>0</v>
          </cell>
          <cell r="AI45">
            <v>0</v>
          </cell>
          <cell r="AJ45">
            <v>19.5823</v>
          </cell>
          <cell r="AK45">
            <v>0</v>
          </cell>
          <cell r="AL45">
            <v>513.06029999999998</v>
          </cell>
          <cell r="AM45">
            <v>3647.1320999999998</v>
          </cell>
          <cell r="AN45">
            <v>559.00109999999995</v>
          </cell>
          <cell r="AO45">
            <v>2396.1133</v>
          </cell>
          <cell r="AP45">
            <v>13539.8802</v>
          </cell>
          <cell r="AQ45">
            <v>2610.6680999999999</v>
          </cell>
          <cell r="AR45">
            <v>81.230099999999993</v>
          </cell>
          <cell r="AS45">
            <v>1032.2731000000001</v>
          </cell>
          <cell r="AT45">
            <v>88.503799999999998</v>
          </cell>
          <cell r="AU45">
            <v>0</v>
          </cell>
          <cell r="AV45">
            <v>0</v>
          </cell>
          <cell r="AW45">
            <v>0</v>
          </cell>
          <cell r="AX45">
            <v>0</v>
          </cell>
          <cell r="AY45">
            <v>0</v>
          </cell>
          <cell r="AZ45">
            <v>0</v>
          </cell>
          <cell r="BA45">
            <v>81.230099999999993</v>
          </cell>
          <cell r="BB45">
            <v>1032.2731000000001</v>
          </cell>
          <cell r="BC45">
            <v>88.503799999999998</v>
          </cell>
          <cell r="BD45">
            <v>2015.7588000000001</v>
          </cell>
          <cell r="BE45">
            <v>11322.872600000001</v>
          </cell>
          <cell r="BF45">
            <v>2196.2556</v>
          </cell>
          <cell r="BG45">
            <v>1033.5894000000001</v>
          </cell>
          <cell r="BH45">
            <v>6634.8811999999998</v>
          </cell>
          <cell r="BI45">
            <v>1126.1397999999999</v>
          </cell>
          <cell r="BJ45">
            <v>3049.3481999999999</v>
          </cell>
          <cell r="BK45">
            <v>17957.753799999999</v>
          </cell>
          <cell r="BL45">
            <v>3322.3953999999999</v>
          </cell>
          <cell r="BM45">
            <v>2968.1181000000001</v>
          </cell>
          <cell r="BN45">
            <v>16925.4807</v>
          </cell>
          <cell r="BO45">
            <v>3233.8915999999999</v>
          </cell>
          <cell r="BP45">
            <v>2015.7588000000001</v>
          </cell>
          <cell r="BQ45">
            <v>11322.872600000001</v>
          </cell>
          <cell r="BR45">
            <v>2196.2556</v>
          </cell>
          <cell r="BS45">
            <v>1033.5894000000001</v>
          </cell>
          <cell r="BT45">
            <v>6634.8811999999998</v>
          </cell>
          <cell r="BU45">
            <v>1126.1397999999999</v>
          </cell>
          <cell r="BV45">
            <v>3049.3481999999999</v>
          </cell>
          <cell r="BW45">
            <v>17957.753799999999</v>
          </cell>
          <cell r="BX45">
            <v>3322.3953999999999</v>
          </cell>
          <cell r="BY45">
            <v>0</v>
          </cell>
          <cell r="BZ45">
            <v>19.5823</v>
          </cell>
          <cell r="CA45">
            <v>0</v>
          </cell>
          <cell r="CB45">
            <v>0</v>
          </cell>
          <cell r="CC45">
            <v>0</v>
          </cell>
          <cell r="CD45">
            <v>0</v>
          </cell>
          <cell r="CE45">
            <v>0</v>
          </cell>
          <cell r="CF45">
            <v>633.88490000000002</v>
          </cell>
          <cell r="CG45">
            <v>0</v>
          </cell>
          <cell r="CH45">
            <v>81.230099999999993</v>
          </cell>
          <cell r="CI45">
            <v>361.14839999999998</v>
          </cell>
          <cell r="CJ45">
            <v>88.503799999999998</v>
          </cell>
          <cell r="CK45">
            <v>0</v>
          </cell>
          <cell r="CL45">
            <v>17.657499999999999</v>
          </cell>
          <cell r="CM45">
            <v>0</v>
          </cell>
          <cell r="CN45">
            <v>81.230099999999993</v>
          </cell>
          <cell r="CO45">
            <v>1032.2731000000001</v>
          </cell>
          <cell r="CP45">
            <v>88.503799999999998</v>
          </cell>
          <cell r="CQ45">
            <v>0</v>
          </cell>
          <cell r="CR45">
            <v>0</v>
          </cell>
          <cell r="CS45">
            <v>0</v>
          </cell>
          <cell r="CT45">
            <v>0</v>
          </cell>
          <cell r="CU45">
            <v>0</v>
          </cell>
          <cell r="CV45">
            <v>0</v>
          </cell>
          <cell r="CW45">
            <v>0</v>
          </cell>
          <cell r="CX45">
            <v>0</v>
          </cell>
          <cell r="CY45">
            <v>0</v>
          </cell>
          <cell r="CZ45">
            <v>2968.1181000000001</v>
          </cell>
          <cell r="DA45">
            <v>16925.4807</v>
          </cell>
          <cell r="DB45">
            <v>3233.8915999999999</v>
          </cell>
        </row>
        <row r="46">
          <cell r="A46">
            <v>92587</v>
          </cell>
          <cell r="B46">
            <v>18.683800000000002</v>
          </cell>
          <cell r="C46">
            <v>249.642</v>
          </cell>
          <cell r="D46">
            <v>21.9343</v>
          </cell>
          <cell r="E46">
            <v>34.698500000000003</v>
          </cell>
          <cell r="F46">
            <v>537.6046</v>
          </cell>
          <cell r="G46">
            <v>40.735500000000002</v>
          </cell>
          <cell r="H46">
            <v>0</v>
          </cell>
          <cell r="I46">
            <v>32.238900000000001</v>
          </cell>
          <cell r="J46">
            <v>0</v>
          </cell>
          <cell r="K46">
            <v>20.860499999999998</v>
          </cell>
          <cell r="L46">
            <v>413.5095</v>
          </cell>
          <cell r="M46">
            <v>24.489899999999999</v>
          </cell>
          <cell r="N46">
            <v>0</v>
          </cell>
          <cell r="O46">
            <v>32.238900000000001</v>
          </cell>
          <cell r="P46">
            <v>0</v>
          </cell>
          <cell r="Q46">
            <v>330.37959999999998</v>
          </cell>
          <cell r="R46">
            <v>1773.7372</v>
          </cell>
          <cell r="S46">
            <v>387.85989999999998</v>
          </cell>
          <cell r="T46">
            <v>1171.346</v>
          </cell>
          <cell r="U46">
            <v>6288.7052999999996</v>
          </cell>
          <cell r="V46">
            <v>1375.1394</v>
          </cell>
          <cell r="W46">
            <v>1534.2474</v>
          </cell>
          <cell r="X46">
            <v>8436.1795999999995</v>
          </cell>
          <cell r="Y46">
            <v>1801.1792</v>
          </cell>
          <cell r="Z46">
            <v>2959.3229999999999</v>
          </cell>
          <cell r="AA46">
            <v>18481.02</v>
          </cell>
          <cell r="AB46">
            <v>3474.1930000000002</v>
          </cell>
          <cell r="AC46">
            <v>0</v>
          </cell>
          <cell r="AD46">
            <v>0.56159999999999999</v>
          </cell>
          <cell r="AE46">
            <v>0</v>
          </cell>
          <cell r="AF46">
            <v>0</v>
          </cell>
          <cell r="AG46">
            <v>0</v>
          </cell>
          <cell r="AH46">
            <v>0</v>
          </cell>
          <cell r="AI46">
            <v>0</v>
          </cell>
          <cell r="AJ46">
            <v>0</v>
          </cell>
          <cell r="AK46">
            <v>0</v>
          </cell>
          <cell r="AL46">
            <v>1633.9558999999999</v>
          </cell>
          <cell r="AM46">
            <v>10380.8097</v>
          </cell>
          <cell r="AN46">
            <v>1918.2356</v>
          </cell>
          <cell r="AO46">
            <v>4593.2789000000002</v>
          </cell>
          <cell r="AP46">
            <v>28861.268100000001</v>
          </cell>
          <cell r="AQ46">
            <v>5392.4286000000002</v>
          </cell>
          <cell r="AR46">
            <v>20.860499999999998</v>
          </cell>
          <cell r="AS46">
            <v>446.31</v>
          </cell>
          <cell r="AT46">
            <v>24.489899999999999</v>
          </cell>
          <cell r="AU46">
            <v>0</v>
          </cell>
          <cell r="AV46">
            <v>0</v>
          </cell>
          <cell r="AW46">
            <v>0</v>
          </cell>
          <cell r="AX46">
            <v>0</v>
          </cell>
          <cell r="AY46">
            <v>0</v>
          </cell>
          <cell r="AZ46">
            <v>0</v>
          </cell>
          <cell r="BA46">
            <v>20.860499999999998</v>
          </cell>
          <cell r="BB46">
            <v>446.31</v>
          </cell>
          <cell r="BC46">
            <v>24.489899999999999</v>
          </cell>
          <cell r="BD46">
            <v>3012.7053000000001</v>
          </cell>
          <cell r="BE46">
            <v>19300.505499999999</v>
          </cell>
          <cell r="BF46">
            <v>3536.8627999999999</v>
          </cell>
          <cell r="BG46">
            <v>3135.6815000000001</v>
          </cell>
          <cell r="BH46">
            <v>18443.252199999999</v>
          </cell>
          <cell r="BI46">
            <v>3681.2348999999999</v>
          </cell>
          <cell r="BJ46">
            <v>6148.3868000000002</v>
          </cell>
          <cell r="BK46">
            <v>37743.757700000002</v>
          </cell>
          <cell r="BL46">
            <v>7218.0977000000003</v>
          </cell>
          <cell r="BM46">
            <v>6127.5263000000004</v>
          </cell>
          <cell r="BN46">
            <v>37297.447699999997</v>
          </cell>
          <cell r="BO46">
            <v>7193.6077999999998</v>
          </cell>
          <cell r="BP46">
            <v>3012.7053000000001</v>
          </cell>
          <cell r="BQ46">
            <v>19300.505499999999</v>
          </cell>
          <cell r="BR46">
            <v>3536.8627999999999</v>
          </cell>
          <cell r="BS46">
            <v>3135.6815000000001</v>
          </cell>
          <cell r="BT46">
            <v>18443.252199999999</v>
          </cell>
          <cell r="BU46">
            <v>3681.2348999999999</v>
          </cell>
          <cell r="BV46">
            <v>6148.3868000000002</v>
          </cell>
          <cell r="BW46">
            <v>37743.757700000002</v>
          </cell>
          <cell r="BX46">
            <v>7218.0977000000003</v>
          </cell>
          <cell r="BY46">
            <v>0</v>
          </cell>
          <cell r="BZ46">
            <v>0</v>
          </cell>
          <cell r="CA46">
            <v>0</v>
          </cell>
          <cell r="CB46">
            <v>0</v>
          </cell>
          <cell r="CC46">
            <v>0</v>
          </cell>
          <cell r="CD46">
            <v>0</v>
          </cell>
          <cell r="CE46">
            <v>0</v>
          </cell>
          <cell r="CF46">
            <v>32.238900000000001</v>
          </cell>
          <cell r="CG46">
            <v>0</v>
          </cell>
          <cell r="CH46">
            <v>20.860499999999998</v>
          </cell>
          <cell r="CI46">
            <v>413.5095</v>
          </cell>
          <cell r="CJ46">
            <v>24.489899999999999</v>
          </cell>
          <cell r="CK46">
            <v>0</v>
          </cell>
          <cell r="CL46">
            <v>0.56159999999999999</v>
          </cell>
          <cell r="CM46">
            <v>0</v>
          </cell>
          <cell r="CN46">
            <v>20.860499999999998</v>
          </cell>
          <cell r="CO46">
            <v>446.31</v>
          </cell>
          <cell r="CP46">
            <v>24.489899999999999</v>
          </cell>
          <cell r="CQ46">
            <v>0</v>
          </cell>
          <cell r="CR46">
            <v>0</v>
          </cell>
          <cell r="CS46">
            <v>0</v>
          </cell>
          <cell r="CT46">
            <v>0</v>
          </cell>
          <cell r="CU46">
            <v>0</v>
          </cell>
          <cell r="CV46">
            <v>0</v>
          </cell>
          <cell r="CW46">
            <v>0</v>
          </cell>
          <cell r="CX46">
            <v>0</v>
          </cell>
          <cell r="CY46">
            <v>0</v>
          </cell>
          <cell r="CZ46">
            <v>6127.5263000000004</v>
          </cell>
          <cell r="DA46">
            <v>37297.447699999997</v>
          </cell>
          <cell r="DB46">
            <v>7193.6077999999998</v>
          </cell>
        </row>
        <row r="47">
          <cell r="A47">
            <v>92589</v>
          </cell>
          <cell r="B47">
            <v>59.540999999999997</v>
          </cell>
          <cell r="C47">
            <v>430.47989999999999</v>
          </cell>
          <cell r="D47">
            <v>69.900099999999995</v>
          </cell>
          <cell r="E47">
            <v>110.5761</v>
          </cell>
          <cell r="F47">
            <v>1206.7280000000001</v>
          </cell>
          <cell r="G47">
            <v>129.81440000000001</v>
          </cell>
          <cell r="H47">
            <v>0</v>
          </cell>
          <cell r="I47">
            <v>73.688999999999993</v>
          </cell>
          <cell r="J47">
            <v>0</v>
          </cell>
          <cell r="K47">
            <v>134.56569999999999</v>
          </cell>
          <cell r="L47">
            <v>1093.6594</v>
          </cell>
          <cell r="M47">
            <v>157.9778</v>
          </cell>
          <cell r="N47">
            <v>0</v>
          </cell>
          <cell r="O47">
            <v>73.688999999999993</v>
          </cell>
          <cell r="P47">
            <v>0</v>
          </cell>
          <cell r="Q47">
            <v>275.55840000000001</v>
          </cell>
          <cell r="R47">
            <v>1990.5746999999999</v>
          </cell>
          <cell r="S47">
            <v>323.50069999999999</v>
          </cell>
          <cell r="T47">
            <v>976.97979999999995</v>
          </cell>
          <cell r="U47">
            <v>7057.4921000000004</v>
          </cell>
          <cell r="V47">
            <v>1146.9568999999999</v>
          </cell>
          <cell r="W47">
            <v>1288.0896</v>
          </cell>
          <cell r="X47">
            <v>9591.6152999999995</v>
          </cell>
          <cell r="Y47">
            <v>1512.1943000000001</v>
          </cell>
          <cell r="Z47">
            <v>4340.8253000000004</v>
          </cell>
          <cell r="AA47">
            <v>29272.343099999998</v>
          </cell>
          <cell r="AB47">
            <v>5096.0523000000003</v>
          </cell>
          <cell r="AC47">
            <v>0</v>
          </cell>
          <cell r="AD47">
            <v>41.779899999999998</v>
          </cell>
          <cell r="AE47">
            <v>0</v>
          </cell>
          <cell r="AF47">
            <v>0</v>
          </cell>
          <cell r="AG47">
            <v>11.532500000000001</v>
          </cell>
          <cell r="AH47">
            <v>0</v>
          </cell>
          <cell r="AI47">
            <v>0.1658</v>
          </cell>
          <cell r="AJ47">
            <v>29.367100000000001</v>
          </cell>
          <cell r="AK47">
            <v>0.1736</v>
          </cell>
          <cell r="AL47">
            <v>1258.4390000000001</v>
          </cell>
          <cell r="AM47">
            <v>11229.4485</v>
          </cell>
          <cell r="AN47">
            <v>1477.3852999999999</v>
          </cell>
          <cell r="AO47">
            <v>5599.0985000000001</v>
          </cell>
          <cell r="AP47">
            <v>40419.112099999998</v>
          </cell>
          <cell r="AQ47">
            <v>6573.2640000000001</v>
          </cell>
          <cell r="AR47">
            <v>134.73150000000001</v>
          </cell>
          <cell r="AS47">
            <v>1250.0279</v>
          </cell>
          <cell r="AT47">
            <v>158.1514</v>
          </cell>
          <cell r="AU47">
            <v>0</v>
          </cell>
          <cell r="AV47">
            <v>0</v>
          </cell>
          <cell r="AW47">
            <v>0</v>
          </cell>
          <cell r="AX47">
            <v>0</v>
          </cell>
          <cell r="AY47">
            <v>0</v>
          </cell>
          <cell r="AZ47">
            <v>0</v>
          </cell>
          <cell r="BA47">
            <v>134.73150000000001</v>
          </cell>
          <cell r="BB47">
            <v>1250.0279</v>
          </cell>
          <cell r="BC47">
            <v>158.1514</v>
          </cell>
          <cell r="BD47">
            <v>4510.9423999999999</v>
          </cell>
          <cell r="BE47">
            <v>30983.24</v>
          </cell>
          <cell r="BF47">
            <v>5295.7668000000003</v>
          </cell>
          <cell r="BG47">
            <v>2510.9771999999998</v>
          </cell>
          <cell r="BH47">
            <v>20277.515299999999</v>
          </cell>
          <cell r="BI47">
            <v>2947.8429000000001</v>
          </cell>
          <cell r="BJ47">
            <v>7021.9196000000002</v>
          </cell>
          <cell r="BK47">
            <v>51260.755299999997</v>
          </cell>
          <cell r="BL47">
            <v>8243.6097000000009</v>
          </cell>
          <cell r="BM47">
            <v>6887.1881000000003</v>
          </cell>
          <cell r="BN47">
            <v>50010.727400000003</v>
          </cell>
          <cell r="BO47">
            <v>8085.4583000000002</v>
          </cell>
          <cell r="BP47">
            <v>4510.9423999999999</v>
          </cell>
          <cell r="BQ47">
            <v>30983.24</v>
          </cell>
          <cell r="BR47">
            <v>5295.7668000000003</v>
          </cell>
          <cell r="BS47">
            <v>2510.9771999999998</v>
          </cell>
          <cell r="BT47">
            <v>20277.515299999999</v>
          </cell>
          <cell r="BU47">
            <v>2947.8429000000001</v>
          </cell>
          <cell r="BV47">
            <v>7021.9196000000002</v>
          </cell>
          <cell r="BW47">
            <v>51260.755299999997</v>
          </cell>
          <cell r="BX47">
            <v>8243.6097000000009</v>
          </cell>
          <cell r="BY47">
            <v>0.1658</v>
          </cell>
          <cell r="BZ47">
            <v>29.367100000000001</v>
          </cell>
          <cell r="CA47">
            <v>0.1736</v>
          </cell>
          <cell r="CB47">
            <v>0</v>
          </cell>
          <cell r="CC47">
            <v>11.532500000000001</v>
          </cell>
          <cell r="CD47">
            <v>0</v>
          </cell>
          <cell r="CE47">
            <v>0</v>
          </cell>
          <cell r="CF47">
            <v>73.688999999999993</v>
          </cell>
          <cell r="CG47">
            <v>0</v>
          </cell>
          <cell r="CH47">
            <v>134.56569999999999</v>
          </cell>
          <cell r="CI47">
            <v>1093.6594</v>
          </cell>
          <cell r="CJ47">
            <v>157.9778</v>
          </cell>
          <cell r="CK47">
            <v>0</v>
          </cell>
          <cell r="CL47">
            <v>41.779899999999998</v>
          </cell>
          <cell r="CM47">
            <v>0</v>
          </cell>
          <cell r="CN47">
            <v>134.73150000000001</v>
          </cell>
          <cell r="CO47">
            <v>1250.0279</v>
          </cell>
          <cell r="CP47">
            <v>158.1514</v>
          </cell>
          <cell r="CQ47">
            <v>0</v>
          </cell>
          <cell r="CR47">
            <v>0</v>
          </cell>
          <cell r="CS47">
            <v>0</v>
          </cell>
          <cell r="CT47">
            <v>0</v>
          </cell>
          <cell r="CU47">
            <v>0</v>
          </cell>
          <cell r="CV47">
            <v>0</v>
          </cell>
          <cell r="CW47">
            <v>0</v>
          </cell>
          <cell r="CX47">
            <v>0</v>
          </cell>
          <cell r="CY47">
            <v>0</v>
          </cell>
          <cell r="CZ47">
            <v>6887.1881000000003</v>
          </cell>
          <cell r="DA47">
            <v>50010.727400000003</v>
          </cell>
          <cell r="DB47">
            <v>8085.4583000000002</v>
          </cell>
        </row>
        <row r="48">
          <cell r="A48">
            <v>92590</v>
          </cell>
          <cell r="B48">
            <v>38.079099999999997</v>
          </cell>
          <cell r="C48">
            <v>260.92430000000002</v>
          </cell>
          <cell r="D48">
            <v>37.982500000000002</v>
          </cell>
          <cell r="E48">
            <v>70.718400000000003</v>
          </cell>
          <cell r="F48">
            <v>516.01220000000001</v>
          </cell>
          <cell r="G48">
            <v>70.539000000000001</v>
          </cell>
          <cell r="H48">
            <v>0</v>
          </cell>
          <cell r="I48">
            <v>39.783099999999997</v>
          </cell>
          <cell r="J48">
            <v>0</v>
          </cell>
          <cell r="K48">
            <v>72.278800000000004</v>
          </cell>
          <cell r="L48">
            <v>495.9325</v>
          </cell>
          <cell r="M48">
            <v>72.095399999999998</v>
          </cell>
          <cell r="N48">
            <v>0</v>
          </cell>
          <cell r="O48">
            <v>39.783099999999997</v>
          </cell>
          <cell r="P48">
            <v>0</v>
          </cell>
          <cell r="Q48">
            <v>23.5991</v>
          </cell>
          <cell r="R48">
            <v>144.8022</v>
          </cell>
          <cell r="S48">
            <v>23.539300000000001</v>
          </cell>
          <cell r="T48">
            <v>83.669499999999999</v>
          </cell>
          <cell r="U48">
            <v>513.39089999999999</v>
          </cell>
          <cell r="V48">
            <v>83.457099999999997</v>
          </cell>
          <cell r="W48">
            <v>143.78729999999999</v>
          </cell>
          <cell r="X48">
            <v>939.19709999999998</v>
          </cell>
          <cell r="Y48">
            <v>143.42250000000001</v>
          </cell>
          <cell r="Z48">
            <v>211.3802</v>
          </cell>
          <cell r="AA48">
            <v>1591.9838999999999</v>
          </cell>
          <cell r="AB48">
            <v>210.84379999999999</v>
          </cell>
          <cell r="AC48">
            <v>0</v>
          </cell>
          <cell r="AD48">
            <v>0</v>
          </cell>
          <cell r="AE48">
            <v>0</v>
          </cell>
          <cell r="AF48">
            <v>0</v>
          </cell>
          <cell r="AG48">
            <v>0</v>
          </cell>
          <cell r="AH48">
            <v>0</v>
          </cell>
          <cell r="AI48">
            <v>0</v>
          </cell>
          <cell r="AJ48">
            <v>0</v>
          </cell>
          <cell r="AK48">
            <v>0</v>
          </cell>
          <cell r="AL48">
            <v>116.7139</v>
          </cell>
          <cell r="AM48">
            <v>893.31219999999996</v>
          </cell>
          <cell r="AN48">
            <v>116.4178</v>
          </cell>
          <cell r="AO48">
            <v>328.09410000000003</v>
          </cell>
          <cell r="AP48">
            <v>2485.2961</v>
          </cell>
          <cell r="AQ48">
            <v>327.26159999999999</v>
          </cell>
          <cell r="AR48">
            <v>72.278800000000004</v>
          </cell>
          <cell r="AS48">
            <v>535.71559999999999</v>
          </cell>
          <cell r="AT48">
            <v>72.095399999999998</v>
          </cell>
          <cell r="AU48">
            <v>0</v>
          </cell>
          <cell r="AV48">
            <v>0</v>
          </cell>
          <cell r="AW48">
            <v>0</v>
          </cell>
          <cell r="AX48">
            <v>0</v>
          </cell>
          <cell r="AY48">
            <v>0</v>
          </cell>
          <cell r="AZ48">
            <v>0</v>
          </cell>
          <cell r="BA48">
            <v>72.278800000000004</v>
          </cell>
          <cell r="BB48">
            <v>535.71559999999999</v>
          </cell>
          <cell r="BC48">
            <v>72.095399999999998</v>
          </cell>
          <cell r="BD48">
            <v>320.17770000000002</v>
          </cell>
          <cell r="BE48">
            <v>2408.7035000000001</v>
          </cell>
          <cell r="BF48">
            <v>319.36529999999999</v>
          </cell>
          <cell r="BG48">
            <v>223.98249999999999</v>
          </cell>
          <cell r="BH48">
            <v>1551.5053</v>
          </cell>
          <cell r="BI48">
            <v>223.41419999999999</v>
          </cell>
          <cell r="BJ48">
            <v>544.16020000000003</v>
          </cell>
          <cell r="BK48">
            <v>3960.2087999999999</v>
          </cell>
          <cell r="BL48">
            <v>542.77949999999998</v>
          </cell>
          <cell r="BM48">
            <v>471.88139999999999</v>
          </cell>
          <cell r="BN48">
            <v>3424.4931999999999</v>
          </cell>
          <cell r="BO48">
            <v>470.6841</v>
          </cell>
          <cell r="BP48">
            <v>320.17770000000002</v>
          </cell>
          <cell r="BQ48">
            <v>2408.7035000000001</v>
          </cell>
          <cell r="BR48">
            <v>319.36529999999999</v>
          </cell>
          <cell r="BS48">
            <v>223.98249999999999</v>
          </cell>
          <cell r="BT48">
            <v>1551.5053</v>
          </cell>
          <cell r="BU48">
            <v>223.41419999999999</v>
          </cell>
          <cell r="BV48">
            <v>544.16020000000003</v>
          </cell>
          <cell r="BW48">
            <v>3960.2087999999999</v>
          </cell>
          <cell r="BX48">
            <v>542.77949999999998</v>
          </cell>
          <cell r="BY48">
            <v>0</v>
          </cell>
          <cell r="BZ48">
            <v>0</v>
          </cell>
          <cell r="CA48">
            <v>0</v>
          </cell>
          <cell r="CB48">
            <v>0</v>
          </cell>
          <cell r="CC48">
            <v>0</v>
          </cell>
          <cell r="CD48">
            <v>0</v>
          </cell>
          <cell r="CE48">
            <v>0</v>
          </cell>
          <cell r="CF48">
            <v>39.783099999999997</v>
          </cell>
          <cell r="CG48">
            <v>0</v>
          </cell>
          <cell r="CH48">
            <v>72.278800000000004</v>
          </cell>
          <cell r="CI48">
            <v>495.9325</v>
          </cell>
          <cell r="CJ48">
            <v>72.095399999999998</v>
          </cell>
          <cell r="CK48">
            <v>0</v>
          </cell>
          <cell r="CL48">
            <v>0</v>
          </cell>
          <cell r="CM48">
            <v>0</v>
          </cell>
          <cell r="CN48">
            <v>72.278800000000004</v>
          </cell>
          <cell r="CO48">
            <v>535.71559999999999</v>
          </cell>
          <cell r="CP48">
            <v>72.095399999999998</v>
          </cell>
          <cell r="CQ48">
            <v>0</v>
          </cell>
          <cell r="CR48">
            <v>0</v>
          </cell>
          <cell r="CS48">
            <v>0</v>
          </cell>
          <cell r="CT48">
            <v>0</v>
          </cell>
          <cell r="CU48">
            <v>0</v>
          </cell>
          <cell r="CV48">
            <v>0</v>
          </cell>
          <cell r="CW48">
            <v>0</v>
          </cell>
          <cell r="CX48">
            <v>0</v>
          </cell>
          <cell r="CY48">
            <v>0</v>
          </cell>
          <cell r="CZ48">
            <v>471.88139999999999</v>
          </cell>
          <cell r="DA48">
            <v>3424.4931999999999</v>
          </cell>
          <cell r="DB48">
            <v>470.6841</v>
          </cell>
        </row>
        <row r="49">
          <cell r="A49">
            <v>92634</v>
          </cell>
          <cell r="B49">
            <v>0</v>
          </cell>
          <cell r="C49">
            <v>0</v>
          </cell>
          <cell r="D49">
            <v>0</v>
          </cell>
          <cell r="E49">
            <v>0</v>
          </cell>
          <cell r="F49">
            <v>0</v>
          </cell>
          <cell r="G49">
            <v>0</v>
          </cell>
          <cell r="H49">
            <v>0</v>
          </cell>
          <cell r="I49">
            <v>61.407499999999999</v>
          </cell>
          <cell r="J49">
            <v>0</v>
          </cell>
          <cell r="K49">
            <v>0</v>
          </cell>
          <cell r="L49">
            <v>0</v>
          </cell>
          <cell r="M49">
            <v>0</v>
          </cell>
          <cell r="N49">
            <v>0</v>
          </cell>
          <cell r="O49">
            <v>61.407499999999999</v>
          </cell>
          <cell r="P49">
            <v>0</v>
          </cell>
          <cell r="Q49">
            <v>102.8267</v>
          </cell>
          <cell r="R49">
            <v>1344.6881000000001</v>
          </cell>
          <cell r="S49">
            <v>0</v>
          </cell>
          <cell r="T49">
            <v>364.56729999999999</v>
          </cell>
          <cell r="U49">
            <v>4767.5307000000003</v>
          </cell>
          <cell r="V49">
            <v>0</v>
          </cell>
          <cell r="W49">
            <v>467.39400000000001</v>
          </cell>
          <cell r="X49">
            <v>6112.2187999999996</v>
          </cell>
          <cell r="Y49">
            <v>0</v>
          </cell>
          <cell r="Z49">
            <v>565.3261</v>
          </cell>
          <cell r="AA49">
            <v>7317.8850000000002</v>
          </cell>
          <cell r="AB49">
            <v>0</v>
          </cell>
          <cell r="AC49">
            <v>0</v>
          </cell>
          <cell r="AD49">
            <v>0</v>
          </cell>
          <cell r="AE49">
            <v>0</v>
          </cell>
          <cell r="AF49">
            <v>0</v>
          </cell>
          <cell r="AG49">
            <v>0</v>
          </cell>
          <cell r="AH49">
            <v>0</v>
          </cell>
          <cell r="AI49">
            <v>7.0692000000000004</v>
          </cell>
          <cell r="AJ49">
            <v>326.73399999999998</v>
          </cell>
          <cell r="AK49">
            <v>0</v>
          </cell>
          <cell r="AL49">
            <v>508.54899999999998</v>
          </cell>
          <cell r="AM49">
            <v>8633.4436000000005</v>
          </cell>
          <cell r="AN49">
            <v>0</v>
          </cell>
          <cell r="AO49">
            <v>1066.8059000000001</v>
          </cell>
          <cell r="AP49">
            <v>15624.5946</v>
          </cell>
          <cell r="AQ49">
            <v>0</v>
          </cell>
          <cell r="AR49">
            <v>7.0692000000000004</v>
          </cell>
          <cell r="AS49">
            <v>388.14150000000001</v>
          </cell>
          <cell r="AT49">
            <v>0</v>
          </cell>
          <cell r="AU49">
            <v>0</v>
          </cell>
          <cell r="AV49">
            <v>0</v>
          </cell>
          <cell r="AW49">
            <v>0</v>
          </cell>
          <cell r="AX49">
            <v>0</v>
          </cell>
          <cell r="AY49">
            <v>0</v>
          </cell>
          <cell r="AZ49">
            <v>0</v>
          </cell>
          <cell r="BA49">
            <v>7.0692000000000004</v>
          </cell>
          <cell r="BB49">
            <v>388.14150000000001</v>
          </cell>
          <cell r="BC49">
            <v>0</v>
          </cell>
          <cell r="BD49">
            <v>565.3261</v>
          </cell>
          <cell r="BE49">
            <v>7379.2924999999996</v>
          </cell>
          <cell r="BF49">
            <v>0</v>
          </cell>
          <cell r="BG49">
            <v>975.94299999999998</v>
          </cell>
          <cell r="BH49">
            <v>14745.662399999999</v>
          </cell>
          <cell r="BI49">
            <v>0</v>
          </cell>
          <cell r="BJ49">
            <v>1541.2691</v>
          </cell>
          <cell r="BK49">
            <v>22124.954900000001</v>
          </cell>
          <cell r="BL49">
            <v>0</v>
          </cell>
          <cell r="BM49">
            <v>1534.1999000000001</v>
          </cell>
          <cell r="BN49">
            <v>21736.813399999999</v>
          </cell>
          <cell r="BO49">
            <v>0</v>
          </cell>
          <cell r="BP49">
            <v>565.3261</v>
          </cell>
          <cell r="BQ49">
            <v>7379.2924999999996</v>
          </cell>
          <cell r="BR49">
            <v>0</v>
          </cell>
          <cell r="BS49">
            <v>975.94299999999998</v>
          </cell>
          <cell r="BT49">
            <v>14745.662399999999</v>
          </cell>
          <cell r="BU49">
            <v>0</v>
          </cell>
          <cell r="BV49">
            <v>1541.2691</v>
          </cell>
          <cell r="BW49">
            <v>22124.954900000001</v>
          </cell>
          <cell r="BX49">
            <v>0</v>
          </cell>
          <cell r="BY49">
            <v>7.0692000000000004</v>
          </cell>
          <cell r="BZ49">
            <v>326.73399999999998</v>
          </cell>
          <cell r="CA49">
            <v>0</v>
          </cell>
          <cell r="CB49">
            <v>0</v>
          </cell>
          <cell r="CC49">
            <v>0</v>
          </cell>
          <cell r="CD49">
            <v>0</v>
          </cell>
          <cell r="CE49">
            <v>0</v>
          </cell>
          <cell r="CF49">
            <v>61.407499999999999</v>
          </cell>
          <cell r="CG49">
            <v>0</v>
          </cell>
          <cell r="CH49">
            <v>0</v>
          </cell>
          <cell r="CI49">
            <v>0</v>
          </cell>
          <cell r="CJ49">
            <v>0</v>
          </cell>
          <cell r="CK49">
            <v>0</v>
          </cell>
          <cell r="CL49">
            <v>0</v>
          </cell>
          <cell r="CM49">
            <v>0</v>
          </cell>
          <cell r="CN49">
            <v>7.0692000000000004</v>
          </cell>
          <cell r="CO49">
            <v>388.14150000000001</v>
          </cell>
          <cell r="CP49">
            <v>0</v>
          </cell>
          <cell r="CQ49">
            <v>0</v>
          </cell>
          <cell r="CR49">
            <v>0</v>
          </cell>
          <cell r="CS49">
            <v>0</v>
          </cell>
          <cell r="CT49">
            <v>0</v>
          </cell>
          <cell r="CU49">
            <v>0</v>
          </cell>
          <cell r="CV49">
            <v>0</v>
          </cell>
          <cell r="CW49">
            <v>0</v>
          </cell>
          <cell r="CX49">
            <v>0</v>
          </cell>
          <cell r="CY49">
            <v>0</v>
          </cell>
          <cell r="CZ49">
            <v>1534.1999000000001</v>
          </cell>
          <cell r="DA49">
            <v>21736.813399999999</v>
          </cell>
          <cell r="DB49">
            <v>0</v>
          </cell>
        </row>
        <row r="50">
          <cell r="A50">
            <v>92642</v>
          </cell>
          <cell r="B50">
            <v>46.463999999999999</v>
          </cell>
          <cell r="C50">
            <v>421.66520000000003</v>
          </cell>
          <cell r="D50">
            <v>46.345999999999997</v>
          </cell>
          <cell r="E50">
            <v>86.290300000000002</v>
          </cell>
          <cell r="F50">
            <v>412.86309999999997</v>
          </cell>
          <cell r="G50">
            <v>86.0715</v>
          </cell>
          <cell r="H50">
            <v>0</v>
          </cell>
          <cell r="I50">
            <v>27.335100000000001</v>
          </cell>
          <cell r="J50">
            <v>0</v>
          </cell>
          <cell r="K50">
            <v>91.726299999999995</v>
          </cell>
          <cell r="L50">
            <v>618.83259999999996</v>
          </cell>
          <cell r="M50">
            <v>91.493600000000001</v>
          </cell>
          <cell r="N50">
            <v>0</v>
          </cell>
          <cell r="O50">
            <v>27.335100000000001</v>
          </cell>
          <cell r="P50">
            <v>0</v>
          </cell>
          <cell r="Q50">
            <v>76.5886</v>
          </cell>
          <cell r="R50">
            <v>691.48889999999994</v>
          </cell>
          <cell r="S50">
            <v>76.394199999999998</v>
          </cell>
          <cell r="T50">
            <v>271.54149999999998</v>
          </cell>
          <cell r="U50">
            <v>2451.6415999999999</v>
          </cell>
          <cell r="V50">
            <v>270.8526</v>
          </cell>
          <cell r="W50">
            <v>389.15809999999999</v>
          </cell>
          <cell r="X50">
            <v>3358.8262</v>
          </cell>
          <cell r="Y50">
            <v>388.17070000000001</v>
          </cell>
          <cell r="Z50">
            <v>979.45669999999996</v>
          </cell>
          <cell r="AA50">
            <v>9255.3317000000006</v>
          </cell>
          <cell r="AB50">
            <v>976.97149999999999</v>
          </cell>
          <cell r="AC50">
            <v>0</v>
          </cell>
          <cell r="AD50">
            <v>8.1191999999999993</v>
          </cell>
          <cell r="AE50">
            <v>0</v>
          </cell>
          <cell r="AF50">
            <v>0</v>
          </cell>
          <cell r="AG50">
            <v>0</v>
          </cell>
          <cell r="AH50">
            <v>0</v>
          </cell>
          <cell r="AI50">
            <v>0</v>
          </cell>
          <cell r="AJ50">
            <v>1.2837000000000001</v>
          </cell>
          <cell r="AK50">
            <v>0</v>
          </cell>
          <cell r="AL50">
            <v>349.77010000000001</v>
          </cell>
          <cell r="AM50">
            <v>3946.2849999999999</v>
          </cell>
          <cell r="AN50">
            <v>348.8827</v>
          </cell>
          <cell r="AO50">
            <v>1329.2267999999999</v>
          </cell>
          <cell r="AP50">
            <v>13192.2138</v>
          </cell>
          <cell r="AQ50">
            <v>1325.8542</v>
          </cell>
          <cell r="AR50">
            <v>91.726299999999995</v>
          </cell>
          <cell r="AS50">
            <v>655.57060000000001</v>
          </cell>
          <cell r="AT50">
            <v>91.493600000000001</v>
          </cell>
          <cell r="AU50">
            <v>0</v>
          </cell>
          <cell r="AV50">
            <v>0</v>
          </cell>
          <cell r="AW50">
            <v>0</v>
          </cell>
          <cell r="AX50">
            <v>0</v>
          </cell>
          <cell r="AY50">
            <v>0</v>
          </cell>
          <cell r="AZ50">
            <v>0</v>
          </cell>
          <cell r="BA50">
            <v>91.726299999999995</v>
          </cell>
          <cell r="BB50">
            <v>655.57060000000001</v>
          </cell>
          <cell r="BC50">
            <v>91.493600000000001</v>
          </cell>
          <cell r="BD50">
            <v>1112.211</v>
          </cell>
          <cell r="BE50">
            <v>10117.195100000001</v>
          </cell>
          <cell r="BF50">
            <v>1109.3889999999999</v>
          </cell>
          <cell r="BG50">
            <v>697.90020000000004</v>
          </cell>
          <cell r="BH50">
            <v>7089.4155000000001</v>
          </cell>
          <cell r="BI50">
            <v>696.12950000000001</v>
          </cell>
          <cell r="BJ50">
            <v>1810.1112000000001</v>
          </cell>
          <cell r="BK50">
            <v>17206.6106</v>
          </cell>
          <cell r="BL50">
            <v>1805.5184999999999</v>
          </cell>
          <cell r="BM50">
            <v>1718.3849</v>
          </cell>
          <cell r="BN50">
            <v>16551.04</v>
          </cell>
          <cell r="BO50">
            <v>1714.0248999999999</v>
          </cell>
          <cell r="BP50">
            <v>1112.211</v>
          </cell>
          <cell r="BQ50">
            <v>10117.195100000001</v>
          </cell>
          <cell r="BR50">
            <v>1109.3889999999999</v>
          </cell>
          <cell r="BS50">
            <v>697.90020000000004</v>
          </cell>
          <cell r="BT50">
            <v>7089.4155000000001</v>
          </cell>
          <cell r="BU50">
            <v>696.12950000000001</v>
          </cell>
          <cell r="BV50">
            <v>1810.1112000000001</v>
          </cell>
          <cell r="BW50">
            <v>17206.6106</v>
          </cell>
          <cell r="BX50">
            <v>1805.5184999999999</v>
          </cell>
          <cell r="BY50">
            <v>0</v>
          </cell>
          <cell r="BZ50">
            <v>1.2837000000000001</v>
          </cell>
          <cell r="CA50">
            <v>0</v>
          </cell>
          <cell r="CB50">
            <v>0</v>
          </cell>
          <cell r="CC50">
            <v>0</v>
          </cell>
          <cell r="CD50">
            <v>0</v>
          </cell>
          <cell r="CE50">
            <v>0</v>
          </cell>
          <cell r="CF50">
            <v>27.335100000000001</v>
          </cell>
          <cell r="CG50">
            <v>0</v>
          </cell>
          <cell r="CH50">
            <v>91.726299999999995</v>
          </cell>
          <cell r="CI50">
            <v>618.83259999999996</v>
          </cell>
          <cell r="CJ50">
            <v>91.493600000000001</v>
          </cell>
          <cell r="CK50">
            <v>0</v>
          </cell>
          <cell r="CL50">
            <v>8.1191999999999993</v>
          </cell>
          <cell r="CM50">
            <v>0</v>
          </cell>
          <cell r="CN50">
            <v>91.726299999999995</v>
          </cell>
          <cell r="CO50">
            <v>655.57060000000001</v>
          </cell>
          <cell r="CP50">
            <v>91.493600000000001</v>
          </cell>
          <cell r="CQ50">
            <v>0</v>
          </cell>
          <cell r="CR50">
            <v>0</v>
          </cell>
          <cell r="CS50">
            <v>0</v>
          </cell>
          <cell r="CT50">
            <v>0</v>
          </cell>
          <cell r="CU50">
            <v>0</v>
          </cell>
          <cell r="CV50">
            <v>0</v>
          </cell>
          <cell r="CW50">
            <v>0</v>
          </cell>
          <cell r="CX50">
            <v>0</v>
          </cell>
          <cell r="CY50">
            <v>0</v>
          </cell>
          <cell r="CZ50">
            <v>1718.3849</v>
          </cell>
          <cell r="DA50">
            <v>16551.04</v>
          </cell>
          <cell r="DB50">
            <v>1714.0248999999999</v>
          </cell>
        </row>
        <row r="51">
          <cell r="A51">
            <v>92646</v>
          </cell>
          <cell r="B51">
            <v>214.2799</v>
          </cell>
          <cell r="C51">
            <v>1941.4557</v>
          </cell>
          <cell r="D51">
            <v>198.36320000000001</v>
          </cell>
          <cell r="E51">
            <v>397.94839999999999</v>
          </cell>
          <cell r="F51">
            <v>3107.3382000000001</v>
          </cell>
          <cell r="G51">
            <v>368.3886</v>
          </cell>
          <cell r="H51">
            <v>0</v>
          </cell>
          <cell r="I51">
            <v>1568.5229999999999</v>
          </cell>
          <cell r="J51">
            <v>0</v>
          </cell>
          <cell r="K51">
            <v>288.33969999999999</v>
          </cell>
          <cell r="L51">
            <v>3615.3786</v>
          </cell>
          <cell r="M51">
            <v>266.92180000000002</v>
          </cell>
          <cell r="N51">
            <v>0</v>
          </cell>
          <cell r="O51">
            <v>1568.5229999999999</v>
          </cell>
          <cell r="P51">
            <v>0</v>
          </cell>
          <cell r="Q51">
            <v>77.350399999999993</v>
          </cell>
          <cell r="R51">
            <v>2030.2442000000001</v>
          </cell>
          <cell r="S51">
            <v>71.604699999999994</v>
          </cell>
          <cell r="T51">
            <v>274.2423</v>
          </cell>
          <cell r="U51">
            <v>7198.1385</v>
          </cell>
          <cell r="V51">
            <v>253.8715</v>
          </cell>
          <cell r="W51">
            <v>675.48130000000003</v>
          </cell>
          <cell r="X51">
            <v>10661.798000000001</v>
          </cell>
          <cell r="Y51">
            <v>625.30619999999999</v>
          </cell>
          <cell r="Z51">
            <v>613.69079999999997</v>
          </cell>
          <cell r="AA51">
            <v>17890.454399999999</v>
          </cell>
          <cell r="AB51">
            <v>568.10559999999998</v>
          </cell>
          <cell r="AC51">
            <v>0</v>
          </cell>
          <cell r="AD51">
            <v>171.6977</v>
          </cell>
          <cell r="AE51">
            <v>0</v>
          </cell>
          <cell r="AF51">
            <v>0</v>
          </cell>
          <cell r="AG51">
            <v>0</v>
          </cell>
          <cell r="AH51">
            <v>0</v>
          </cell>
          <cell r="AI51">
            <v>0</v>
          </cell>
          <cell r="AJ51">
            <v>0</v>
          </cell>
          <cell r="AK51">
            <v>0</v>
          </cell>
          <cell r="AL51">
            <v>353.24900000000002</v>
          </cell>
          <cell r="AM51">
            <v>11927.8496</v>
          </cell>
          <cell r="AN51">
            <v>327.00940000000003</v>
          </cell>
          <cell r="AO51">
            <v>966.93979999999999</v>
          </cell>
          <cell r="AP51">
            <v>29646.606299999999</v>
          </cell>
          <cell r="AQ51">
            <v>895.11500000000001</v>
          </cell>
          <cell r="AR51">
            <v>288.33969999999999</v>
          </cell>
          <cell r="AS51">
            <v>5355.5992999999999</v>
          </cell>
          <cell r="AT51">
            <v>266.92180000000002</v>
          </cell>
          <cell r="AU51">
            <v>0</v>
          </cell>
          <cell r="AV51">
            <v>0</v>
          </cell>
          <cell r="AW51">
            <v>0</v>
          </cell>
          <cell r="AX51">
            <v>0</v>
          </cell>
          <cell r="AY51">
            <v>0</v>
          </cell>
          <cell r="AZ51">
            <v>0</v>
          </cell>
          <cell r="BA51">
            <v>288.33969999999999</v>
          </cell>
          <cell r="BB51">
            <v>5355.5992999999999</v>
          </cell>
          <cell r="BC51">
            <v>266.92180000000002</v>
          </cell>
          <cell r="BD51">
            <v>1225.9191000000001</v>
          </cell>
          <cell r="BE51">
            <v>24507.7713</v>
          </cell>
          <cell r="BF51">
            <v>1134.8574000000001</v>
          </cell>
          <cell r="BG51">
            <v>704.84169999999995</v>
          </cell>
          <cell r="BH51">
            <v>21156.2323</v>
          </cell>
          <cell r="BI51">
            <v>652.48559999999998</v>
          </cell>
          <cell r="BJ51">
            <v>1930.7608</v>
          </cell>
          <cell r="BK51">
            <v>45664.003599999996</v>
          </cell>
          <cell r="BL51">
            <v>1787.3430000000001</v>
          </cell>
          <cell r="BM51">
            <v>1642.4211</v>
          </cell>
          <cell r="BN51">
            <v>40308.404300000002</v>
          </cell>
          <cell r="BO51">
            <v>1520.4212</v>
          </cell>
          <cell r="BP51">
            <v>1225.9191000000001</v>
          </cell>
          <cell r="BQ51">
            <v>24507.7713</v>
          </cell>
          <cell r="BR51">
            <v>1134.8574000000001</v>
          </cell>
          <cell r="BS51">
            <v>704.84169999999995</v>
          </cell>
          <cell r="BT51">
            <v>21156.2323</v>
          </cell>
          <cell r="BU51">
            <v>652.48559999999998</v>
          </cell>
          <cell r="BV51">
            <v>1930.7608</v>
          </cell>
          <cell r="BW51">
            <v>45664.003599999996</v>
          </cell>
          <cell r="BX51">
            <v>1787.3430000000001</v>
          </cell>
          <cell r="BY51">
            <v>0</v>
          </cell>
          <cell r="BZ51">
            <v>0</v>
          </cell>
          <cell r="CA51">
            <v>0</v>
          </cell>
          <cell r="CB51">
            <v>0</v>
          </cell>
          <cell r="CC51">
            <v>0</v>
          </cell>
          <cell r="CD51">
            <v>0</v>
          </cell>
          <cell r="CE51">
            <v>0</v>
          </cell>
          <cell r="CF51">
            <v>1568.5229999999999</v>
          </cell>
          <cell r="CG51">
            <v>0</v>
          </cell>
          <cell r="CH51">
            <v>288.33969999999999</v>
          </cell>
          <cell r="CI51">
            <v>3615.3786</v>
          </cell>
          <cell r="CJ51">
            <v>266.92180000000002</v>
          </cell>
          <cell r="CK51">
            <v>0</v>
          </cell>
          <cell r="CL51">
            <v>171.6977</v>
          </cell>
          <cell r="CM51">
            <v>0</v>
          </cell>
          <cell r="CN51">
            <v>288.33969999999999</v>
          </cell>
          <cell r="CO51">
            <v>5355.5992999999999</v>
          </cell>
          <cell r="CP51">
            <v>266.92180000000002</v>
          </cell>
          <cell r="CQ51">
            <v>0</v>
          </cell>
          <cell r="CR51">
            <v>0</v>
          </cell>
          <cell r="CS51">
            <v>0</v>
          </cell>
          <cell r="CT51">
            <v>0</v>
          </cell>
          <cell r="CU51">
            <v>0</v>
          </cell>
          <cell r="CV51">
            <v>0</v>
          </cell>
          <cell r="CW51">
            <v>0</v>
          </cell>
          <cell r="CX51">
            <v>0</v>
          </cell>
          <cell r="CY51">
            <v>0</v>
          </cell>
          <cell r="CZ51">
            <v>1642.4211</v>
          </cell>
          <cell r="DA51">
            <v>40308.404300000002</v>
          </cell>
          <cell r="DB51">
            <v>1520.4212</v>
          </cell>
        </row>
        <row r="52">
          <cell r="A52">
            <v>92648</v>
          </cell>
          <cell r="B52">
            <v>28.898099999999999</v>
          </cell>
          <cell r="C52">
            <v>233.99039999999999</v>
          </cell>
          <cell r="D52">
            <v>28.8247</v>
          </cell>
          <cell r="E52">
            <v>53.667900000000003</v>
          </cell>
          <cell r="F52">
            <v>437.45679999999999</v>
          </cell>
          <cell r="G52">
            <v>53.531799999999997</v>
          </cell>
          <cell r="H52">
            <v>0</v>
          </cell>
          <cell r="I52">
            <v>14.9132</v>
          </cell>
          <cell r="J52">
            <v>0</v>
          </cell>
          <cell r="K52">
            <v>10.8988</v>
          </cell>
          <cell r="L52">
            <v>174.9701</v>
          </cell>
          <cell r="M52">
            <v>10.8712</v>
          </cell>
          <cell r="N52">
            <v>0</v>
          </cell>
          <cell r="O52">
            <v>14.9132</v>
          </cell>
          <cell r="P52">
            <v>0</v>
          </cell>
          <cell r="Q52">
            <v>10.891500000000001</v>
          </cell>
          <cell r="R52">
            <v>118.563</v>
          </cell>
          <cell r="S52">
            <v>10.863899999999999</v>
          </cell>
          <cell r="T52">
            <v>38.615200000000002</v>
          </cell>
          <cell r="U52">
            <v>420.35980000000001</v>
          </cell>
          <cell r="V52">
            <v>38.517200000000003</v>
          </cell>
          <cell r="W52">
            <v>121.1739</v>
          </cell>
          <cell r="X52">
            <v>1035.3998999999999</v>
          </cell>
          <cell r="Y52">
            <v>120.8664</v>
          </cell>
          <cell r="Z52">
            <v>90.087299999999999</v>
          </cell>
          <cell r="AA52">
            <v>1190.3049000000001</v>
          </cell>
          <cell r="AB52">
            <v>89.858900000000006</v>
          </cell>
          <cell r="AC52">
            <v>0</v>
          </cell>
          <cell r="AD52">
            <v>4.8461999999999996</v>
          </cell>
          <cell r="AE52">
            <v>0</v>
          </cell>
          <cell r="AF52">
            <v>0</v>
          </cell>
          <cell r="AG52">
            <v>0</v>
          </cell>
          <cell r="AH52">
            <v>0</v>
          </cell>
          <cell r="AI52">
            <v>0</v>
          </cell>
          <cell r="AJ52">
            <v>0</v>
          </cell>
          <cell r="AK52">
            <v>0</v>
          </cell>
          <cell r="AL52">
            <v>49.739899999999999</v>
          </cell>
          <cell r="AM52">
            <v>670.79780000000005</v>
          </cell>
          <cell r="AN52">
            <v>49.613700000000001</v>
          </cell>
          <cell r="AO52">
            <v>139.8272</v>
          </cell>
          <cell r="AP52">
            <v>1856.2565</v>
          </cell>
          <cell r="AQ52">
            <v>139.4726</v>
          </cell>
          <cell r="AR52">
            <v>10.8988</v>
          </cell>
          <cell r="AS52">
            <v>194.7295</v>
          </cell>
          <cell r="AT52">
            <v>10.8712</v>
          </cell>
          <cell r="AU52">
            <v>0</v>
          </cell>
          <cell r="AV52">
            <v>0</v>
          </cell>
          <cell r="AW52">
            <v>0</v>
          </cell>
          <cell r="AX52">
            <v>0</v>
          </cell>
          <cell r="AY52">
            <v>0</v>
          </cell>
          <cell r="AZ52">
            <v>0</v>
          </cell>
          <cell r="BA52">
            <v>10.8988</v>
          </cell>
          <cell r="BB52">
            <v>194.7295</v>
          </cell>
          <cell r="BC52">
            <v>10.8712</v>
          </cell>
          <cell r="BD52">
            <v>172.6533</v>
          </cell>
          <cell r="BE52">
            <v>1876.6652999999999</v>
          </cell>
          <cell r="BF52">
            <v>172.21539999999999</v>
          </cell>
          <cell r="BG52">
            <v>99.246600000000001</v>
          </cell>
          <cell r="BH52">
            <v>1209.7206000000001</v>
          </cell>
          <cell r="BI52">
            <v>98.994799999999998</v>
          </cell>
          <cell r="BJ52">
            <v>271.8999</v>
          </cell>
          <cell r="BK52">
            <v>3086.3859000000002</v>
          </cell>
          <cell r="BL52">
            <v>271.21019999999999</v>
          </cell>
          <cell r="BM52">
            <v>261.00110000000001</v>
          </cell>
          <cell r="BN52">
            <v>2891.6563999999998</v>
          </cell>
          <cell r="BO52">
            <v>260.339</v>
          </cell>
          <cell r="BP52">
            <v>172.6533</v>
          </cell>
          <cell r="BQ52">
            <v>1876.6652999999999</v>
          </cell>
          <cell r="BR52">
            <v>172.21539999999999</v>
          </cell>
          <cell r="BS52">
            <v>99.246600000000001</v>
          </cell>
          <cell r="BT52">
            <v>1209.7206000000001</v>
          </cell>
          <cell r="BU52">
            <v>98.994799999999998</v>
          </cell>
          <cell r="BV52">
            <v>271.8999</v>
          </cell>
          <cell r="BW52">
            <v>3086.3859000000002</v>
          </cell>
          <cell r="BX52">
            <v>271.21019999999999</v>
          </cell>
          <cell r="BY52">
            <v>0</v>
          </cell>
          <cell r="BZ52">
            <v>0</v>
          </cell>
          <cell r="CA52">
            <v>0</v>
          </cell>
          <cell r="CB52">
            <v>0</v>
          </cell>
          <cell r="CC52">
            <v>0</v>
          </cell>
          <cell r="CD52">
            <v>0</v>
          </cell>
          <cell r="CE52">
            <v>0</v>
          </cell>
          <cell r="CF52">
            <v>14.9132</v>
          </cell>
          <cell r="CG52">
            <v>0</v>
          </cell>
          <cell r="CH52">
            <v>10.8988</v>
          </cell>
          <cell r="CI52">
            <v>174.9701</v>
          </cell>
          <cell r="CJ52">
            <v>10.8712</v>
          </cell>
          <cell r="CK52">
            <v>0</v>
          </cell>
          <cell r="CL52">
            <v>4.8461999999999996</v>
          </cell>
          <cell r="CM52">
            <v>0</v>
          </cell>
          <cell r="CN52">
            <v>10.8988</v>
          </cell>
          <cell r="CO52">
            <v>194.7295</v>
          </cell>
          <cell r="CP52">
            <v>10.8712</v>
          </cell>
          <cell r="CQ52">
            <v>0</v>
          </cell>
          <cell r="CR52">
            <v>0</v>
          </cell>
          <cell r="CS52">
            <v>0</v>
          </cell>
          <cell r="CT52">
            <v>0</v>
          </cell>
          <cell r="CU52">
            <v>0</v>
          </cell>
          <cell r="CV52">
            <v>0</v>
          </cell>
          <cell r="CW52">
            <v>0</v>
          </cell>
          <cell r="CX52">
            <v>0</v>
          </cell>
          <cell r="CY52">
            <v>0</v>
          </cell>
          <cell r="CZ52">
            <v>261.00110000000001</v>
          </cell>
          <cell r="DA52">
            <v>2891.6563999999998</v>
          </cell>
          <cell r="DB52">
            <v>260.339</v>
          </cell>
        </row>
        <row r="53">
          <cell r="A53">
            <v>92654</v>
          </cell>
          <cell r="B53">
            <v>99.659599999999998</v>
          </cell>
          <cell r="C53">
            <v>728.55420000000004</v>
          </cell>
          <cell r="D53">
            <v>116.9987</v>
          </cell>
          <cell r="E53">
            <v>185.0822</v>
          </cell>
          <cell r="F53">
            <v>1055.0771999999999</v>
          </cell>
          <cell r="G53">
            <v>217.28319999999999</v>
          </cell>
          <cell r="H53">
            <v>0</v>
          </cell>
          <cell r="I53">
            <v>70.180000000000007</v>
          </cell>
          <cell r="J53">
            <v>0</v>
          </cell>
          <cell r="K53">
            <v>260.46850000000001</v>
          </cell>
          <cell r="L53">
            <v>1434.2396000000001</v>
          </cell>
          <cell r="M53">
            <v>305.78550000000001</v>
          </cell>
          <cell r="N53">
            <v>0</v>
          </cell>
          <cell r="O53">
            <v>70.180000000000007</v>
          </cell>
          <cell r="P53">
            <v>0</v>
          </cell>
          <cell r="Q53">
            <v>96.209000000000003</v>
          </cell>
          <cell r="R53">
            <v>622.83209999999997</v>
          </cell>
          <cell r="S53">
            <v>112.94759999999999</v>
          </cell>
          <cell r="T53">
            <v>341.10449999999997</v>
          </cell>
          <cell r="U53">
            <v>2208.2222999999999</v>
          </cell>
          <cell r="V53">
            <v>400.45069999999998</v>
          </cell>
          <cell r="W53">
            <v>461.58679999999998</v>
          </cell>
          <cell r="X53">
            <v>3180.4461999999999</v>
          </cell>
          <cell r="Y53">
            <v>541.89469999999994</v>
          </cell>
          <cell r="Z53">
            <v>861.78089999999997</v>
          </cell>
          <cell r="AA53">
            <v>6741.2710999999999</v>
          </cell>
          <cell r="AB53">
            <v>1011.7155</v>
          </cell>
          <cell r="AC53">
            <v>0</v>
          </cell>
          <cell r="AD53">
            <v>0</v>
          </cell>
          <cell r="AE53">
            <v>0</v>
          </cell>
          <cell r="AF53">
            <v>0</v>
          </cell>
          <cell r="AG53">
            <v>0</v>
          </cell>
          <cell r="AH53">
            <v>0</v>
          </cell>
          <cell r="AI53">
            <v>0</v>
          </cell>
          <cell r="AJ53">
            <v>0</v>
          </cell>
          <cell r="AK53">
            <v>0</v>
          </cell>
          <cell r="AL53">
            <v>475.81990000000002</v>
          </cell>
          <cell r="AM53">
            <v>3782.9274999999998</v>
          </cell>
          <cell r="AN53">
            <v>558.60419999999999</v>
          </cell>
          <cell r="AO53">
            <v>1337.6007999999999</v>
          </cell>
          <cell r="AP53">
            <v>10524.1986</v>
          </cell>
          <cell r="AQ53">
            <v>1570.3197</v>
          </cell>
          <cell r="AR53">
            <v>260.46850000000001</v>
          </cell>
          <cell r="AS53">
            <v>1504.4195999999999</v>
          </cell>
          <cell r="AT53">
            <v>305.78550000000001</v>
          </cell>
          <cell r="AU53">
            <v>0</v>
          </cell>
          <cell r="AV53">
            <v>0</v>
          </cell>
          <cell r="AW53">
            <v>0</v>
          </cell>
          <cell r="AX53">
            <v>0</v>
          </cell>
          <cell r="AY53">
            <v>0</v>
          </cell>
          <cell r="AZ53">
            <v>0</v>
          </cell>
          <cell r="BA53">
            <v>260.46850000000001</v>
          </cell>
          <cell r="BB53">
            <v>1504.4195999999999</v>
          </cell>
          <cell r="BC53">
            <v>305.78550000000001</v>
          </cell>
          <cell r="BD53">
            <v>1146.5227</v>
          </cell>
          <cell r="BE53">
            <v>8595.0825000000004</v>
          </cell>
          <cell r="BF53">
            <v>1345.9974</v>
          </cell>
          <cell r="BG53">
            <v>913.13340000000005</v>
          </cell>
          <cell r="BH53">
            <v>6613.9818999999998</v>
          </cell>
          <cell r="BI53">
            <v>1072.0025000000001</v>
          </cell>
          <cell r="BJ53">
            <v>2059.6561000000002</v>
          </cell>
          <cell r="BK53">
            <v>15209.064399999999</v>
          </cell>
          <cell r="BL53">
            <v>2417.9998999999998</v>
          </cell>
          <cell r="BM53">
            <v>1799.1876</v>
          </cell>
          <cell r="BN53">
            <v>13704.6448</v>
          </cell>
          <cell r="BO53">
            <v>2112.2143999999998</v>
          </cell>
          <cell r="BP53">
            <v>1146.5227</v>
          </cell>
          <cell r="BQ53">
            <v>8595.0825000000004</v>
          </cell>
          <cell r="BR53">
            <v>1345.9974</v>
          </cell>
          <cell r="BS53">
            <v>913.13340000000005</v>
          </cell>
          <cell r="BT53">
            <v>6613.9818999999998</v>
          </cell>
          <cell r="BU53">
            <v>1072.0025000000001</v>
          </cell>
          <cell r="BV53">
            <v>2059.6561000000002</v>
          </cell>
          <cell r="BW53">
            <v>15209.064399999999</v>
          </cell>
          <cell r="BX53">
            <v>2417.9998999999998</v>
          </cell>
          <cell r="BY53">
            <v>0</v>
          </cell>
          <cell r="BZ53">
            <v>0</v>
          </cell>
          <cell r="CA53">
            <v>0</v>
          </cell>
          <cell r="CB53">
            <v>0</v>
          </cell>
          <cell r="CC53">
            <v>0</v>
          </cell>
          <cell r="CD53">
            <v>0</v>
          </cell>
          <cell r="CE53">
            <v>0</v>
          </cell>
          <cell r="CF53">
            <v>70.180000000000007</v>
          </cell>
          <cell r="CG53">
            <v>0</v>
          </cell>
          <cell r="CH53">
            <v>260.46850000000001</v>
          </cell>
          <cell r="CI53">
            <v>1434.2396000000001</v>
          </cell>
          <cell r="CJ53">
            <v>305.78550000000001</v>
          </cell>
          <cell r="CK53">
            <v>0</v>
          </cell>
          <cell r="CL53">
            <v>0</v>
          </cell>
          <cell r="CM53">
            <v>0</v>
          </cell>
          <cell r="CN53">
            <v>260.46850000000001</v>
          </cell>
          <cell r="CO53">
            <v>1504.4195999999999</v>
          </cell>
          <cell r="CP53">
            <v>305.78550000000001</v>
          </cell>
          <cell r="CQ53">
            <v>0</v>
          </cell>
          <cell r="CR53">
            <v>0</v>
          </cell>
          <cell r="CS53">
            <v>0</v>
          </cell>
          <cell r="CT53">
            <v>0</v>
          </cell>
          <cell r="CU53">
            <v>0</v>
          </cell>
          <cell r="CV53">
            <v>0</v>
          </cell>
          <cell r="CW53">
            <v>0</v>
          </cell>
          <cell r="CX53">
            <v>0</v>
          </cell>
          <cell r="CY53">
            <v>0</v>
          </cell>
          <cell r="CZ53">
            <v>1799.1876</v>
          </cell>
          <cell r="DA53">
            <v>13704.6448</v>
          </cell>
          <cell r="DB53">
            <v>2112.2143999999998</v>
          </cell>
        </row>
        <row r="54">
          <cell r="A54">
            <v>92658</v>
          </cell>
          <cell r="B54">
            <v>23.088000000000001</v>
          </cell>
          <cell r="C54">
            <v>255.0445</v>
          </cell>
          <cell r="D54">
            <v>31.019600000000001</v>
          </cell>
          <cell r="E54">
            <v>42.877699999999997</v>
          </cell>
          <cell r="F54">
            <v>285.51519999999999</v>
          </cell>
          <cell r="G54">
            <v>57.607700000000001</v>
          </cell>
          <cell r="H54">
            <v>0</v>
          </cell>
          <cell r="I54">
            <v>21.053999999999998</v>
          </cell>
          <cell r="J54">
            <v>0</v>
          </cell>
          <cell r="K54">
            <v>54.209400000000002</v>
          </cell>
          <cell r="L54">
            <v>287.09859999999998</v>
          </cell>
          <cell r="M54">
            <v>72.832400000000007</v>
          </cell>
          <cell r="N54">
            <v>0</v>
          </cell>
          <cell r="O54">
            <v>21.053999999999998</v>
          </cell>
          <cell r="P54">
            <v>0</v>
          </cell>
          <cell r="Q54">
            <v>225.29040000000001</v>
          </cell>
          <cell r="R54">
            <v>1156.1803</v>
          </cell>
          <cell r="S54">
            <v>302.68669999999997</v>
          </cell>
          <cell r="T54">
            <v>798.75689999999997</v>
          </cell>
          <cell r="U54">
            <v>4099.1841999999997</v>
          </cell>
          <cell r="V54">
            <v>1073.1614</v>
          </cell>
          <cell r="W54">
            <v>1035.8036</v>
          </cell>
          <cell r="X54">
            <v>5508.8256000000001</v>
          </cell>
          <cell r="Y54">
            <v>1391.643</v>
          </cell>
          <cell r="Z54">
            <v>1585.8829000000001</v>
          </cell>
          <cell r="AA54">
            <v>8880.8330000000005</v>
          </cell>
          <cell r="AB54">
            <v>2130.6963999999998</v>
          </cell>
          <cell r="AC54">
            <v>0</v>
          </cell>
          <cell r="AD54">
            <v>6.1978999999999997</v>
          </cell>
          <cell r="AE54">
            <v>0</v>
          </cell>
          <cell r="AF54">
            <v>0</v>
          </cell>
          <cell r="AG54">
            <v>0</v>
          </cell>
          <cell r="AH54">
            <v>0</v>
          </cell>
          <cell r="AI54">
            <v>0</v>
          </cell>
          <cell r="AJ54">
            <v>0</v>
          </cell>
          <cell r="AK54">
            <v>0</v>
          </cell>
          <cell r="AL54">
            <v>1009.3538</v>
          </cell>
          <cell r="AM54">
            <v>6309.5540000000001</v>
          </cell>
          <cell r="AN54">
            <v>1356.1067</v>
          </cell>
          <cell r="AO54">
            <v>2595.2366999999999</v>
          </cell>
          <cell r="AP54">
            <v>15184.1891</v>
          </cell>
          <cell r="AQ54">
            <v>3486.8031000000001</v>
          </cell>
          <cell r="AR54">
            <v>54.209400000000002</v>
          </cell>
          <cell r="AS54">
            <v>314.35050000000001</v>
          </cell>
          <cell r="AT54">
            <v>72.832400000000007</v>
          </cell>
          <cell r="AU54">
            <v>0</v>
          </cell>
          <cell r="AV54">
            <v>0</v>
          </cell>
          <cell r="AW54">
            <v>0</v>
          </cell>
          <cell r="AX54">
            <v>0</v>
          </cell>
          <cell r="AY54">
            <v>0</v>
          </cell>
          <cell r="AZ54">
            <v>0</v>
          </cell>
          <cell r="BA54">
            <v>54.209400000000002</v>
          </cell>
          <cell r="BB54">
            <v>314.35050000000001</v>
          </cell>
          <cell r="BC54">
            <v>72.832400000000007</v>
          </cell>
          <cell r="BD54">
            <v>1651.8486</v>
          </cell>
          <cell r="BE54">
            <v>9442.4467000000004</v>
          </cell>
          <cell r="BF54">
            <v>2219.3236999999999</v>
          </cell>
          <cell r="BG54">
            <v>2033.4011</v>
          </cell>
          <cell r="BH54">
            <v>11564.9185</v>
          </cell>
          <cell r="BI54">
            <v>2731.9548</v>
          </cell>
          <cell r="BJ54">
            <v>3685.2496999999998</v>
          </cell>
          <cell r="BK54">
            <v>21007.3652</v>
          </cell>
          <cell r="BL54">
            <v>4951.2785000000003</v>
          </cell>
          <cell r="BM54">
            <v>3631.0403000000001</v>
          </cell>
          <cell r="BN54">
            <v>20693.0147</v>
          </cell>
          <cell r="BO54">
            <v>4878.4461000000001</v>
          </cell>
          <cell r="BP54">
            <v>1651.8486</v>
          </cell>
          <cell r="BQ54">
            <v>9442.4467000000004</v>
          </cell>
          <cell r="BR54">
            <v>2219.3236999999999</v>
          </cell>
          <cell r="BS54">
            <v>2033.4011</v>
          </cell>
          <cell r="BT54">
            <v>11564.9185</v>
          </cell>
          <cell r="BU54">
            <v>2731.9548</v>
          </cell>
          <cell r="BV54">
            <v>3685.2496999999998</v>
          </cell>
          <cell r="BW54">
            <v>21007.3652</v>
          </cell>
          <cell r="BX54">
            <v>4951.2785000000003</v>
          </cell>
          <cell r="BY54">
            <v>0</v>
          </cell>
          <cell r="BZ54">
            <v>0</v>
          </cell>
          <cell r="CA54">
            <v>0</v>
          </cell>
          <cell r="CB54">
            <v>0</v>
          </cell>
          <cell r="CC54">
            <v>0</v>
          </cell>
          <cell r="CD54">
            <v>0</v>
          </cell>
          <cell r="CE54">
            <v>0</v>
          </cell>
          <cell r="CF54">
            <v>21.053999999999998</v>
          </cell>
          <cell r="CG54">
            <v>0</v>
          </cell>
          <cell r="CH54">
            <v>54.209400000000002</v>
          </cell>
          <cell r="CI54">
            <v>287.09859999999998</v>
          </cell>
          <cell r="CJ54">
            <v>72.832400000000007</v>
          </cell>
          <cell r="CK54">
            <v>0</v>
          </cell>
          <cell r="CL54">
            <v>6.1978999999999997</v>
          </cell>
          <cell r="CM54">
            <v>0</v>
          </cell>
          <cell r="CN54">
            <v>54.209400000000002</v>
          </cell>
          <cell r="CO54">
            <v>314.35050000000001</v>
          </cell>
          <cell r="CP54">
            <v>72.832400000000007</v>
          </cell>
          <cell r="CQ54">
            <v>0</v>
          </cell>
          <cell r="CR54">
            <v>0</v>
          </cell>
          <cell r="CS54">
            <v>0</v>
          </cell>
          <cell r="CT54">
            <v>0</v>
          </cell>
          <cell r="CU54">
            <v>0</v>
          </cell>
          <cell r="CV54">
            <v>0</v>
          </cell>
          <cell r="CW54">
            <v>0</v>
          </cell>
          <cell r="CX54">
            <v>0</v>
          </cell>
          <cell r="CY54">
            <v>0</v>
          </cell>
          <cell r="CZ54">
            <v>3631.0403000000001</v>
          </cell>
          <cell r="DA54">
            <v>20693.0147</v>
          </cell>
          <cell r="DB54">
            <v>4878.4461000000001</v>
          </cell>
        </row>
        <row r="55">
          <cell r="A55">
            <v>92663</v>
          </cell>
          <cell r="B55">
            <v>1627.2619999999999</v>
          </cell>
          <cell r="C55">
            <v>16168.294900000001</v>
          </cell>
          <cell r="D55">
            <v>1324.0948000000001</v>
          </cell>
          <cell r="E55">
            <v>5769.3836000000001</v>
          </cell>
          <cell r="F55">
            <v>56275.7137</v>
          </cell>
          <cell r="G55">
            <v>4694.5176000000001</v>
          </cell>
          <cell r="H55">
            <v>0</v>
          </cell>
          <cell r="I55">
            <v>1068.6500000000001</v>
          </cell>
          <cell r="J55">
            <v>0</v>
          </cell>
          <cell r="K55">
            <v>0</v>
          </cell>
          <cell r="L55">
            <v>3734.953</v>
          </cell>
          <cell r="M55">
            <v>6765.0469999999996</v>
          </cell>
          <cell r="N55">
            <v>0</v>
          </cell>
          <cell r="O55">
            <v>1068.6500000000001</v>
          </cell>
          <cell r="P55">
            <v>0</v>
          </cell>
          <cell r="Q55">
            <v>2306.9731999999999</v>
          </cell>
          <cell r="R55">
            <v>39234.599000000002</v>
          </cell>
          <cell r="S55">
            <v>1877.1722</v>
          </cell>
          <cell r="T55">
            <v>8179.2686999999996</v>
          </cell>
          <cell r="U55">
            <v>139104.4872</v>
          </cell>
          <cell r="V55">
            <v>6655.4287000000004</v>
          </cell>
          <cell r="W55">
            <v>17882.887500000001</v>
          </cell>
          <cell r="X55">
            <v>247048.14180000001</v>
          </cell>
          <cell r="Y55">
            <v>7786.1662999999999</v>
          </cell>
          <cell r="Z55">
            <v>13960.526</v>
          </cell>
          <cell r="AA55">
            <v>228978.9546</v>
          </cell>
          <cell r="AB55">
            <v>11359.607900000001</v>
          </cell>
          <cell r="AC55">
            <v>0</v>
          </cell>
          <cell r="AD55">
            <v>4748.3459999999995</v>
          </cell>
          <cell r="AE55">
            <v>9433.6540000000005</v>
          </cell>
          <cell r="AF55">
            <v>0</v>
          </cell>
          <cell r="AG55">
            <v>10.698600000000001</v>
          </cell>
          <cell r="AH55">
            <v>0</v>
          </cell>
          <cell r="AI55">
            <v>0</v>
          </cell>
          <cell r="AJ55">
            <v>0</v>
          </cell>
          <cell r="AK55">
            <v>0</v>
          </cell>
          <cell r="AL55">
            <v>9671.6383000000005</v>
          </cell>
          <cell r="AM55">
            <v>203677.61869999999</v>
          </cell>
          <cell r="AN55">
            <v>7869.7620999999999</v>
          </cell>
          <cell r="AO55">
            <v>23632.1643</v>
          </cell>
          <cell r="AP55">
            <v>427897.52870000002</v>
          </cell>
          <cell r="AQ55">
            <v>9795.7160000000003</v>
          </cell>
          <cell r="AR55">
            <v>0</v>
          </cell>
          <cell r="AS55">
            <v>9562.6476000000002</v>
          </cell>
          <cell r="AT55">
            <v>16198.700999999999</v>
          </cell>
          <cell r="AU55">
            <v>0</v>
          </cell>
          <cell r="AV55">
            <v>2555.6482000000001</v>
          </cell>
          <cell r="AW55">
            <v>0</v>
          </cell>
          <cell r="AX55">
            <v>0</v>
          </cell>
          <cell r="AY55">
            <v>0</v>
          </cell>
          <cell r="AZ55">
            <v>0</v>
          </cell>
          <cell r="BA55">
            <v>0</v>
          </cell>
          <cell r="BB55">
            <v>7006.9993999999997</v>
          </cell>
          <cell r="BC55">
            <v>16198.700999999999</v>
          </cell>
          <cell r="BD55">
            <v>21357.171600000001</v>
          </cell>
          <cell r="BE55">
            <v>302491.61320000002</v>
          </cell>
          <cell r="BF55">
            <v>17378.220300000001</v>
          </cell>
          <cell r="BG55">
            <v>20157.8802</v>
          </cell>
          <cell r="BH55">
            <v>382016.70490000001</v>
          </cell>
          <cell r="BI55">
            <v>16402.363000000001</v>
          </cell>
          <cell r="BJ55">
            <v>41515.051800000001</v>
          </cell>
          <cell r="BK55">
            <v>684508.31810000003</v>
          </cell>
          <cell r="BL55">
            <v>33780.583299999998</v>
          </cell>
          <cell r="BM55">
            <v>41515.051800000001</v>
          </cell>
          <cell r="BN55">
            <v>677501.31869999995</v>
          </cell>
          <cell r="BO55">
            <v>17581.882300000001</v>
          </cell>
          <cell r="BP55">
            <v>21357.171600000001</v>
          </cell>
          <cell r="BQ55">
            <v>302491.61320000002</v>
          </cell>
          <cell r="BR55">
            <v>17378.220300000001</v>
          </cell>
          <cell r="BS55">
            <v>20157.8802</v>
          </cell>
          <cell r="BT55">
            <v>382016.70490000001</v>
          </cell>
          <cell r="BU55">
            <v>16402.363000000001</v>
          </cell>
          <cell r="BV55">
            <v>41515.051800000001</v>
          </cell>
          <cell r="BW55">
            <v>684508.31810000003</v>
          </cell>
          <cell r="BX55">
            <v>33780.583299999998</v>
          </cell>
          <cell r="BY55">
            <v>0</v>
          </cell>
          <cell r="BZ55">
            <v>0</v>
          </cell>
          <cell r="CA55">
            <v>0</v>
          </cell>
          <cell r="CB55">
            <v>0</v>
          </cell>
          <cell r="CC55">
            <v>10.698600000000001</v>
          </cell>
          <cell r="CD55">
            <v>0</v>
          </cell>
          <cell r="CE55">
            <v>0</v>
          </cell>
          <cell r="CF55">
            <v>1068.6500000000001</v>
          </cell>
          <cell r="CG55">
            <v>0</v>
          </cell>
          <cell r="CH55">
            <v>0</v>
          </cell>
          <cell r="CI55">
            <v>3734.953</v>
          </cell>
          <cell r="CJ55">
            <v>6765.0469999999996</v>
          </cell>
          <cell r="CK55">
            <v>0</v>
          </cell>
          <cell r="CL55">
            <v>4748.3459999999995</v>
          </cell>
          <cell r="CM55">
            <v>9433.6540000000005</v>
          </cell>
          <cell r="CN55">
            <v>0</v>
          </cell>
          <cell r="CO55">
            <v>9562.6476000000002</v>
          </cell>
          <cell r="CP55">
            <v>16198.700999999999</v>
          </cell>
          <cell r="CQ55">
            <v>0</v>
          </cell>
          <cell r="CR55">
            <v>0</v>
          </cell>
          <cell r="CS55">
            <v>0</v>
          </cell>
          <cell r="CT55">
            <v>0</v>
          </cell>
          <cell r="CU55">
            <v>2555.6482000000001</v>
          </cell>
          <cell r="CV55">
            <v>0</v>
          </cell>
          <cell r="CW55">
            <v>0</v>
          </cell>
          <cell r="CX55">
            <v>2555.6482000000001</v>
          </cell>
          <cell r="CY55">
            <v>0</v>
          </cell>
          <cell r="CZ55">
            <v>41515.051800000001</v>
          </cell>
          <cell r="DA55">
            <v>677501.31869999995</v>
          </cell>
          <cell r="DB55">
            <v>17581.882300000001</v>
          </cell>
        </row>
        <row r="56">
          <cell r="A56">
            <v>92664</v>
          </cell>
          <cell r="B56">
            <v>2158.0783999999999</v>
          </cell>
          <cell r="C56">
            <v>18370.342400000001</v>
          </cell>
          <cell r="D56">
            <v>7662.3040000000001</v>
          </cell>
          <cell r="E56">
            <v>4007.8598000000002</v>
          </cell>
          <cell r="F56">
            <v>32329.667799999999</v>
          </cell>
          <cell r="G56">
            <v>14229.992200000001</v>
          </cell>
          <cell r="H56">
            <v>0</v>
          </cell>
          <cell r="I56">
            <v>0</v>
          </cell>
          <cell r="J56">
            <v>0</v>
          </cell>
          <cell r="K56">
            <v>0</v>
          </cell>
          <cell r="L56">
            <v>0</v>
          </cell>
          <cell r="M56">
            <v>0</v>
          </cell>
          <cell r="N56">
            <v>0</v>
          </cell>
          <cell r="O56">
            <v>0</v>
          </cell>
          <cell r="P56">
            <v>0</v>
          </cell>
          <cell r="Q56">
            <v>0</v>
          </cell>
          <cell r="R56">
            <v>21995.1931</v>
          </cell>
          <cell r="S56">
            <v>0</v>
          </cell>
          <cell r="T56">
            <v>0</v>
          </cell>
          <cell r="U56">
            <v>77982.957200000004</v>
          </cell>
          <cell r="V56">
            <v>0</v>
          </cell>
          <cell r="W56">
            <v>6165.9381999999996</v>
          </cell>
          <cell r="X56">
            <v>150678.1605</v>
          </cell>
          <cell r="Y56">
            <v>21892.296200000001</v>
          </cell>
          <cell r="Z56">
            <v>0</v>
          </cell>
          <cell r="AA56">
            <v>203260.2213</v>
          </cell>
          <cell r="AB56">
            <v>0</v>
          </cell>
          <cell r="AC56">
            <v>0</v>
          </cell>
          <cell r="AD56">
            <v>283.03039999999999</v>
          </cell>
          <cell r="AE56">
            <v>3755.9695999999999</v>
          </cell>
          <cell r="AF56">
            <v>0</v>
          </cell>
          <cell r="AG56">
            <v>208.74260000000001</v>
          </cell>
          <cell r="AH56">
            <v>0</v>
          </cell>
          <cell r="AI56">
            <v>0</v>
          </cell>
          <cell r="AJ56">
            <v>0</v>
          </cell>
          <cell r="AK56">
            <v>0</v>
          </cell>
          <cell r="AL56">
            <v>0</v>
          </cell>
          <cell r="AM56">
            <v>130781.9091</v>
          </cell>
          <cell r="AN56">
            <v>0</v>
          </cell>
          <cell r="AO56">
            <v>0</v>
          </cell>
          <cell r="AP56">
            <v>333550.35739999998</v>
          </cell>
          <cell r="AQ56">
            <v>-3755.9695999999999</v>
          </cell>
          <cell r="AR56">
            <v>0</v>
          </cell>
          <cell r="AS56">
            <v>491.77300000000002</v>
          </cell>
          <cell r="AT56">
            <v>3755.9695999999999</v>
          </cell>
          <cell r="AU56">
            <v>0</v>
          </cell>
          <cell r="AV56">
            <v>0</v>
          </cell>
          <cell r="AW56">
            <v>0</v>
          </cell>
          <cell r="AX56">
            <v>0</v>
          </cell>
          <cell r="AY56">
            <v>0</v>
          </cell>
          <cell r="AZ56">
            <v>0</v>
          </cell>
          <cell r="BA56">
            <v>0</v>
          </cell>
          <cell r="BB56">
            <v>491.77300000000002</v>
          </cell>
          <cell r="BC56">
            <v>3755.9695999999999</v>
          </cell>
          <cell r="BD56">
            <v>6165.9381999999996</v>
          </cell>
          <cell r="BE56">
            <v>253960.23149999999</v>
          </cell>
          <cell r="BF56">
            <v>21892.296200000001</v>
          </cell>
          <cell r="BG56">
            <v>0</v>
          </cell>
          <cell r="BH56">
            <v>230760.0594</v>
          </cell>
          <cell r="BI56">
            <v>0</v>
          </cell>
          <cell r="BJ56">
            <v>6165.9381999999996</v>
          </cell>
          <cell r="BK56">
            <v>484720.29090000002</v>
          </cell>
          <cell r="BL56">
            <v>21892.296200000001</v>
          </cell>
          <cell r="BM56">
            <v>6165.9381999999996</v>
          </cell>
          <cell r="BN56">
            <v>484228.51789999998</v>
          </cell>
          <cell r="BO56">
            <v>18136.3266</v>
          </cell>
          <cell r="BP56">
            <v>6165.9381999999996</v>
          </cell>
          <cell r="BQ56">
            <v>253960.23149999999</v>
          </cell>
          <cell r="BR56">
            <v>21892.296200000001</v>
          </cell>
          <cell r="BS56">
            <v>0</v>
          </cell>
          <cell r="BT56">
            <v>230760.0594</v>
          </cell>
          <cell r="BU56">
            <v>0</v>
          </cell>
          <cell r="BV56">
            <v>6165.9381999999996</v>
          </cell>
          <cell r="BW56">
            <v>484720.29090000002</v>
          </cell>
          <cell r="BX56">
            <v>21892.296200000001</v>
          </cell>
          <cell r="BY56">
            <v>0</v>
          </cell>
          <cell r="BZ56">
            <v>0</v>
          </cell>
          <cell r="CA56">
            <v>0</v>
          </cell>
          <cell r="CB56">
            <v>0</v>
          </cell>
          <cell r="CC56">
            <v>208.74260000000001</v>
          </cell>
          <cell r="CD56">
            <v>0</v>
          </cell>
          <cell r="CE56">
            <v>0</v>
          </cell>
          <cell r="CF56">
            <v>0</v>
          </cell>
          <cell r="CG56">
            <v>0</v>
          </cell>
          <cell r="CH56">
            <v>0</v>
          </cell>
          <cell r="CI56">
            <v>0</v>
          </cell>
          <cell r="CJ56">
            <v>0</v>
          </cell>
          <cell r="CK56">
            <v>0</v>
          </cell>
          <cell r="CL56">
            <v>283.03039999999999</v>
          </cell>
          <cell r="CM56">
            <v>3755.9695999999999</v>
          </cell>
          <cell r="CN56">
            <v>0</v>
          </cell>
          <cell r="CO56">
            <v>491.77300000000002</v>
          </cell>
          <cell r="CP56">
            <v>3755.9695999999999</v>
          </cell>
          <cell r="CQ56">
            <v>0</v>
          </cell>
          <cell r="CR56">
            <v>0</v>
          </cell>
          <cell r="CS56">
            <v>0</v>
          </cell>
          <cell r="CT56">
            <v>0</v>
          </cell>
          <cell r="CU56">
            <v>0</v>
          </cell>
          <cell r="CV56">
            <v>0</v>
          </cell>
          <cell r="CW56">
            <v>0</v>
          </cell>
          <cell r="CX56">
            <v>0</v>
          </cell>
          <cell r="CY56">
            <v>0</v>
          </cell>
          <cell r="CZ56">
            <v>6165.9381999999996</v>
          </cell>
          <cell r="DA56">
            <v>484228.51789999998</v>
          </cell>
          <cell r="DB56">
            <v>18136.3266</v>
          </cell>
        </row>
        <row r="57">
          <cell r="A57">
            <v>92665</v>
          </cell>
          <cell r="B57">
            <v>3367.0257000000001</v>
          </cell>
          <cell r="C57">
            <v>3502868.0514000002</v>
          </cell>
          <cell r="D57">
            <v>5072.1166999999996</v>
          </cell>
          <cell r="E57">
            <v>6253.0478000000003</v>
          </cell>
          <cell r="F57">
            <v>63920.288200000003</v>
          </cell>
          <cell r="G57">
            <v>9419.6453000000001</v>
          </cell>
          <cell r="H57">
            <v>0</v>
          </cell>
          <cell r="I57">
            <v>4730.7700000000004</v>
          </cell>
          <cell r="J57">
            <v>0</v>
          </cell>
          <cell r="K57">
            <v>0</v>
          </cell>
          <cell r="L57">
            <v>19.785900000000002</v>
          </cell>
          <cell r="M57">
            <v>0</v>
          </cell>
          <cell r="N57">
            <v>0</v>
          </cell>
          <cell r="O57">
            <v>4730.7700000000004</v>
          </cell>
          <cell r="P57">
            <v>0</v>
          </cell>
          <cell r="Q57">
            <v>7266.3945000000003</v>
          </cell>
          <cell r="R57">
            <v>46409.316800000001</v>
          </cell>
          <cell r="S57">
            <v>10946.1592</v>
          </cell>
          <cell r="T57">
            <v>25762.6715</v>
          </cell>
          <cell r="U57">
            <v>164542.12210000001</v>
          </cell>
          <cell r="V57">
            <v>38809.1109</v>
          </cell>
          <cell r="W57">
            <v>42649.139499999997</v>
          </cell>
          <cell r="X57">
            <v>3777719.9926</v>
          </cell>
          <cell r="Y57">
            <v>64247.032099999997</v>
          </cell>
          <cell r="Z57">
            <v>55596.1417</v>
          </cell>
          <cell r="AA57">
            <v>373553.48910000001</v>
          </cell>
          <cell r="AB57">
            <v>83750.508400000006</v>
          </cell>
          <cell r="AC57">
            <v>39.660800000000002</v>
          </cell>
          <cell r="AD57">
            <v>3607.4774000000002</v>
          </cell>
          <cell r="AE57">
            <v>10735.749599999999</v>
          </cell>
          <cell r="AF57">
            <v>6.0545999999999998</v>
          </cell>
          <cell r="AG57">
            <v>120.155</v>
          </cell>
          <cell r="AH57">
            <v>1.3069999999999999</v>
          </cell>
          <cell r="AI57">
            <v>0</v>
          </cell>
          <cell r="AJ57">
            <v>0</v>
          </cell>
          <cell r="AK57">
            <v>0</v>
          </cell>
          <cell r="AL57">
            <v>30463.266199999998</v>
          </cell>
          <cell r="AM57">
            <v>238716.27009999999</v>
          </cell>
          <cell r="AN57">
            <v>45890.127399999998</v>
          </cell>
          <cell r="AO57">
            <v>86013.692500000005</v>
          </cell>
          <cell r="AP57">
            <v>608542.12679999997</v>
          </cell>
          <cell r="AQ57">
            <v>118903.57919999999</v>
          </cell>
          <cell r="AR57">
            <v>45.715400000000002</v>
          </cell>
          <cell r="AS57">
            <v>8478.1882999999998</v>
          </cell>
          <cell r="AT57">
            <v>10737.0566</v>
          </cell>
          <cell r="AU57">
            <v>0</v>
          </cell>
          <cell r="AV57">
            <v>162.62690000000001</v>
          </cell>
          <cell r="AW57">
            <v>0</v>
          </cell>
          <cell r="AX57">
            <v>0</v>
          </cell>
          <cell r="AY57">
            <v>0</v>
          </cell>
          <cell r="AZ57">
            <v>0</v>
          </cell>
          <cell r="BA57">
            <v>45.715400000000002</v>
          </cell>
          <cell r="BB57">
            <v>8315.5614000000005</v>
          </cell>
          <cell r="BC57">
            <v>10737.0566</v>
          </cell>
          <cell r="BD57">
            <v>65216.215199999999</v>
          </cell>
          <cell r="BE57">
            <v>3945072.5987</v>
          </cell>
          <cell r="BF57">
            <v>98242.270399999994</v>
          </cell>
          <cell r="BG57">
            <v>63492.332199999997</v>
          </cell>
          <cell r="BH57">
            <v>449667.70899999997</v>
          </cell>
          <cell r="BI57">
            <v>95645.397500000006</v>
          </cell>
          <cell r="BJ57">
            <v>128708.5474</v>
          </cell>
          <cell r="BK57">
            <v>4394740.3076999998</v>
          </cell>
          <cell r="BL57">
            <v>193887.6679</v>
          </cell>
          <cell r="BM57">
            <v>128662.83199999999</v>
          </cell>
          <cell r="BN57">
            <v>4386424.7462999998</v>
          </cell>
          <cell r="BO57">
            <v>183150.61129999999</v>
          </cell>
          <cell r="BP57">
            <v>65216.215199999999</v>
          </cell>
          <cell r="BQ57">
            <v>3945072.5987</v>
          </cell>
          <cell r="BR57">
            <v>98242.270399999994</v>
          </cell>
          <cell r="BS57">
            <v>63492.332199999997</v>
          </cell>
          <cell r="BT57">
            <v>449667.70899999997</v>
          </cell>
          <cell r="BU57">
            <v>95645.397500000006</v>
          </cell>
          <cell r="BV57">
            <v>128708.5474</v>
          </cell>
          <cell r="BW57">
            <v>4394740.3076999998</v>
          </cell>
          <cell r="BX57">
            <v>193887.6679</v>
          </cell>
          <cell r="BY57">
            <v>0</v>
          </cell>
          <cell r="BZ57">
            <v>0</v>
          </cell>
          <cell r="CA57">
            <v>0</v>
          </cell>
          <cell r="CB57">
            <v>6.0545999999999998</v>
          </cell>
          <cell r="CC57">
            <v>120.155</v>
          </cell>
          <cell r="CD57">
            <v>1.3069999999999999</v>
          </cell>
          <cell r="CE57">
            <v>0</v>
          </cell>
          <cell r="CF57">
            <v>4730.7700000000004</v>
          </cell>
          <cell r="CG57">
            <v>0</v>
          </cell>
          <cell r="CH57">
            <v>0</v>
          </cell>
          <cell r="CI57">
            <v>19.785900000000002</v>
          </cell>
          <cell r="CJ57">
            <v>0</v>
          </cell>
          <cell r="CK57">
            <v>39.660800000000002</v>
          </cell>
          <cell r="CL57">
            <v>3607.4774000000002</v>
          </cell>
          <cell r="CM57">
            <v>10735.749599999999</v>
          </cell>
          <cell r="CN57">
            <v>45.715400000000002</v>
          </cell>
          <cell r="CO57">
            <v>8478.1882999999998</v>
          </cell>
          <cell r="CP57">
            <v>10737.0566</v>
          </cell>
          <cell r="CQ57">
            <v>0</v>
          </cell>
          <cell r="CR57">
            <v>0</v>
          </cell>
          <cell r="CS57">
            <v>0</v>
          </cell>
          <cell r="CT57">
            <v>0</v>
          </cell>
          <cell r="CU57">
            <v>162.62690000000001</v>
          </cell>
          <cell r="CV57">
            <v>0</v>
          </cell>
          <cell r="CW57">
            <v>0</v>
          </cell>
          <cell r="CX57">
            <v>162.62690000000001</v>
          </cell>
          <cell r="CY57">
            <v>0</v>
          </cell>
          <cell r="CZ57">
            <v>128662.83199999999</v>
          </cell>
          <cell r="DA57">
            <v>4386424.7462999998</v>
          </cell>
          <cell r="DB57">
            <v>183150.61129999999</v>
          </cell>
        </row>
        <row r="58">
          <cell r="A58">
            <v>92669</v>
          </cell>
          <cell r="B58">
            <v>881.55889999999999</v>
          </cell>
          <cell r="C58">
            <v>4238.8365999999996</v>
          </cell>
          <cell r="D58">
            <v>1465.9036000000001</v>
          </cell>
          <cell r="E58">
            <v>1637.1808000000001</v>
          </cell>
          <cell r="F58">
            <v>13657.788399999999</v>
          </cell>
          <cell r="G58">
            <v>2722.3923</v>
          </cell>
          <cell r="H58">
            <v>0</v>
          </cell>
          <cell r="I58">
            <v>1286.4626000000001</v>
          </cell>
          <cell r="J58">
            <v>0</v>
          </cell>
          <cell r="K58">
            <v>1060.7756999999999</v>
          </cell>
          <cell r="L58">
            <v>8107.0614999999998</v>
          </cell>
          <cell r="M58">
            <v>0</v>
          </cell>
          <cell r="N58">
            <v>0</v>
          </cell>
          <cell r="O58">
            <v>1286.4626000000001</v>
          </cell>
          <cell r="P58">
            <v>0</v>
          </cell>
          <cell r="Q58">
            <v>108.2907</v>
          </cell>
          <cell r="R58">
            <v>1176.0576000000001</v>
          </cell>
          <cell r="S58">
            <v>180.07130000000001</v>
          </cell>
          <cell r="T58">
            <v>383.93959999999998</v>
          </cell>
          <cell r="U58">
            <v>4169.6593000000003</v>
          </cell>
          <cell r="V58">
            <v>638.43539999999996</v>
          </cell>
          <cell r="W58">
            <v>1950.1943000000001</v>
          </cell>
          <cell r="X58">
            <v>15135.2804</v>
          </cell>
          <cell r="Y58">
            <v>5006.8026</v>
          </cell>
          <cell r="Z58">
            <v>788.70870000000002</v>
          </cell>
          <cell r="AA58">
            <v>9390.0738999999994</v>
          </cell>
          <cell r="AB58">
            <v>1311.5071</v>
          </cell>
          <cell r="AC58">
            <v>0</v>
          </cell>
          <cell r="AD58">
            <v>0</v>
          </cell>
          <cell r="AE58">
            <v>3858</v>
          </cell>
          <cell r="AF58">
            <v>0</v>
          </cell>
          <cell r="AG58">
            <v>0</v>
          </cell>
          <cell r="AH58">
            <v>0</v>
          </cell>
          <cell r="AI58">
            <v>0</v>
          </cell>
          <cell r="AJ58">
            <v>0</v>
          </cell>
          <cell r="AK58">
            <v>0</v>
          </cell>
          <cell r="AL58">
            <v>453.9923</v>
          </cell>
          <cell r="AM58">
            <v>6143.1547</v>
          </cell>
          <cell r="AN58">
            <v>754.92290000000003</v>
          </cell>
          <cell r="AO58">
            <v>1242.701</v>
          </cell>
          <cell r="AP58">
            <v>15533.2286</v>
          </cell>
          <cell r="AQ58">
            <v>-1791.57</v>
          </cell>
          <cell r="AR58">
            <v>1060.7756999999999</v>
          </cell>
          <cell r="AS58">
            <v>9393.5241000000005</v>
          </cell>
          <cell r="AT58">
            <v>3858</v>
          </cell>
          <cell r="AU58">
            <v>0</v>
          </cell>
          <cell r="AV58">
            <v>55.8553</v>
          </cell>
          <cell r="AW58">
            <v>0</v>
          </cell>
          <cell r="AX58">
            <v>0</v>
          </cell>
          <cell r="AY58">
            <v>0</v>
          </cell>
          <cell r="AZ58">
            <v>0</v>
          </cell>
          <cell r="BA58">
            <v>1060.7756999999999</v>
          </cell>
          <cell r="BB58">
            <v>9337.6687999999995</v>
          </cell>
          <cell r="BC58">
            <v>3858</v>
          </cell>
          <cell r="BD58">
            <v>3307.4484000000002</v>
          </cell>
          <cell r="BE58">
            <v>28573.161499999998</v>
          </cell>
          <cell r="BF58">
            <v>5499.8029999999999</v>
          </cell>
          <cell r="BG58">
            <v>946.22260000000006</v>
          </cell>
          <cell r="BH58">
            <v>11488.8716</v>
          </cell>
          <cell r="BI58">
            <v>1573.4295999999999</v>
          </cell>
          <cell r="BJ58">
            <v>4253.6710000000003</v>
          </cell>
          <cell r="BK58">
            <v>40062.033100000001</v>
          </cell>
          <cell r="BL58">
            <v>7073.2326000000003</v>
          </cell>
          <cell r="BM58">
            <v>3192.8953000000001</v>
          </cell>
          <cell r="BN58">
            <v>30724.364300000001</v>
          </cell>
          <cell r="BO58">
            <v>3215.2325999999998</v>
          </cell>
          <cell r="BP58">
            <v>3307.4484000000002</v>
          </cell>
          <cell r="BQ58">
            <v>28573.161499999998</v>
          </cell>
          <cell r="BR58">
            <v>5499.8029999999999</v>
          </cell>
          <cell r="BS58">
            <v>946.22260000000006</v>
          </cell>
          <cell r="BT58">
            <v>11488.8716</v>
          </cell>
          <cell r="BU58">
            <v>1573.4295999999999</v>
          </cell>
          <cell r="BV58">
            <v>4253.6710000000003</v>
          </cell>
          <cell r="BW58">
            <v>40062.033100000001</v>
          </cell>
          <cell r="BX58">
            <v>7073.2326000000003</v>
          </cell>
          <cell r="BY58">
            <v>0</v>
          </cell>
          <cell r="BZ58">
            <v>0</v>
          </cell>
          <cell r="CA58">
            <v>0</v>
          </cell>
          <cell r="CB58">
            <v>0</v>
          </cell>
          <cell r="CC58">
            <v>0</v>
          </cell>
          <cell r="CD58">
            <v>0</v>
          </cell>
          <cell r="CE58">
            <v>0</v>
          </cell>
          <cell r="CF58">
            <v>1286.4626000000001</v>
          </cell>
          <cell r="CG58">
            <v>0</v>
          </cell>
          <cell r="CH58">
            <v>1060.7756999999999</v>
          </cell>
          <cell r="CI58">
            <v>8107.0614999999998</v>
          </cell>
          <cell r="CJ58">
            <v>0</v>
          </cell>
          <cell r="CK58">
            <v>0</v>
          </cell>
          <cell r="CL58">
            <v>0</v>
          </cell>
          <cell r="CM58">
            <v>3858</v>
          </cell>
          <cell r="CN58">
            <v>1060.7756999999999</v>
          </cell>
          <cell r="CO58">
            <v>9393.5241000000005</v>
          </cell>
          <cell r="CP58">
            <v>3858</v>
          </cell>
          <cell r="CQ58">
            <v>0</v>
          </cell>
          <cell r="CR58">
            <v>0</v>
          </cell>
          <cell r="CS58">
            <v>0</v>
          </cell>
          <cell r="CT58">
            <v>0</v>
          </cell>
          <cell r="CU58">
            <v>55.8553</v>
          </cell>
          <cell r="CV58">
            <v>0</v>
          </cell>
          <cell r="CW58">
            <v>0</v>
          </cell>
          <cell r="CX58">
            <v>55.8553</v>
          </cell>
          <cell r="CY58">
            <v>0</v>
          </cell>
          <cell r="CZ58">
            <v>3192.8953000000001</v>
          </cell>
          <cell r="DA58">
            <v>30724.364300000001</v>
          </cell>
          <cell r="DB58">
            <v>3215.2325999999998</v>
          </cell>
        </row>
        <row r="59">
          <cell r="A59">
            <v>92670</v>
          </cell>
          <cell r="B59">
            <v>11.2729</v>
          </cell>
          <cell r="C59">
            <v>148.9727</v>
          </cell>
          <cell r="D59">
            <v>13.2342</v>
          </cell>
          <cell r="E59">
            <v>20.935500000000001</v>
          </cell>
          <cell r="F59">
            <v>273.35230000000001</v>
          </cell>
          <cell r="G59">
            <v>24.5778</v>
          </cell>
          <cell r="H59">
            <v>0</v>
          </cell>
          <cell r="I59">
            <v>18.158799999999999</v>
          </cell>
          <cell r="J59">
            <v>0</v>
          </cell>
          <cell r="K59">
            <v>6.8494999999999999</v>
          </cell>
          <cell r="L59">
            <v>193.93539999999999</v>
          </cell>
          <cell r="M59">
            <v>8.0411000000000001</v>
          </cell>
          <cell r="N59">
            <v>0</v>
          </cell>
          <cell r="O59">
            <v>18.158799999999999</v>
          </cell>
          <cell r="P59">
            <v>0</v>
          </cell>
          <cell r="Q59">
            <v>19.348700000000001</v>
          </cell>
          <cell r="R59">
            <v>151.15960000000001</v>
          </cell>
          <cell r="S59">
            <v>22.7151</v>
          </cell>
          <cell r="T59">
            <v>68.599800000000002</v>
          </cell>
          <cell r="U59">
            <v>535.92939999999999</v>
          </cell>
          <cell r="V59">
            <v>80.534899999999993</v>
          </cell>
          <cell r="W59">
            <v>113.3074</v>
          </cell>
          <cell r="X59">
            <v>915.47860000000003</v>
          </cell>
          <cell r="Y59">
            <v>133.02090000000001</v>
          </cell>
          <cell r="Z59">
            <v>247.4417</v>
          </cell>
          <cell r="AA59">
            <v>1987.5105000000001</v>
          </cell>
          <cell r="AB59">
            <v>290.49220000000003</v>
          </cell>
          <cell r="AC59">
            <v>0</v>
          </cell>
          <cell r="AD59">
            <v>13.8695</v>
          </cell>
          <cell r="AE59">
            <v>0</v>
          </cell>
          <cell r="AF59">
            <v>0</v>
          </cell>
          <cell r="AG59">
            <v>0</v>
          </cell>
          <cell r="AH59">
            <v>0</v>
          </cell>
          <cell r="AI59">
            <v>0</v>
          </cell>
          <cell r="AJ59">
            <v>0</v>
          </cell>
          <cell r="AK59">
            <v>0</v>
          </cell>
          <cell r="AL59">
            <v>88.362799999999993</v>
          </cell>
          <cell r="AM59">
            <v>859.74850000000004</v>
          </cell>
          <cell r="AN59">
            <v>103.7363</v>
          </cell>
          <cell r="AO59">
            <v>335.80450000000002</v>
          </cell>
          <cell r="AP59">
            <v>2833.3895000000002</v>
          </cell>
          <cell r="AQ59">
            <v>394.2285</v>
          </cell>
          <cell r="AR59">
            <v>6.8494999999999999</v>
          </cell>
          <cell r="AS59">
            <v>225.96369999999999</v>
          </cell>
          <cell r="AT59">
            <v>8.0411000000000001</v>
          </cell>
          <cell r="AU59">
            <v>0</v>
          </cell>
          <cell r="AV59">
            <v>0</v>
          </cell>
          <cell r="AW59">
            <v>0</v>
          </cell>
          <cell r="AX59">
            <v>0</v>
          </cell>
          <cell r="AY59">
            <v>0</v>
          </cell>
          <cell r="AZ59">
            <v>0</v>
          </cell>
          <cell r="BA59">
            <v>6.8494999999999999</v>
          </cell>
          <cell r="BB59">
            <v>225.96369999999999</v>
          </cell>
          <cell r="BC59">
            <v>8.0411000000000001</v>
          </cell>
          <cell r="BD59">
            <v>279.65010000000001</v>
          </cell>
          <cell r="BE59">
            <v>2427.9942999999998</v>
          </cell>
          <cell r="BF59">
            <v>328.30419999999998</v>
          </cell>
          <cell r="BG59">
            <v>176.31129999999999</v>
          </cell>
          <cell r="BH59">
            <v>1546.8375000000001</v>
          </cell>
          <cell r="BI59">
            <v>206.9863</v>
          </cell>
          <cell r="BJ59">
            <v>455.96140000000003</v>
          </cell>
          <cell r="BK59">
            <v>3974.8317999999999</v>
          </cell>
          <cell r="BL59">
            <v>535.29049999999995</v>
          </cell>
          <cell r="BM59">
            <v>449.11189999999999</v>
          </cell>
          <cell r="BN59">
            <v>3748.8681000000001</v>
          </cell>
          <cell r="BO59">
            <v>527.24940000000004</v>
          </cell>
          <cell r="BP59">
            <v>279.65010000000001</v>
          </cell>
          <cell r="BQ59">
            <v>2427.9942999999998</v>
          </cell>
          <cell r="BR59">
            <v>328.30419999999998</v>
          </cell>
          <cell r="BS59">
            <v>176.31129999999999</v>
          </cell>
          <cell r="BT59">
            <v>1546.8375000000001</v>
          </cell>
          <cell r="BU59">
            <v>206.9863</v>
          </cell>
          <cell r="BV59">
            <v>455.96140000000003</v>
          </cell>
          <cell r="BW59">
            <v>3974.8317999999999</v>
          </cell>
          <cell r="BX59">
            <v>535.29049999999995</v>
          </cell>
          <cell r="BY59">
            <v>0</v>
          </cell>
          <cell r="BZ59">
            <v>0</v>
          </cell>
          <cell r="CA59">
            <v>0</v>
          </cell>
          <cell r="CB59">
            <v>0</v>
          </cell>
          <cell r="CC59">
            <v>0</v>
          </cell>
          <cell r="CD59">
            <v>0</v>
          </cell>
          <cell r="CE59">
            <v>0</v>
          </cell>
          <cell r="CF59">
            <v>18.158799999999999</v>
          </cell>
          <cell r="CG59">
            <v>0</v>
          </cell>
          <cell r="CH59">
            <v>6.8494999999999999</v>
          </cell>
          <cell r="CI59">
            <v>193.93539999999999</v>
          </cell>
          <cell r="CJ59">
            <v>8.0411000000000001</v>
          </cell>
          <cell r="CK59">
            <v>0</v>
          </cell>
          <cell r="CL59">
            <v>13.8695</v>
          </cell>
          <cell r="CM59">
            <v>0</v>
          </cell>
          <cell r="CN59">
            <v>6.8494999999999999</v>
          </cell>
          <cell r="CO59">
            <v>225.96369999999999</v>
          </cell>
          <cell r="CP59">
            <v>8.0411000000000001</v>
          </cell>
          <cell r="CQ59">
            <v>0</v>
          </cell>
          <cell r="CR59">
            <v>0</v>
          </cell>
          <cell r="CS59">
            <v>0</v>
          </cell>
          <cell r="CT59">
            <v>0</v>
          </cell>
          <cell r="CU59">
            <v>0</v>
          </cell>
          <cell r="CV59">
            <v>0</v>
          </cell>
          <cell r="CW59">
            <v>0</v>
          </cell>
          <cell r="CX59">
            <v>0</v>
          </cell>
          <cell r="CY59">
            <v>0</v>
          </cell>
          <cell r="CZ59">
            <v>449.11189999999999</v>
          </cell>
          <cell r="DA59">
            <v>3748.8681000000001</v>
          </cell>
          <cell r="DB59">
            <v>527.24940000000004</v>
          </cell>
        </row>
        <row r="60">
          <cell r="A60">
            <v>92672</v>
          </cell>
          <cell r="B60">
            <v>8.4017999999999997</v>
          </cell>
          <cell r="C60">
            <v>44.1678</v>
          </cell>
          <cell r="D60">
            <v>9.8635999999999999</v>
          </cell>
          <cell r="E60">
            <v>15.603300000000001</v>
          </cell>
          <cell r="F60">
            <v>120.3068</v>
          </cell>
          <cell r="G60">
            <v>18.318000000000001</v>
          </cell>
          <cell r="H60">
            <v>0</v>
          </cell>
          <cell r="I60">
            <v>8.2835999999999999</v>
          </cell>
          <cell r="J60">
            <v>0</v>
          </cell>
          <cell r="K60">
            <v>17.2911</v>
          </cell>
          <cell r="L60">
            <v>81.230699999999999</v>
          </cell>
          <cell r="M60">
            <v>20.299499999999998</v>
          </cell>
          <cell r="N60">
            <v>0</v>
          </cell>
          <cell r="O60">
            <v>8.2835999999999999</v>
          </cell>
          <cell r="P60">
            <v>0</v>
          </cell>
          <cell r="Q60">
            <v>15.3178</v>
          </cell>
          <cell r="R60">
            <v>167.35419999999999</v>
          </cell>
          <cell r="S60">
            <v>17.982700000000001</v>
          </cell>
          <cell r="T60">
            <v>54.308700000000002</v>
          </cell>
          <cell r="U60">
            <v>593.34789999999998</v>
          </cell>
          <cell r="V60">
            <v>63.7575</v>
          </cell>
          <cell r="W60">
            <v>76.340500000000006</v>
          </cell>
          <cell r="X60">
            <v>843.94600000000003</v>
          </cell>
          <cell r="Y60">
            <v>89.622299999999996</v>
          </cell>
          <cell r="Z60">
            <v>195.8913</v>
          </cell>
          <cell r="AA60">
            <v>2199.5801000000001</v>
          </cell>
          <cell r="AB60">
            <v>229.9727</v>
          </cell>
          <cell r="AC60">
            <v>0</v>
          </cell>
          <cell r="AD60">
            <v>0</v>
          </cell>
          <cell r="AE60">
            <v>0</v>
          </cell>
          <cell r="AF60">
            <v>0</v>
          </cell>
          <cell r="AG60">
            <v>0</v>
          </cell>
          <cell r="AH60">
            <v>0</v>
          </cell>
          <cell r="AI60">
            <v>0</v>
          </cell>
          <cell r="AJ60">
            <v>0</v>
          </cell>
          <cell r="AK60">
            <v>0</v>
          </cell>
          <cell r="AL60">
            <v>69.954599999999999</v>
          </cell>
          <cell r="AM60">
            <v>959.6087</v>
          </cell>
          <cell r="AN60">
            <v>82.125399999999999</v>
          </cell>
          <cell r="AO60">
            <v>265.84589999999997</v>
          </cell>
          <cell r="AP60">
            <v>3159.1887999999999</v>
          </cell>
          <cell r="AQ60">
            <v>312.09809999999999</v>
          </cell>
          <cell r="AR60">
            <v>17.2911</v>
          </cell>
          <cell r="AS60">
            <v>89.514300000000006</v>
          </cell>
          <cell r="AT60">
            <v>20.299499999999998</v>
          </cell>
          <cell r="AU60">
            <v>0</v>
          </cell>
          <cell r="AV60">
            <v>0</v>
          </cell>
          <cell r="AW60">
            <v>0</v>
          </cell>
          <cell r="AX60">
            <v>0</v>
          </cell>
          <cell r="AY60">
            <v>0</v>
          </cell>
          <cell r="AZ60">
            <v>0</v>
          </cell>
          <cell r="BA60">
            <v>17.2911</v>
          </cell>
          <cell r="BB60">
            <v>89.514300000000006</v>
          </cell>
          <cell r="BC60">
            <v>20.299499999999998</v>
          </cell>
          <cell r="BD60">
            <v>219.8964</v>
          </cell>
          <cell r="BE60">
            <v>2372.3382999999999</v>
          </cell>
          <cell r="BF60">
            <v>258.15429999999998</v>
          </cell>
          <cell r="BG60">
            <v>139.58109999999999</v>
          </cell>
          <cell r="BH60">
            <v>1720.3108</v>
          </cell>
          <cell r="BI60">
            <v>163.8656</v>
          </cell>
          <cell r="BJ60">
            <v>359.47750000000002</v>
          </cell>
          <cell r="BK60">
            <v>4092.6491000000001</v>
          </cell>
          <cell r="BL60">
            <v>422.01990000000001</v>
          </cell>
          <cell r="BM60">
            <v>342.18639999999999</v>
          </cell>
          <cell r="BN60">
            <v>4003.1347999999998</v>
          </cell>
          <cell r="BO60">
            <v>401.72039999999998</v>
          </cell>
          <cell r="BP60">
            <v>219.8964</v>
          </cell>
          <cell r="BQ60">
            <v>2372.3382999999999</v>
          </cell>
          <cell r="BR60">
            <v>258.15429999999998</v>
          </cell>
          <cell r="BS60">
            <v>139.58109999999999</v>
          </cell>
          <cell r="BT60">
            <v>1720.3108</v>
          </cell>
          <cell r="BU60">
            <v>163.8656</v>
          </cell>
          <cell r="BV60">
            <v>359.47750000000002</v>
          </cell>
          <cell r="BW60">
            <v>4092.6491000000001</v>
          </cell>
          <cell r="BX60">
            <v>422.01990000000001</v>
          </cell>
          <cell r="BY60">
            <v>0</v>
          </cell>
          <cell r="BZ60">
            <v>0</v>
          </cell>
          <cell r="CA60">
            <v>0</v>
          </cell>
          <cell r="CB60">
            <v>0</v>
          </cell>
          <cell r="CC60">
            <v>0</v>
          </cell>
          <cell r="CD60">
            <v>0</v>
          </cell>
          <cell r="CE60">
            <v>0</v>
          </cell>
          <cell r="CF60">
            <v>8.2835999999999999</v>
          </cell>
          <cell r="CG60">
            <v>0</v>
          </cell>
          <cell r="CH60">
            <v>17.2911</v>
          </cell>
          <cell r="CI60">
            <v>81.230699999999999</v>
          </cell>
          <cell r="CJ60">
            <v>20.299499999999998</v>
          </cell>
          <cell r="CK60">
            <v>0</v>
          </cell>
          <cell r="CL60">
            <v>0</v>
          </cell>
          <cell r="CM60">
            <v>0</v>
          </cell>
          <cell r="CN60">
            <v>17.2911</v>
          </cell>
          <cell r="CO60">
            <v>89.514300000000006</v>
          </cell>
          <cell r="CP60">
            <v>20.299499999999998</v>
          </cell>
          <cell r="CQ60">
            <v>0</v>
          </cell>
          <cell r="CR60">
            <v>0</v>
          </cell>
          <cell r="CS60">
            <v>0</v>
          </cell>
          <cell r="CT60">
            <v>0</v>
          </cell>
          <cell r="CU60">
            <v>0</v>
          </cell>
          <cell r="CV60">
            <v>0</v>
          </cell>
          <cell r="CW60">
            <v>0</v>
          </cell>
          <cell r="CX60">
            <v>0</v>
          </cell>
          <cell r="CY60">
            <v>0</v>
          </cell>
          <cell r="CZ60">
            <v>342.18639999999999</v>
          </cell>
          <cell r="DA60">
            <v>4003.1347999999998</v>
          </cell>
          <cell r="DB60">
            <v>401.72039999999998</v>
          </cell>
        </row>
        <row r="61">
          <cell r="A61">
            <v>92673</v>
          </cell>
          <cell r="B61">
            <v>22.308800000000002</v>
          </cell>
          <cell r="C61">
            <v>286.36500000000001</v>
          </cell>
          <cell r="D61">
            <v>22.252099999999999</v>
          </cell>
          <cell r="E61">
            <v>41.430599999999998</v>
          </cell>
          <cell r="F61">
            <v>164.33449999999999</v>
          </cell>
          <cell r="G61">
            <v>41.325499999999998</v>
          </cell>
          <cell r="H61">
            <v>0</v>
          </cell>
          <cell r="I61">
            <v>18.870799999999999</v>
          </cell>
          <cell r="J61">
            <v>0</v>
          </cell>
          <cell r="K61">
            <v>46.44</v>
          </cell>
          <cell r="L61">
            <v>276.92529999999999</v>
          </cell>
          <cell r="M61">
            <v>46.322299999999998</v>
          </cell>
          <cell r="N61">
            <v>0</v>
          </cell>
          <cell r="O61">
            <v>18.870799999999999</v>
          </cell>
          <cell r="P61">
            <v>0</v>
          </cell>
          <cell r="Q61">
            <v>43.580300000000001</v>
          </cell>
          <cell r="R61">
            <v>425.226</v>
          </cell>
          <cell r="S61">
            <v>43.469799999999999</v>
          </cell>
          <cell r="T61">
            <v>154.5119</v>
          </cell>
          <cell r="U61">
            <v>1507.6192000000001</v>
          </cell>
          <cell r="V61">
            <v>154.1198</v>
          </cell>
          <cell r="W61">
            <v>215.39160000000001</v>
          </cell>
          <cell r="X61">
            <v>2106.6194</v>
          </cell>
          <cell r="Y61">
            <v>214.8449</v>
          </cell>
          <cell r="Z61">
            <v>511.22359999999998</v>
          </cell>
          <cell r="AA61">
            <v>5092.4835000000003</v>
          </cell>
          <cell r="AB61">
            <v>509.92649999999998</v>
          </cell>
          <cell r="AC61">
            <v>0</v>
          </cell>
          <cell r="AD61">
            <v>0</v>
          </cell>
          <cell r="AE61">
            <v>0</v>
          </cell>
          <cell r="AF61">
            <v>0</v>
          </cell>
          <cell r="AG61">
            <v>0</v>
          </cell>
          <cell r="AH61">
            <v>0</v>
          </cell>
          <cell r="AI61">
            <v>0</v>
          </cell>
          <cell r="AJ61">
            <v>0</v>
          </cell>
          <cell r="AK61">
            <v>0</v>
          </cell>
          <cell r="AL61">
            <v>199.02539999999999</v>
          </cell>
          <cell r="AM61">
            <v>2400.2426999999998</v>
          </cell>
          <cell r="AN61">
            <v>198.5205</v>
          </cell>
          <cell r="AO61">
            <v>710.24900000000002</v>
          </cell>
          <cell r="AP61">
            <v>7492.7262000000001</v>
          </cell>
          <cell r="AQ61">
            <v>708.447</v>
          </cell>
          <cell r="AR61">
            <v>46.44</v>
          </cell>
          <cell r="AS61">
            <v>295.79610000000002</v>
          </cell>
          <cell r="AT61">
            <v>46.322299999999998</v>
          </cell>
          <cell r="AU61">
            <v>0</v>
          </cell>
          <cell r="AV61">
            <v>0</v>
          </cell>
          <cell r="AW61">
            <v>0</v>
          </cell>
          <cell r="AX61">
            <v>0</v>
          </cell>
          <cell r="AY61">
            <v>0</v>
          </cell>
          <cell r="AZ61">
            <v>0</v>
          </cell>
          <cell r="BA61">
            <v>46.44</v>
          </cell>
          <cell r="BB61">
            <v>295.79610000000002</v>
          </cell>
          <cell r="BC61">
            <v>46.322299999999998</v>
          </cell>
          <cell r="BD61">
            <v>574.96299999999997</v>
          </cell>
          <cell r="BE61">
            <v>5562.0537999999997</v>
          </cell>
          <cell r="BF61">
            <v>573.50409999999999</v>
          </cell>
          <cell r="BG61">
            <v>397.11759999999998</v>
          </cell>
          <cell r="BH61">
            <v>4333.0879000000004</v>
          </cell>
          <cell r="BI61">
            <v>396.11009999999999</v>
          </cell>
          <cell r="BJ61">
            <v>972.0806</v>
          </cell>
          <cell r="BK61">
            <v>9895.1417000000001</v>
          </cell>
          <cell r="BL61">
            <v>969.61419999999998</v>
          </cell>
          <cell r="BM61">
            <v>925.64059999999995</v>
          </cell>
          <cell r="BN61">
            <v>9599.3456000000006</v>
          </cell>
          <cell r="BO61">
            <v>923.29190000000006</v>
          </cell>
          <cell r="BP61">
            <v>574.96299999999997</v>
          </cell>
          <cell r="BQ61">
            <v>5562.0537999999997</v>
          </cell>
          <cell r="BR61">
            <v>573.50409999999999</v>
          </cell>
          <cell r="BS61">
            <v>397.11759999999998</v>
          </cell>
          <cell r="BT61">
            <v>4333.0879000000004</v>
          </cell>
          <cell r="BU61">
            <v>396.11009999999999</v>
          </cell>
          <cell r="BV61">
            <v>972.0806</v>
          </cell>
          <cell r="BW61">
            <v>9895.1417000000001</v>
          </cell>
          <cell r="BX61">
            <v>969.61419999999998</v>
          </cell>
          <cell r="BY61">
            <v>0</v>
          </cell>
          <cell r="BZ61">
            <v>0</v>
          </cell>
          <cell r="CA61">
            <v>0</v>
          </cell>
          <cell r="CB61">
            <v>0</v>
          </cell>
          <cell r="CC61">
            <v>0</v>
          </cell>
          <cell r="CD61">
            <v>0</v>
          </cell>
          <cell r="CE61">
            <v>0</v>
          </cell>
          <cell r="CF61">
            <v>18.870799999999999</v>
          </cell>
          <cell r="CG61">
            <v>0</v>
          </cell>
          <cell r="CH61">
            <v>46.44</v>
          </cell>
          <cell r="CI61">
            <v>276.92529999999999</v>
          </cell>
          <cell r="CJ61">
            <v>46.322299999999998</v>
          </cell>
          <cell r="CK61">
            <v>0</v>
          </cell>
          <cell r="CL61">
            <v>0</v>
          </cell>
          <cell r="CM61">
            <v>0</v>
          </cell>
          <cell r="CN61">
            <v>46.44</v>
          </cell>
          <cell r="CO61">
            <v>295.79610000000002</v>
          </cell>
          <cell r="CP61">
            <v>46.322299999999998</v>
          </cell>
          <cell r="CQ61">
            <v>0</v>
          </cell>
          <cell r="CR61">
            <v>0</v>
          </cell>
          <cell r="CS61">
            <v>0</v>
          </cell>
          <cell r="CT61">
            <v>0</v>
          </cell>
          <cell r="CU61">
            <v>0</v>
          </cell>
          <cell r="CV61">
            <v>0</v>
          </cell>
          <cell r="CW61">
            <v>0</v>
          </cell>
          <cell r="CX61">
            <v>0</v>
          </cell>
          <cell r="CY61">
            <v>0</v>
          </cell>
          <cell r="CZ61">
            <v>925.64059999999995</v>
          </cell>
          <cell r="DA61">
            <v>9599.3456000000006</v>
          </cell>
          <cell r="DB61">
            <v>923.29190000000006</v>
          </cell>
        </row>
        <row r="62">
          <cell r="A62">
            <v>92674</v>
          </cell>
          <cell r="B62">
            <v>30.930800000000001</v>
          </cell>
          <cell r="C62">
            <v>354.90350000000001</v>
          </cell>
          <cell r="D62">
            <v>30.852399999999999</v>
          </cell>
          <cell r="E62">
            <v>57.442900000000002</v>
          </cell>
          <cell r="F62">
            <v>352.19330000000002</v>
          </cell>
          <cell r="G62">
            <v>57.297199999999997</v>
          </cell>
          <cell r="H62">
            <v>0</v>
          </cell>
          <cell r="I62">
            <v>24.7544</v>
          </cell>
          <cell r="J62">
            <v>0</v>
          </cell>
          <cell r="K62">
            <v>88.373800000000003</v>
          </cell>
          <cell r="L62">
            <v>520.51350000000002</v>
          </cell>
          <cell r="M62">
            <v>88.149600000000007</v>
          </cell>
          <cell r="N62">
            <v>0</v>
          </cell>
          <cell r="O62">
            <v>24.7544</v>
          </cell>
          <cell r="P62">
            <v>0</v>
          </cell>
          <cell r="Q62">
            <v>39.936</v>
          </cell>
          <cell r="R62">
            <v>215.63820000000001</v>
          </cell>
          <cell r="S62">
            <v>39.834800000000001</v>
          </cell>
          <cell r="T62">
            <v>141.59129999999999</v>
          </cell>
          <cell r="U62">
            <v>764.53510000000006</v>
          </cell>
          <cell r="V62">
            <v>141.2321</v>
          </cell>
          <cell r="W62">
            <v>181.52719999999999</v>
          </cell>
          <cell r="X62">
            <v>1166.7565999999999</v>
          </cell>
          <cell r="Y62">
            <v>181.0669</v>
          </cell>
          <cell r="Z62">
            <v>357.72039999999998</v>
          </cell>
          <cell r="AA62">
            <v>2316.6491000000001</v>
          </cell>
          <cell r="AB62">
            <v>356.81270000000001</v>
          </cell>
          <cell r="AC62">
            <v>0</v>
          </cell>
          <cell r="AD62">
            <v>37.979700000000001</v>
          </cell>
          <cell r="AE62">
            <v>0</v>
          </cell>
          <cell r="AF62">
            <v>0</v>
          </cell>
          <cell r="AG62">
            <v>0</v>
          </cell>
          <cell r="AH62">
            <v>0</v>
          </cell>
          <cell r="AI62">
            <v>0</v>
          </cell>
          <cell r="AJ62">
            <v>0</v>
          </cell>
          <cell r="AK62">
            <v>0</v>
          </cell>
          <cell r="AL62">
            <v>197.5112</v>
          </cell>
          <cell r="AM62">
            <v>1304.2245</v>
          </cell>
          <cell r="AN62">
            <v>197.01</v>
          </cell>
          <cell r="AO62">
            <v>555.23159999999996</v>
          </cell>
          <cell r="AP62">
            <v>3582.8939</v>
          </cell>
          <cell r="AQ62">
            <v>553.82270000000005</v>
          </cell>
          <cell r="AR62">
            <v>88.373800000000003</v>
          </cell>
          <cell r="AS62">
            <v>583.24760000000003</v>
          </cell>
          <cell r="AT62">
            <v>88.149600000000007</v>
          </cell>
          <cell r="AU62">
            <v>0</v>
          </cell>
          <cell r="AV62">
            <v>0</v>
          </cell>
          <cell r="AW62">
            <v>0</v>
          </cell>
          <cell r="AX62">
            <v>0</v>
          </cell>
          <cell r="AY62">
            <v>0</v>
          </cell>
          <cell r="AZ62">
            <v>0</v>
          </cell>
          <cell r="BA62">
            <v>88.373800000000003</v>
          </cell>
          <cell r="BB62">
            <v>583.24760000000003</v>
          </cell>
          <cell r="BC62">
            <v>88.149600000000007</v>
          </cell>
          <cell r="BD62">
            <v>446.09410000000003</v>
          </cell>
          <cell r="BE62">
            <v>3048.5003000000002</v>
          </cell>
          <cell r="BF62">
            <v>444.96230000000003</v>
          </cell>
          <cell r="BG62">
            <v>379.0385</v>
          </cell>
          <cell r="BH62">
            <v>2284.3978000000002</v>
          </cell>
          <cell r="BI62">
            <v>378.07690000000002</v>
          </cell>
          <cell r="BJ62">
            <v>825.13260000000002</v>
          </cell>
          <cell r="BK62">
            <v>5332.8981000000003</v>
          </cell>
          <cell r="BL62">
            <v>823.03920000000005</v>
          </cell>
          <cell r="BM62">
            <v>736.75879999999995</v>
          </cell>
          <cell r="BN62">
            <v>4749.6504999999997</v>
          </cell>
          <cell r="BO62">
            <v>734.88959999999997</v>
          </cell>
          <cell r="BP62">
            <v>446.09410000000003</v>
          </cell>
          <cell r="BQ62">
            <v>3048.5003000000002</v>
          </cell>
          <cell r="BR62">
            <v>444.96230000000003</v>
          </cell>
          <cell r="BS62">
            <v>379.0385</v>
          </cell>
          <cell r="BT62">
            <v>2284.3978000000002</v>
          </cell>
          <cell r="BU62">
            <v>378.07690000000002</v>
          </cell>
          <cell r="BV62">
            <v>825.13260000000002</v>
          </cell>
          <cell r="BW62">
            <v>5332.8981000000003</v>
          </cell>
          <cell r="BX62">
            <v>823.03920000000005</v>
          </cell>
          <cell r="BY62">
            <v>0</v>
          </cell>
          <cell r="BZ62">
            <v>0</v>
          </cell>
          <cell r="CA62">
            <v>0</v>
          </cell>
          <cell r="CB62">
            <v>0</v>
          </cell>
          <cell r="CC62">
            <v>0</v>
          </cell>
          <cell r="CD62">
            <v>0</v>
          </cell>
          <cell r="CE62">
            <v>0</v>
          </cell>
          <cell r="CF62">
            <v>24.7544</v>
          </cell>
          <cell r="CG62">
            <v>0</v>
          </cell>
          <cell r="CH62">
            <v>88.373800000000003</v>
          </cell>
          <cell r="CI62">
            <v>520.51350000000002</v>
          </cell>
          <cell r="CJ62">
            <v>88.149600000000007</v>
          </cell>
          <cell r="CK62">
            <v>0</v>
          </cell>
          <cell r="CL62">
            <v>37.979700000000001</v>
          </cell>
          <cell r="CM62">
            <v>0</v>
          </cell>
          <cell r="CN62">
            <v>88.373800000000003</v>
          </cell>
          <cell r="CO62">
            <v>583.24760000000003</v>
          </cell>
          <cell r="CP62">
            <v>88.149600000000007</v>
          </cell>
          <cell r="CQ62">
            <v>0</v>
          </cell>
          <cell r="CR62">
            <v>0</v>
          </cell>
          <cell r="CS62">
            <v>0</v>
          </cell>
          <cell r="CT62">
            <v>0</v>
          </cell>
          <cell r="CU62">
            <v>0</v>
          </cell>
          <cell r="CV62">
            <v>0</v>
          </cell>
          <cell r="CW62">
            <v>0</v>
          </cell>
          <cell r="CX62">
            <v>0</v>
          </cell>
          <cell r="CY62">
            <v>0</v>
          </cell>
          <cell r="CZ62">
            <v>736.75879999999995</v>
          </cell>
          <cell r="DA62">
            <v>4749.6504999999997</v>
          </cell>
          <cell r="DB62">
            <v>734.88959999999997</v>
          </cell>
        </row>
        <row r="63">
          <cell r="A63">
            <v>92678</v>
          </cell>
          <cell r="B63">
            <v>24.9343</v>
          </cell>
          <cell r="C63">
            <v>168.59710000000001</v>
          </cell>
          <cell r="D63">
            <v>29.272500000000001</v>
          </cell>
          <cell r="E63">
            <v>46.306699999999999</v>
          </cell>
          <cell r="F63">
            <v>308.06939999999997</v>
          </cell>
          <cell r="G63">
            <v>54.363199999999999</v>
          </cell>
          <cell r="H63">
            <v>0</v>
          </cell>
          <cell r="I63">
            <v>23.685700000000001</v>
          </cell>
          <cell r="J63">
            <v>0</v>
          </cell>
          <cell r="K63">
            <v>47.365600000000001</v>
          </cell>
          <cell r="L63">
            <v>269.0813</v>
          </cell>
          <cell r="M63">
            <v>55.606499999999997</v>
          </cell>
          <cell r="N63">
            <v>0</v>
          </cell>
          <cell r="O63">
            <v>23.685700000000001</v>
          </cell>
          <cell r="P63">
            <v>0</v>
          </cell>
          <cell r="Q63">
            <v>5.7828999999999997</v>
          </cell>
          <cell r="R63">
            <v>326.47239999999999</v>
          </cell>
          <cell r="S63">
            <v>6.7889999999999997</v>
          </cell>
          <cell r="T63">
            <v>20.5031</v>
          </cell>
          <cell r="U63">
            <v>1157.4929999999999</v>
          </cell>
          <cell r="V63">
            <v>24.0703</v>
          </cell>
          <cell r="W63">
            <v>50.1614</v>
          </cell>
          <cell r="X63">
            <v>1691.5506</v>
          </cell>
          <cell r="Y63">
            <v>58.888500000000001</v>
          </cell>
          <cell r="Z63">
            <v>53.008099999999999</v>
          </cell>
          <cell r="AA63">
            <v>2910.8606</v>
          </cell>
          <cell r="AB63">
            <v>62.230600000000003</v>
          </cell>
          <cell r="AC63">
            <v>0</v>
          </cell>
          <cell r="AD63">
            <v>0</v>
          </cell>
          <cell r="AE63">
            <v>0</v>
          </cell>
          <cell r="AF63">
            <v>0</v>
          </cell>
          <cell r="AG63">
            <v>2.7627999999999999</v>
          </cell>
          <cell r="AH63">
            <v>0</v>
          </cell>
          <cell r="AI63">
            <v>0</v>
          </cell>
          <cell r="AJ63">
            <v>0</v>
          </cell>
          <cell r="AK63">
            <v>0</v>
          </cell>
          <cell r="AL63">
            <v>28.6006</v>
          </cell>
          <cell r="AM63">
            <v>2167.5113000000001</v>
          </cell>
          <cell r="AN63">
            <v>33.576700000000002</v>
          </cell>
          <cell r="AO63">
            <v>81.608699999999999</v>
          </cell>
          <cell r="AP63">
            <v>5075.6090999999997</v>
          </cell>
          <cell r="AQ63">
            <v>95.807299999999998</v>
          </cell>
          <cell r="AR63">
            <v>47.365600000000001</v>
          </cell>
          <cell r="AS63">
            <v>295.52980000000002</v>
          </cell>
          <cell r="AT63">
            <v>55.606499999999997</v>
          </cell>
          <cell r="AU63">
            <v>0</v>
          </cell>
          <cell r="AV63">
            <v>0</v>
          </cell>
          <cell r="AW63">
            <v>0</v>
          </cell>
          <cell r="AX63">
            <v>0</v>
          </cell>
          <cell r="AY63">
            <v>0</v>
          </cell>
          <cell r="AZ63">
            <v>0</v>
          </cell>
          <cell r="BA63">
            <v>47.365600000000001</v>
          </cell>
          <cell r="BB63">
            <v>295.52980000000002</v>
          </cell>
          <cell r="BC63">
            <v>55.606499999999997</v>
          </cell>
          <cell r="BD63">
            <v>124.2491</v>
          </cell>
          <cell r="BE63">
            <v>3411.2127999999998</v>
          </cell>
          <cell r="BF63">
            <v>145.8663</v>
          </cell>
          <cell r="BG63">
            <v>54.886600000000001</v>
          </cell>
          <cell r="BH63">
            <v>3651.4767000000002</v>
          </cell>
          <cell r="BI63">
            <v>64.436000000000007</v>
          </cell>
          <cell r="BJ63">
            <v>179.13570000000001</v>
          </cell>
          <cell r="BK63">
            <v>7062.6895000000004</v>
          </cell>
          <cell r="BL63">
            <v>210.3023</v>
          </cell>
          <cell r="BM63">
            <v>131.77010000000001</v>
          </cell>
          <cell r="BN63">
            <v>6767.1597000000002</v>
          </cell>
          <cell r="BO63">
            <v>154.69579999999999</v>
          </cell>
          <cell r="BP63">
            <v>124.2491</v>
          </cell>
          <cell r="BQ63">
            <v>3411.2127999999998</v>
          </cell>
          <cell r="BR63">
            <v>145.8663</v>
          </cell>
          <cell r="BS63">
            <v>54.886600000000001</v>
          </cell>
          <cell r="BT63">
            <v>3651.4767000000002</v>
          </cell>
          <cell r="BU63">
            <v>64.436000000000007</v>
          </cell>
          <cell r="BV63">
            <v>179.13570000000001</v>
          </cell>
          <cell r="BW63">
            <v>7062.6895000000004</v>
          </cell>
          <cell r="BX63">
            <v>210.3023</v>
          </cell>
          <cell r="BY63">
            <v>0</v>
          </cell>
          <cell r="BZ63">
            <v>0</v>
          </cell>
          <cell r="CA63">
            <v>0</v>
          </cell>
          <cell r="CB63">
            <v>0</v>
          </cell>
          <cell r="CC63">
            <v>2.7627999999999999</v>
          </cell>
          <cell r="CD63">
            <v>0</v>
          </cell>
          <cell r="CE63">
            <v>0</v>
          </cell>
          <cell r="CF63">
            <v>23.685700000000001</v>
          </cell>
          <cell r="CG63">
            <v>0</v>
          </cell>
          <cell r="CH63">
            <v>47.365600000000001</v>
          </cell>
          <cell r="CI63">
            <v>269.0813</v>
          </cell>
          <cell r="CJ63">
            <v>55.606499999999997</v>
          </cell>
          <cell r="CK63">
            <v>0</v>
          </cell>
          <cell r="CL63">
            <v>0</v>
          </cell>
          <cell r="CM63">
            <v>0</v>
          </cell>
          <cell r="CN63">
            <v>47.365600000000001</v>
          </cell>
          <cell r="CO63">
            <v>295.52980000000002</v>
          </cell>
          <cell r="CP63">
            <v>55.606499999999997</v>
          </cell>
          <cell r="CQ63">
            <v>0</v>
          </cell>
          <cell r="CR63">
            <v>0</v>
          </cell>
          <cell r="CS63">
            <v>0</v>
          </cell>
          <cell r="CT63">
            <v>0</v>
          </cell>
          <cell r="CU63">
            <v>0</v>
          </cell>
          <cell r="CV63">
            <v>0</v>
          </cell>
          <cell r="CW63">
            <v>0</v>
          </cell>
          <cell r="CX63">
            <v>0</v>
          </cell>
          <cell r="CY63">
            <v>0</v>
          </cell>
          <cell r="CZ63">
            <v>131.77010000000001</v>
          </cell>
          <cell r="DA63">
            <v>6767.1597000000002</v>
          </cell>
          <cell r="DB63">
            <v>154.69579999999999</v>
          </cell>
        </row>
        <row r="64">
          <cell r="A64">
            <v>92680</v>
          </cell>
          <cell r="B64">
            <v>4768.1095999999998</v>
          </cell>
          <cell r="C64">
            <v>23354.070899999999</v>
          </cell>
          <cell r="D64">
            <v>0</v>
          </cell>
          <cell r="E64">
            <v>8855.0606000000007</v>
          </cell>
          <cell r="F64">
            <v>39698.0789</v>
          </cell>
          <cell r="G64">
            <v>0</v>
          </cell>
          <cell r="H64">
            <v>0</v>
          </cell>
          <cell r="I64">
            <v>0</v>
          </cell>
          <cell r="J64">
            <v>0</v>
          </cell>
          <cell r="K64">
            <v>0</v>
          </cell>
          <cell r="L64">
            <v>0</v>
          </cell>
          <cell r="M64">
            <v>0</v>
          </cell>
          <cell r="N64">
            <v>0</v>
          </cell>
          <cell r="O64">
            <v>0</v>
          </cell>
          <cell r="P64">
            <v>0</v>
          </cell>
          <cell r="Q64">
            <v>1253.2525000000001</v>
          </cell>
          <cell r="R64">
            <v>11488.075699999999</v>
          </cell>
          <cell r="S64">
            <v>0</v>
          </cell>
          <cell r="T64">
            <v>4443.3495999999996</v>
          </cell>
          <cell r="U64">
            <v>40730.450199999999</v>
          </cell>
          <cell r="V64">
            <v>0</v>
          </cell>
          <cell r="W64">
            <v>19319.772300000001</v>
          </cell>
          <cell r="X64">
            <v>115270.67570000001</v>
          </cell>
          <cell r="Y64">
            <v>0</v>
          </cell>
          <cell r="Z64">
            <v>6339.3756000000003</v>
          </cell>
          <cell r="AA64">
            <v>64667.045700000002</v>
          </cell>
          <cell r="AB64">
            <v>0</v>
          </cell>
          <cell r="AC64">
            <v>0</v>
          </cell>
          <cell r="AD64">
            <v>566.44349999999997</v>
          </cell>
          <cell r="AE64">
            <v>0</v>
          </cell>
          <cell r="AF64">
            <v>0</v>
          </cell>
          <cell r="AG64">
            <v>56.124699999999997</v>
          </cell>
          <cell r="AH64">
            <v>0</v>
          </cell>
          <cell r="AI64">
            <v>0</v>
          </cell>
          <cell r="AJ64">
            <v>0</v>
          </cell>
          <cell r="AK64">
            <v>0</v>
          </cell>
          <cell r="AL64">
            <v>5254.0724</v>
          </cell>
          <cell r="AM64">
            <v>59370.713900000002</v>
          </cell>
          <cell r="AN64">
            <v>0</v>
          </cell>
          <cell r="AO64">
            <v>11593.448</v>
          </cell>
          <cell r="AP64">
            <v>123415.1914</v>
          </cell>
          <cell r="AQ64">
            <v>0</v>
          </cell>
          <cell r="AR64">
            <v>0</v>
          </cell>
          <cell r="AS64">
            <v>622.56820000000005</v>
          </cell>
          <cell r="AT64">
            <v>0</v>
          </cell>
          <cell r="AU64">
            <v>0</v>
          </cell>
          <cell r="AV64">
            <v>6.8367000000000004</v>
          </cell>
          <cell r="AW64">
            <v>0</v>
          </cell>
          <cell r="AX64">
            <v>0</v>
          </cell>
          <cell r="AY64">
            <v>0</v>
          </cell>
          <cell r="AZ64">
            <v>0</v>
          </cell>
          <cell r="BA64">
            <v>0</v>
          </cell>
          <cell r="BB64">
            <v>615.73149999999998</v>
          </cell>
          <cell r="BC64">
            <v>0</v>
          </cell>
          <cell r="BD64">
            <v>19962.5458</v>
          </cell>
          <cell r="BE64">
            <v>127719.1955</v>
          </cell>
          <cell r="BF64">
            <v>0</v>
          </cell>
          <cell r="BG64">
            <v>10950.674499999999</v>
          </cell>
          <cell r="BH64">
            <v>111589.2398</v>
          </cell>
          <cell r="BI64">
            <v>0</v>
          </cell>
          <cell r="BJ64">
            <v>30913.220300000001</v>
          </cell>
          <cell r="BK64">
            <v>239308.43530000001</v>
          </cell>
          <cell r="BL64">
            <v>0</v>
          </cell>
          <cell r="BM64">
            <v>30913.220300000001</v>
          </cell>
          <cell r="BN64">
            <v>238692.70379999999</v>
          </cell>
          <cell r="BO64">
            <v>0</v>
          </cell>
          <cell r="BP64">
            <v>19962.5458</v>
          </cell>
          <cell r="BQ64">
            <v>127719.1955</v>
          </cell>
          <cell r="BR64">
            <v>0</v>
          </cell>
          <cell r="BS64">
            <v>10950.674499999999</v>
          </cell>
          <cell r="BT64">
            <v>111589.2398</v>
          </cell>
          <cell r="BU64">
            <v>0</v>
          </cell>
          <cell r="BV64">
            <v>30913.220300000001</v>
          </cell>
          <cell r="BW64">
            <v>239308.43530000001</v>
          </cell>
          <cell r="BX64">
            <v>0</v>
          </cell>
          <cell r="BY64">
            <v>0</v>
          </cell>
          <cell r="BZ64">
            <v>0</v>
          </cell>
          <cell r="CA64">
            <v>0</v>
          </cell>
          <cell r="CB64">
            <v>0</v>
          </cell>
          <cell r="CC64">
            <v>56.124699999999997</v>
          </cell>
          <cell r="CD64">
            <v>0</v>
          </cell>
          <cell r="CE64">
            <v>0</v>
          </cell>
          <cell r="CF64">
            <v>0</v>
          </cell>
          <cell r="CG64">
            <v>0</v>
          </cell>
          <cell r="CH64">
            <v>0</v>
          </cell>
          <cell r="CI64">
            <v>0</v>
          </cell>
          <cell r="CJ64">
            <v>0</v>
          </cell>
          <cell r="CK64">
            <v>0</v>
          </cell>
          <cell r="CL64">
            <v>566.44349999999997</v>
          </cell>
          <cell r="CM64">
            <v>0</v>
          </cell>
          <cell r="CN64">
            <v>0</v>
          </cell>
          <cell r="CO64">
            <v>622.56820000000005</v>
          </cell>
          <cell r="CP64">
            <v>0</v>
          </cell>
          <cell r="CQ64">
            <v>0</v>
          </cell>
          <cell r="CR64">
            <v>0</v>
          </cell>
          <cell r="CS64">
            <v>0</v>
          </cell>
          <cell r="CT64">
            <v>0</v>
          </cell>
          <cell r="CU64">
            <v>6.8367000000000004</v>
          </cell>
          <cell r="CV64">
            <v>0</v>
          </cell>
          <cell r="CW64">
            <v>0</v>
          </cell>
          <cell r="CX64">
            <v>6.8367000000000004</v>
          </cell>
          <cell r="CY64">
            <v>0</v>
          </cell>
          <cell r="CZ64">
            <v>30913.220300000001</v>
          </cell>
          <cell r="DA64">
            <v>238692.70379999999</v>
          </cell>
          <cell r="DB64">
            <v>0</v>
          </cell>
        </row>
        <row r="65">
          <cell r="A65">
            <v>92691</v>
          </cell>
          <cell r="B65">
            <v>26.679099999999998</v>
          </cell>
          <cell r="C65">
            <v>201.88740000000001</v>
          </cell>
          <cell r="D65">
            <v>38.622500000000002</v>
          </cell>
          <cell r="E65">
            <v>49.546900000000001</v>
          </cell>
          <cell r="F65">
            <v>396.6551</v>
          </cell>
          <cell r="G65">
            <v>71.727099999999993</v>
          </cell>
          <cell r="H65">
            <v>0</v>
          </cell>
          <cell r="I65">
            <v>28.071999999999999</v>
          </cell>
          <cell r="J65">
            <v>0</v>
          </cell>
          <cell r="K65">
            <v>46.033900000000003</v>
          </cell>
          <cell r="L65">
            <v>293.76100000000002</v>
          </cell>
          <cell r="M65">
            <v>66.6417</v>
          </cell>
          <cell r="N65">
            <v>0</v>
          </cell>
          <cell r="O65">
            <v>28.071999999999999</v>
          </cell>
          <cell r="P65">
            <v>0</v>
          </cell>
          <cell r="Q65">
            <v>182.0692</v>
          </cell>
          <cell r="R65">
            <v>1264.2714000000001</v>
          </cell>
          <cell r="S65">
            <v>263.57490000000001</v>
          </cell>
          <cell r="T65">
            <v>645.51800000000003</v>
          </cell>
          <cell r="U65">
            <v>4482.4160000000002</v>
          </cell>
          <cell r="V65">
            <v>934.49289999999996</v>
          </cell>
          <cell r="W65">
            <v>857.77930000000003</v>
          </cell>
          <cell r="X65">
            <v>6051.4688999999998</v>
          </cell>
          <cell r="Y65">
            <v>1241.7756999999999</v>
          </cell>
          <cell r="Z65">
            <v>2900.24</v>
          </cell>
          <cell r="AA65">
            <v>22351.391299999999</v>
          </cell>
          <cell r="AB65">
            <v>4198.5721000000003</v>
          </cell>
          <cell r="AC65">
            <v>0</v>
          </cell>
          <cell r="AD65">
            <v>0</v>
          </cell>
          <cell r="AE65">
            <v>0</v>
          </cell>
          <cell r="AF65">
            <v>0</v>
          </cell>
          <cell r="AG65">
            <v>0</v>
          </cell>
          <cell r="AH65">
            <v>0</v>
          </cell>
          <cell r="AI65">
            <v>0</v>
          </cell>
          <cell r="AJ65">
            <v>0</v>
          </cell>
          <cell r="AK65">
            <v>0</v>
          </cell>
          <cell r="AL65">
            <v>900.45809999999994</v>
          </cell>
          <cell r="AM65">
            <v>7812.5691999999999</v>
          </cell>
          <cell r="AN65">
            <v>1303.5606</v>
          </cell>
          <cell r="AO65">
            <v>3800.6981000000001</v>
          </cell>
          <cell r="AP65">
            <v>30163.960500000001</v>
          </cell>
          <cell r="AQ65">
            <v>5502.1327000000001</v>
          </cell>
          <cell r="AR65">
            <v>46.033900000000003</v>
          </cell>
          <cell r="AS65">
            <v>321.83300000000003</v>
          </cell>
          <cell r="AT65">
            <v>66.6417</v>
          </cell>
          <cell r="AU65">
            <v>0</v>
          </cell>
          <cell r="AV65">
            <v>0</v>
          </cell>
          <cell r="AW65">
            <v>0</v>
          </cell>
          <cell r="AX65">
            <v>0</v>
          </cell>
          <cell r="AY65">
            <v>0</v>
          </cell>
          <cell r="AZ65">
            <v>0</v>
          </cell>
          <cell r="BA65">
            <v>46.033900000000003</v>
          </cell>
          <cell r="BB65">
            <v>321.83300000000003</v>
          </cell>
          <cell r="BC65">
            <v>66.6417</v>
          </cell>
          <cell r="BD65">
            <v>2976.4659999999999</v>
          </cell>
          <cell r="BE65">
            <v>22978.005799999999</v>
          </cell>
          <cell r="BF65">
            <v>4308.9216999999999</v>
          </cell>
          <cell r="BG65">
            <v>1728.0453</v>
          </cell>
          <cell r="BH65">
            <v>13559.256600000001</v>
          </cell>
          <cell r="BI65">
            <v>2501.6284000000001</v>
          </cell>
          <cell r="BJ65">
            <v>4704.5113000000001</v>
          </cell>
          <cell r="BK65">
            <v>36537.2624</v>
          </cell>
          <cell r="BL65">
            <v>6810.5501000000004</v>
          </cell>
          <cell r="BM65">
            <v>4658.4773999999998</v>
          </cell>
          <cell r="BN65">
            <v>36215.429400000001</v>
          </cell>
          <cell r="BO65">
            <v>6743.9084000000003</v>
          </cell>
          <cell r="BP65">
            <v>2976.4659999999999</v>
          </cell>
          <cell r="BQ65">
            <v>22978.005799999999</v>
          </cell>
          <cell r="BR65">
            <v>4308.9216999999999</v>
          </cell>
          <cell r="BS65">
            <v>1728.0453</v>
          </cell>
          <cell r="BT65">
            <v>13559.256600000001</v>
          </cell>
          <cell r="BU65">
            <v>2501.6284000000001</v>
          </cell>
          <cell r="BV65">
            <v>4704.5113000000001</v>
          </cell>
          <cell r="BW65">
            <v>36537.2624</v>
          </cell>
          <cell r="BX65">
            <v>6810.5501000000004</v>
          </cell>
          <cell r="BY65">
            <v>0</v>
          </cell>
          <cell r="BZ65">
            <v>0</v>
          </cell>
          <cell r="CA65">
            <v>0</v>
          </cell>
          <cell r="CB65">
            <v>0</v>
          </cell>
          <cell r="CC65">
            <v>0</v>
          </cell>
          <cell r="CD65">
            <v>0</v>
          </cell>
          <cell r="CE65">
            <v>0</v>
          </cell>
          <cell r="CF65">
            <v>28.071999999999999</v>
          </cell>
          <cell r="CG65">
            <v>0</v>
          </cell>
          <cell r="CH65">
            <v>46.033900000000003</v>
          </cell>
          <cell r="CI65">
            <v>293.76100000000002</v>
          </cell>
          <cell r="CJ65">
            <v>66.6417</v>
          </cell>
          <cell r="CK65">
            <v>0</v>
          </cell>
          <cell r="CL65">
            <v>0</v>
          </cell>
          <cell r="CM65">
            <v>0</v>
          </cell>
          <cell r="CN65">
            <v>46.033900000000003</v>
          </cell>
          <cell r="CO65">
            <v>321.83300000000003</v>
          </cell>
          <cell r="CP65">
            <v>66.6417</v>
          </cell>
          <cell r="CQ65">
            <v>0</v>
          </cell>
          <cell r="CR65">
            <v>0</v>
          </cell>
          <cell r="CS65">
            <v>0</v>
          </cell>
          <cell r="CT65">
            <v>0</v>
          </cell>
          <cell r="CU65">
            <v>0</v>
          </cell>
          <cell r="CV65">
            <v>0</v>
          </cell>
          <cell r="CW65">
            <v>0</v>
          </cell>
          <cell r="CX65">
            <v>0</v>
          </cell>
          <cell r="CY65">
            <v>0</v>
          </cell>
          <cell r="CZ65">
            <v>4658.4773999999998</v>
          </cell>
          <cell r="DA65">
            <v>36215.429400000001</v>
          </cell>
          <cell r="DB65">
            <v>6743.9084000000003</v>
          </cell>
        </row>
        <row r="66">
          <cell r="A66">
            <v>92697</v>
          </cell>
          <cell r="B66">
            <v>0</v>
          </cell>
          <cell r="C66">
            <v>0</v>
          </cell>
          <cell r="D66">
            <v>0</v>
          </cell>
          <cell r="E66">
            <v>0</v>
          </cell>
          <cell r="F66">
            <v>0</v>
          </cell>
          <cell r="G66">
            <v>0</v>
          </cell>
          <cell r="H66">
            <v>0</v>
          </cell>
          <cell r="I66">
            <v>320.19630000000001</v>
          </cell>
          <cell r="J66">
            <v>0</v>
          </cell>
          <cell r="K66">
            <v>0</v>
          </cell>
          <cell r="L66">
            <v>0</v>
          </cell>
          <cell r="M66">
            <v>0</v>
          </cell>
          <cell r="N66">
            <v>0</v>
          </cell>
          <cell r="O66">
            <v>320.19630000000001</v>
          </cell>
          <cell r="P66">
            <v>0</v>
          </cell>
          <cell r="Q66">
            <v>36.966799999999999</v>
          </cell>
          <cell r="R66">
            <v>508.52550000000002</v>
          </cell>
          <cell r="S66">
            <v>77.969800000000006</v>
          </cell>
          <cell r="T66">
            <v>131.06399999999999</v>
          </cell>
          <cell r="U66">
            <v>1802.9548</v>
          </cell>
          <cell r="V66">
            <v>276.4375</v>
          </cell>
          <cell r="W66">
            <v>168.0308</v>
          </cell>
          <cell r="X66">
            <v>2311.4803000000002</v>
          </cell>
          <cell r="Y66">
            <v>354.40730000000002</v>
          </cell>
          <cell r="Z66">
            <v>172.27940000000001</v>
          </cell>
          <cell r="AA66">
            <v>2268.5623999999998</v>
          </cell>
          <cell r="AB66">
            <v>363.3682</v>
          </cell>
          <cell r="AC66">
            <v>0</v>
          </cell>
          <cell r="AD66">
            <v>0</v>
          </cell>
          <cell r="AE66">
            <v>0</v>
          </cell>
          <cell r="AF66">
            <v>0</v>
          </cell>
          <cell r="AG66">
            <v>0</v>
          </cell>
          <cell r="AH66">
            <v>0</v>
          </cell>
          <cell r="AI66">
            <v>13.336600000000001</v>
          </cell>
          <cell r="AJ66">
            <v>207.28569999999999</v>
          </cell>
          <cell r="AK66">
            <v>23.336600000000001</v>
          </cell>
          <cell r="AL66">
            <v>154.9776</v>
          </cell>
          <cell r="AM66">
            <v>2644.2710000000002</v>
          </cell>
          <cell r="AN66">
            <v>326.87569999999999</v>
          </cell>
          <cell r="AO66">
            <v>313.92039999999997</v>
          </cell>
          <cell r="AP66">
            <v>4705.5477000000001</v>
          </cell>
          <cell r="AQ66">
            <v>666.90729999999996</v>
          </cell>
          <cell r="AR66">
            <v>13.336600000000001</v>
          </cell>
          <cell r="AS66">
            <v>527.48199999999997</v>
          </cell>
          <cell r="AT66">
            <v>23.336600000000001</v>
          </cell>
          <cell r="AU66">
            <v>0</v>
          </cell>
          <cell r="AV66">
            <v>0</v>
          </cell>
          <cell r="AW66">
            <v>0</v>
          </cell>
          <cell r="AX66">
            <v>0</v>
          </cell>
          <cell r="AY66">
            <v>0</v>
          </cell>
          <cell r="AZ66">
            <v>0</v>
          </cell>
          <cell r="BA66">
            <v>13.336600000000001</v>
          </cell>
          <cell r="BB66">
            <v>527.48199999999997</v>
          </cell>
          <cell r="BC66">
            <v>23.336600000000001</v>
          </cell>
          <cell r="BD66">
            <v>172.27940000000001</v>
          </cell>
          <cell r="BE66">
            <v>2588.7586999999999</v>
          </cell>
          <cell r="BF66">
            <v>363.3682</v>
          </cell>
          <cell r="BG66">
            <v>323.00839999999999</v>
          </cell>
          <cell r="BH66">
            <v>4955.7512999999999</v>
          </cell>
          <cell r="BI66">
            <v>681.28300000000002</v>
          </cell>
          <cell r="BJ66">
            <v>495.2878</v>
          </cell>
          <cell r="BK66">
            <v>7544.51</v>
          </cell>
          <cell r="BL66">
            <v>1044.6512</v>
          </cell>
          <cell r="BM66">
            <v>481.95119999999997</v>
          </cell>
          <cell r="BN66">
            <v>7017.0280000000002</v>
          </cell>
          <cell r="BO66">
            <v>1021.3146</v>
          </cell>
          <cell r="BP66">
            <v>172.27940000000001</v>
          </cell>
          <cell r="BQ66">
            <v>2588.7586999999999</v>
          </cell>
          <cell r="BR66">
            <v>363.3682</v>
          </cell>
          <cell r="BS66">
            <v>323.00839999999999</v>
          </cell>
          <cell r="BT66">
            <v>4955.7512999999999</v>
          </cell>
          <cell r="BU66">
            <v>681.28300000000002</v>
          </cell>
          <cell r="BV66">
            <v>495.2878</v>
          </cell>
          <cell r="BW66">
            <v>7544.51</v>
          </cell>
          <cell r="BX66">
            <v>1044.6512</v>
          </cell>
          <cell r="BY66">
            <v>13.336600000000001</v>
          </cell>
          <cell r="BZ66">
            <v>207.28569999999999</v>
          </cell>
          <cell r="CA66">
            <v>23.336600000000001</v>
          </cell>
          <cell r="CB66">
            <v>0</v>
          </cell>
          <cell r="CC66">
            <v>0</v>
          </cell>
          <cell r="CD66">
            <v>0</v>
          </cell>
          <cell r="CE66">
            <v>0</v>
          </cell>
          <cell r="CF66">
            <v>320.19630000000001</v>
          </cell>
          <cell r="CG66">
            <v>0</v>
          </cell>
          <cell r="CH66">
            <v>0</v>
          </cell>
          <cell r="CI66">
            <v>0</v>
          </cell>
          <cell r="CJ66">
            <v>0</v>
          </cell>
          <cell r="CK66">
            <v>0</v>
          </cell>
          <cell r="CL66">
            <v>0</v>
          </cell>
          <cell r="CM66">
            <v>0</v>
          </cell>
          <cell r="CN66">
            <v>13.336600000000001</v>
          </cell>
          <cell r="CO66">
            <v>527.48199999999997</v>
          </cell>
          <cell r="CP66">
            <v>23.336600000000001</v>
          </cell>
          <cell r="CQ66">
            <v>0</v>
          </cell>
          <cell r="CR66">
            <v>0</v>
          </cell>
          <cell r="CS66">
            <v>0</v>
          </cell>
          <cell r="CT66">
            <v>0</v>
          </cell>
          <cell r="CU66">
            <v>0</v>
          </cell>
          <cell r="CV66">
            <v>0</v>
          </cell>
          <cell r="CW66">
            <v>0</v>
          </cell>
          <cell r="CX66">
            <v>0</v>
          </cell>
          <cell r="CY66">
            <v>0</v>
          </cell>
          <cell r="CZ66">
            <v>481.95119999999997</v>
          </cell>
          <cell r="DA66">
            <v>7017.0280000000002</v>
          </cell>
          <cell r="DB66">
            <v>1021.3146</v>
          </cell>
        </row>
        <row r="67">
          <cell r="A67">
            <v>92699</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92.628699999999995</v>
          </cell>
          <cell r="R67">
            <v>769.51440000000002</v>
          </cell>
          <cell r="S67">
            <v>195.3707</v>
          </cell>
          <cell r="T67">
            <v>328.411</v>
          </cell>
          <cell r="U67">
            <v>2728.2788</v>
          </cell>
          <cell r="V67">
            <v>692.67790000000002</v>
          </cell>
          <cell r="W67">
            <v>421.03969999999998</v>
          </cell>
          <cell r="X67">
            <v>3497.7932000000001</v>
          </cell>
          <cell r="Y67">
            <v>888.04859999999996</v>
          </cell>
          <cell r="Z67">
            <v>431.68869999999998</v>
          </cell>
          <cell r="AA67">
            <v>3399.2157999999999</v>
          </cell>
          <cell r="AB67">
            <v>910.50879999999995</v>
          </cell>
          <cell r="AC67">
            <v>0</v>
          </cell>
          <cell r="AD67">
            <v>0</v>
          </cell>
          <cell r="AE67">
            <v>0</v>
          </cell>
          <cell r="AF67">
            <v>0</v>
          </cell>
          <cell r="AG67">
            <v>0</v>
          </cell>
          <cell r="AH67">
            <v>0</v>
          </cell>
          <cell r="AI67">
            <v>5.0324</v>
          </cell>
          <cell r="AJ67">
            <v>46.698700000000002</v>
          </cell>
          <cell r="AK67">
            <v>8.8057999999999996</v>
          </cell>
          <cell r="AL67">
            <v>388.33199999999999</v>
          </cell>
          <cell r="AM67">
            <v>3926.3773000000001</v>
          </cell>
          <cell r="AN67">
            <v>819.06209999999999</v>
          </cell>
          <cell r="AO67">
            <v>814.98829999999998</v>
          </cell>
          <cell r="AP67">
            <v>7278.8944000000001</v>
          </cell>
          <cell r="AQ67">
            <v>1720.7651000000001</v>
          </cell>
          <cell r="AR67">
            <v>5.0324</v>
          </cell>
          <cell r="AS67">
            <v>46.698700000000002</v>
          </cell>
          <cell r="AT67">
            <v>8.8057999999999996</v>
          </cell>
          <cell r="AU67">
            <v>0</v>
          </cell>
          <cell r="AV67">
            <v>0</v>
          </cell>
          <cell r="AW67">
            <v>0</v>
          </cell>
          <cell r="AX67">
            <v>0</v>
          </cell>
          <cell r="AY67">
            <v>0</v>
          </cell>
          <cell r="AZ67">
            <v>0</v>
          </cell>
          <cell r="BA67">
            <v>5.0324</v>
          </cell>
          <cell r="BB67">
            <v>46.698700000000002</v>
          </cell>
          <cell r="BC67">
            <v>8.8057999999999996</v>
          </cell>
          <cell r="BD67">
            <v>431.68869999999998</v>
          </cell>
          <cell r="BE67">
            <v>3399.2157999999999</v>
          </cell>
          <cell r="BF67">
            <v>910.50879999999995</v>
          </cell>
          <cell r="BG67">
            <v>809.37170000000003</v>
          </cell>
          <cell r="BH67">
            <v>7424.1705000000002</v>
          </cell>
          <cell r="BI67">
            <v>1707.1107</v>
          </cell>
          <cell r="BJ67">
            <v>1241.0604000000001</v>
          </cell>
          <cell r="BK67">
            <v>10823.3863</v>
          </cell>
          <cell r="BL67">
            <v>2617.6194999999998</v>
          </cell>
          <cell r="BM67">
            <v>1236.028</v>
          </cell>
          <cell r="BN67">
            <v>10776.687599999999</v>
          </cell>
          <cell r="BO67">
            <v>2608.8137000000002</v>
          </cell>
          <cell r="BP67">
            <v>431.68869999999998</v>
          </cell>
          <cell r="BQ67">
            <v>3399.2157999999999</v>
          </cell>
          <cell r="BR67">
            <v>910.50879999999995</v>
          </cell>
          <cell r="BS67">
            <v>809.37170000000003</v>
          </cell>
          <cell r="BT67">
            <v>7424.1705000000002</v>
          </cell>
          <cell r="BU67">
            <v>1707.1107</v>
          </cell>
          <cell r="BV67">
            <v>1241.0604000000001</v>
          </cell>
          <cell r="BW67">
            <v>10823.3863</v>
          </cell>
          <cell r="BX67">
            <v>2617.6194999999998</v>
          </cell>
          <cell r="BY67">
            <v>5.0324</v>
          </cell>
          <cell r="BZ67">
            <v>46.698700000000002</v>
          </cell>
          <cell r="CA67">
            <v>8.8057999999999996</v>
          </cell>
          <cell r="CB67">
            <v>0</v>
          </cell>
          <cell r="CC67">
            <v>0</v>
          </cell>
          <cell r="CD67">
            <v>0</v>
          </cell>
          <cell r="CE67">
            <v>0</v>
          </cell>
          <cell r="CF67">
            <v>0</v>
          </cell>
          <cell r="CG67">
            <v>0</v>
          </cell>
          <cell r="CH67">
            <v>0</v>
          </cell>
          <cell r="CI67">
            <v>0</v>
          </cell>
          <cell r="CJ67">
            <v>0</v>
          </cell>
          <cell r="CK67">
            <v>0</v>
          </cell>
          <cell r="CL67">
            <v>0</v>
          </cell>
          <cell r="CM67">
            <v>0</v>
          </cell>
          <cell r="CN67">
            <v>5.0324</v>
          </cell>
          <cell r="CO67">
            <v>46.698700000000002</v>
          </cell>
          <cell r="CP67">
            <v>8.8057999999999996</v>
          </cell>
          <cell r="CQ67">
            <v>0</v>
          </cell>
          <cell r="CR67">
            <v>0</v>
          </cell>
          <cell r="CS67">
            <v>0</v>
          </cell>
          <cell r="CT67">
            <v>0</v>
          </cell>
          <cell r="CU67">
            <v>0</v>
          </cell>
          <cell r="CV67">
            <v>0</v>
          </cell>
          <cell r="CW67">
            <v>0</v>
          </cell>
          <cell r="CX67">
            <v>0</v>
          </cell>
          <cell r="CY67">
            <v>0</v>
          </cell>
          <cell r="CZ67">
            <v>1236.028</v>
          </cell>
          <cell r="DA67">
            <v>10776.687599999999</v>
          </cell>
          <cell r="DB67">
            <v>2608.8137000000002</v>
          </cell>
        </row>
        <row r="68">
          <cell r="A68">
            <v>92708</v>
          </cell>
          <cell r="B68">
            <v>59.693399999999997</v>
          </cell>
          <cell r="C68">
            <v>360.38409999999999</v>
          </cell>
          <cell r="D68">
            <v>0</v>
          </cell>
          <cell r="E68">
            <v>110.8593</v>
          </cell>
          <cell r="F68">
            <v>926.35680000000002</v>
          </cell>
          <cell r="G68">
            <v>0</v>
          </cell>
          <cell r="H68">
            <v>0</v>
          </cell>
          <cell r="I68">
            <v>35.090000000000003</v>
          </cell>
          <cell r="J68">
            <v>0</v>
          </cell>
          <cell r="K68">
            <v>57.574599999999997</v>
          </cell>
          <cell r="L68">
            <v>837.81740000000002</v>
          </cell>
          <cell r="M68">
            <v>0</v>
          </cell>
          <cell r="N68">
            <v>0</v>
          </cell>
          <cell r="O68">
            <v>35.090000000000003</v>
          </cell>
          <cell r="P68">
            <v>0</v>
          </cell>
          <cell r="Q68">
            <v>3.1141000000000001</v>
          </cell>
          <cell r="R68">
            <v>181.5308</v>
          </cell>
          <cell r="S68">
            <v>0</v>
          </cell>
          <cell r="T68">
            <v>11.040800000000001</v>
          </cell>
          <cell r="U68">
            <v>643.60919999999999</v>
          </cell>
          <cell r="V68">
            <v>0</v>
          </cell>
          <cell r="W68">
            <v>127.133</v>
          </cell>
          <cell r="X68">
            <v>1274.0635</v>
          </cell>
          <cell r="Y68">
            <v>0</v>
          </cell>
          <cell r="Z68">
            <v>26.3565</v>
          </cell>
          <cell r="AA68">
            <v>1452.4708000000001</v>
          </cell>
          <cell r="AB68">
            <v>0</v>
          </cell>
          <cell r="AC68">
            <v>0</v>
          </cell>
          <cell r="AD68">
            <v>0</v>
          </cell>
          <cell r="AE68">
            <v>0</v>
          </cell>
          <cell r="AF68">
            <v>0</v>
          </cell>
          <cell r="AG68">
            <v>0</v>
          </cell>
          <cell r="AH68">
            <v>0</v>
          </cell>
          <cell r="AI68">
            <v>0</v>
          </cell>
          <cell r="AJ68">
            <v>0</v>
          </cell>
          <cell r="AK68">
            <v>0</v>
          </cell>
          <cell r="AL68">
            <v>14.2216</v>
          </cell>
          <cell r="AM68">
            <v>1079.3344999999999</v>
          </cell>
          <cell r="AN68">
            <v>0</v>
          </cell>
          <cell r="AO68">
            <v>40.578099999999999</v>
          </cell>
          <cell r="AP68">
            <v>2531.8053</v>
          </cell>
          <cell r="AQ68">
            <v>0</v>
          </cell>
          <cell r="AR68">
            <v>57.574599999999997</v>
          </cell>
          <cell r="AS68">
            <v>872.90740000000005</v>
          </cell>
          <cell r="AT68">
            <v>0</v>
          </cell>
          <cell r="AU68">
            <v>0</v>
          </cell>
          <cell r="AV68">
            <v>0</v>
          </cell>
          <cell r="AW68">
            <v>0</v>
          </cell>
          <cell r="AX68">
            <v>0</v>
          </cell>
          <cell r="AY68">
            <v>0</v>
          </cell>
          <cell r="AZ68">
            <v>0</v>
          </cell>
          <cell r="BA68">
            <v>57.574599999999997</v>
          </cell>
          <cell r="BB68">
            <v>872.90740000000005</v>
          </cell>
          <cell r="BC68">
            <v>0</v>
          </cell>
          <cell r="BD68">
            <v>196.9092</v>
          </cell>
          <cell r="BE68">
            <v>2774.3017</v>
          </cell>
          <cell r="BF68">
            <v>0</v>
          </cell>
          <cell r="BG68">
            <v>28.3765</v>
          </cell>
          <cell r="BH68">
            <v>1904.4745</v>
          </cell>
          <cell r="BI68">
            <v>0</v>
          </cell>
          <cell r="BJ68">
            <v>225.28569999999999</v>
          </cell>
          <cell r="BK68">
            <v>4678.7762000000002</v>
          </cell>
          <cell r="BL68">
            <v>0</v>
          </cell>
          <cell r="BM68">
            <v>167.71109999999999</v>
          </cell>
          <cell r="BN68">
            <v>3805.8688000000002</v>
          </cell>
          <cell r="BO68">
            <v>0</v>
          </cell>
          <cell r="BP68">
            <v>196.9092</v>
          </cell>
          <cell r="BQ68">
            <v>2774.3017</v>
          </cell>
          <cell r="BR68">
            <v>0</v>
          </cell>
          <cell r="BS68">
            <v>28.3765</v>
          </cell>
          <cell r="BT68">
            <v>1904.4745</v>
          </cell>
          <cell r="BU68">
            <v>0</v>
          </cell>
          <cell r="BV68">
            <v>225.28569999999999</v>
          </cell>
          <cell r="BW68">
            <v>4678.7762000000002</v>
          </cell>
          <cell r="BX68">
            <v>0</v>
          </cell>
          <cell r="BY68">
            <v>0</v>
          </cell>
          <cell r="BZ68">
            <v>0</v>
          </cell>
          <cell r="CA68">
            <v>0</v>
          </cell>
          <cell r="CB68">
            <v>0</v>
          </cell>
          <cell r="CC68">
            <v>0</v>
          </cell>
          <cell r="CD68">
            <v>0</v>
          </cell>
          <cell r="CE68">
            <v>0</v>
          </cell>
          <cell r="CF68">
            <v>35.090000000000003</v>
          </cell>
          <cell r="CG68">
            <v>0</v>
          </cell>
          <cell r="CH68">
            <v>57.574599999999997</v>
          </cell>
          <cell r="CI68">
            <v>837.81740000000002</v>
          </cell>
          <cell r="CJ68">
            <v>0</v>
          </cell>
          <cell r="CK68">
            <v>0</v>
          </cell>
          <cell r="CL68">
            <v>0</v>
          </cell>
          <cell r="CM68">
            <v>0</v>
          </cell>
          <cell r="CN68">
            <v>57.574599999999997</v>
          </cell>
          <cell r="CO68">
            <v>872.90740000000005</v>
          </cell>
          <cell r="CP68">
            <v>0</v>
          </cell>
          <cell r="CQ68">
            <v>0</v>
          </cell>
          <cell r="CR68">
            <v>0</v>
          </cell>
          <cell r="CS68">
            <v>0</v>
          </cell>
          <cell r="CT68">
            <v>0</v>
          </cell>
          <cell r="CU68">
            <v>0</v>
          </cell>
          <cell r="CV68">
            <v>0</v>
          </cell>
          <cell r="CW68">
            <v>0</v>
          </cell>
          <cell r="CX68">
            <v>0</v>
          </cell>
          <cell r="CY68">
            <v>0</v>
          </cell>
          <cell r="CZ68">
            <v>167.71109999999999</v>
          </cell>
          <cell r="DA68">
            <v>3805.8688000000002</v>
          </cell>
          <cell r="DB68">
            <v>0</v>
          </cell>
        </row>
        <row r="69">
          <cell r="A69">
            <v>92709</v>
          </cell>
          <cell r="B69">
            <v>5716.0603000000001</v>
          </cell>
          <cell r="C69">
            <v>56614.384299999998</v>
          </cell>
          <cell r="D69">
            <v>6143.4281000000001</v>
          </cell>
          <cell r="E69">
            <v>10615.540499999999</v>
          </cell>
          <cell r="F69">
            <v>129631.49129999999</v>
          </cell>
          <cell r="G69">
            <v>11409.2237</v>
          </cell>
          <cell r="H69">
            <v>0</v>
          </cell>
          <cell r="I69">
            <v>4785</v>
          </cell>
          <cell r="J69">
            <v>0</v>
          </cell>
          <cell r="K69">
            <v>0</v>
          </cell>
          <cell r="L69">
            <v>10260.4305</v>
          </cell>
          <cell r="M69">
            <v>0</v>
          </cell>
          <cell r="N69">
            <v>0</v>
          </cell>
          <cell r="O69">
            <v>4785</v>
          </cell>
          <cell r="P69">
            <v>0</v>
          </cell>
          <cell r="Q69">
            <v>4726.7633999999998</v>
          </cell>
          <cell r="R69">
            <v>29820.777099999999</v>
          </cell>
          <cell r="S69">
            <v>5080.1652999999997</v>
          </cell>
          <cell r="T69">
            <v>16758.524799999999</v>
          </cell>
          <cell r="U69">
            <v>105728.2098</v>
          </cell>
          <cell r="V69">
            <v>18011.4954</v>
          </cell>
          <cell r="W69">
            <v>37816.889000000003</v>
          </cell>
          <cell r="X69">
            <v>311534.43199999997</v>
          </cell>
          <cell r="Y69">
            <v>40644.3125</v>
          </cell>
          <cell r="Z69">
            <v>36165.093000000001</v>
          </cell>
          <cell r="AA69">
            <v>235465.52299999999</v>
          </cell>
          <cell r="AB69">
            <v>38869.017999999996</v>
          </cell>
          <cell r="AC69">
            <v>18.395700000000001</v>
          </cell>
          <cell r="AD69">
            <v>3479.9077000000002</v>
          </cell>
          <cell r="AE69">
            <v>16520.0923</v>
          </cell>
          <cell r="AF69">
            <v>0</v>
          </cell>
          <cell r="AG69">
            <v>132.6</v>
          </cell>
          <cell r="AH69">
            <v>0</v>
          </cell>
          <cell r="AI69">
            <v>0</v>
          </cell>
          <cell r="AJ69">
            <v>0</v>
          </cell>
          <cell r="AK69">
            <v>0</v>
          </cell>
          <cell r="AL69">
            <v>19816.244600000002</v>
          </cell>
          <cell r="AM69">
            <v>149819.7493</v>
          </cell>
          <cell r="AN69">
            <v>21297.829099999999</v>
          </cell>
          <cell r="AO69">
            <v>55962.941899999998</v>
          </cell>
          <cell r="AP69">
            <v>381672.76459999999</v>
          </cell>
          <cell r="AQ69">
            <v>43646.754800000002</v>
          </cell>
          <cell r="AR69">
            <v>18.395700000000001</v>
          </cell>
          <cell r="AS69">
            <v>18657.938200000001</v>
          </cell>
          <cell r="AT69">
            <v>16520.0923</v>
          </cell>
          <cell r="AU69">
            <v>0</v>
          </cell>
          <cell r="AV69">
            <v>125.2953</v>
          </cell>
          <cell r="AW69">
            <v>0</v>
          </cell>
          <cell r="AX69">
            <v>0</v>
          </cell>
          <cell r="AY69">
            <v>0</v>
          </cell>
          <cell r="AZ69">
            <v>0</v>
          </cell>
          <cell r="BA69">
            <v>18.395700000000001</v>
          </cell>
          <cell r="BB69">
            <v>18532.642899999999</v>
          </cell>
          <cell r="BC69">
            <v>16520.0923</v>
          </cell>
          <cell r="BD69">
            <v>52496.693800000001</v>
          </cell>
          <cell r="BE69">
            <v>426496.39860000001</v>
          </cell>
          <cell r="BF69">
            <v>56421.669800000003</v>
          </cell>
          <cell r="BG69">
            <v>41301.532800000001</v>
          </cell>
          <cell r="BH69">
            <v>285368.73619999998</v>
          </cell>
          <cell r="BI69">
            <v>44389.489800000003</v>
          </cell>
          <cell r="BJ69">
            <v>93798.226599999995</v>
          </cell>
          <cell r="BK69">
            <v>711865.1348</v>
          </cell>
          <cell r="BL69">
            <v>100811.1596</v>
          </cell>
          <cell r="BM69">
            <v>93779.830900000001</v>
          </cell>
          <cell r="BN69">
            <v>693332.49190000002</v>
          </cell>
          <cell r="BO69">
            <v>84291.067299999995</v>
          </cell>
          <cell r="BP69">
            <v>52496.693800000001</v>
          </cell>
          <cell r="BQ69">
            <v>426496.39860000001</v>
          </cell>
          <cell r="BR69">
            <v>56421.669800000003</v>
          </cell>
          <cell r="BS69">
            <v>41301.532800000001</v>
          </cell>
          <cell r="BT69">
            <v>285368.73619999998</v>
          </cell>
          <cell r="BU69">
            <v>44389.489800000003</v>
          </cell>
          <cell r="BV69">
            <v>93798.226599999995</v>
          </cell>
          <cell r="BW69">
            <v>711865.1348</v>
          </cell>
          <cell r="BX69">
            <v>100811.1596</v>
          </cell>
          <cell r="BY69">
            <v>0</v>
          </cell>
          <cell r="BZ69">
            <v>0</v>
          </cell>
          <cell r="CA69">
            <v>0</v>
          </cell>
          <cell r="CB69">
            <v>0</v>
          </cell>
          <cell r="CC69">
            <v>132.6</v>
          </cell>
          <cell r="CD69">
            <v>0</v>
          </cell>
          <cell r="CE69">
            <v>0</v>
          </cell>
          <cell r="CF69">
            <v>4785</v>
          </cell>
          <cell r="CG69">
            <v>0</v>
          </cell>
          <cell r="CH69">
            <v>0</v>
          </cell>
          <cell r="CI69">
            <v>10260.4305</v>
          </cell>
          <cell r="CJ69">
            <v>0</v>
          </cell>
          <cell r="CK69">
            <v>18.395700000000001</v>
          </cell>
          <cell r="CL69">
            <v>3479.9077000000002</v>
          </cell>
          <cell r="CM69">
            <v>16520.0923</v>
          </cell>
          <cell r="CN69">
            <v>18.395700000000001</v>
          </cell>
          <cell r="CO69">
            <v>18657.938200000001</v>
          </cell>
          <cell r="CP69">
            <v>16520.0923</v>
          </cell>
          <cell r="CQ69">
            <v>0</v>
          </cell>
          <cell r="CR69">
            <v>0</v>
          </cell>
          <cell r="CS69">
            <v>0</v>
          </cell>
          <cell r="CT69">
            <v>0</v>
          </cell>
          <cell r="CU69">
            <v>125.2953</v>
          </cell>
          <cell r="CV69">
            <v>0</v>
          </cell>
          <cell r="CW69">
            <v>0</v>
          </cell>
          <cell r="CX69">
            <v>125.2953</v>
          </cell>
          <cell r="CY69">
            <v>0</v>
          </cell>
          <cell r="CZ69">
            <v>93779.830900000001</v>
          </cell>
          <cell r="DA69">
            <v>693332.49190000002</v>
          </cell>
          <cell r="DB69">
            <v>84291.067299999995</v>
          </cell>
        </row>
        <row r="70">
          <cell r="A70">
            <v>92715</v>
          </cell>
          <cell r="B70">
            <v>0</v>
          </cell>
          <cell r="C70">
            <v>0</v>
          </cell>
          <cell r="D70">
            <v>0</v>
          </cell>
          <cell r="E70">
            <v>0</v>
          </cell>
          <cell r="F70">
            <v>0</v>
          </cell>
          <cell r="G70">
            <v>0</v>
          </cell>
          <cell r="H70">
            <v>0</v>
          </cell>
          <cell r="I70">
            <v>157.905</v>
          </cell>
          <cell r="J70">
            <v>0</v>
          </cell>
          <cell r="K70">
            <v>0</v>
          </cell>
          <cell r="L70">
            <v>0</v>
          </cell>
          <cell r="M70">
            <v>0</v>
          </cell>
          <cell r="N70">
            <v>0</v>
          </cell>
          <cell r="O70">
            <v>157.905</v>
          </cell>
          <cell r="P70">
            <v>0</v>
          </cell>
          <cell r="Q70">
            <v>18.273299999999999</v>
          </cell>
          <cell r="R70">
            <v>244.92930000000001</v>
          </cell>
          <cell r="S70">
            <v>12.2544</v>
          </cell>
          <cell r="T70">
            <v>64.787300000000002</v>
          </cell>
          <cell r="U70">
            <v>868.38480000000004</v>
          </cell>
          <cell r="V70">
            <v>43.447299999999998</v>
          </cell>
          <cell r="W70">
            <v>83.060599999999994</v>
          </cell>
          <cell r="X70">
            <v>1113.3141000000001</v>
          </cell>
          <cell r="Y70">
            <v>55.701700000000002</v>
          </cell>
          <cell r="Z70">
            <v>86.290599999999998</v>
          </cell>
          <cell r="AA70">
            <v>1049.1357</v>
          </cell>
          <cell r="AB70">
            <v>57.867899999999999</v>
          </cell>
          <cell r="AC70">
            <v>0</v>
          </cell>
          <cell r="AD70">
            <v>0</v>
          </cell>
          <cell r="AE70">
            <v>0</v>
          </cell>
          <cell r="AF70">
            <v>0</v>
          </cell>
          <cell r="AG70">
            <v>0</v>
          </cell>
          <cell r="AH70">
            <v>0</v>
          </cell>
          <cell r="AI70">
            <v>1.1845000000000001</v>
          </cell>
          <cell r="AJ70">
            <v>40.370100000000001</v>
          </cell>
          <cell r="AK70">
            <v>0.74250000000000005</v>
          </cell>
          <cell r="AL70">
            <v>83.451899999999995</v>
          </cell>
          <cell r="AM70">
            <v>1448.0282999999999</v>
          </cell>
          <cell r="AN70">
            <v>55.963999999999999</v>
          </cell>
          <cell r="AO70">
            <v>168.55799999999999</v>
          </cell>
          <cell r="AP70">
            <v>2456.7939000000001</v>
          </cell>
          <cell r="AQ70">
            <v>113.0894</v>
          </cell>
          <cell r="AR70">
            <v>1.1845000000000001</v>
          </cell>
          <cell r="AS70">
            <v>198.27510000000001</v>
          </cell>
          <cell r="AT70">
            <v>0.74250000000000005</v>
          </cell>
          <cell r="AU70">
            <v>0</v>
          </cell>
          <cell r="AV70">
            <v>0</v>
          </cell>
          <cell r="AW70">
            <v>0</v>
          </cell>
          <cell r="AX70">
            <v>0</v>
          </cell>
          <cell r="AY70">
            <v>0</v>
          </cell>
          <cell r="AZ70">
            <v>0</v>
          </cell>
          <cell r="BA70">
            <v>1.1845000000000001</v>
          </cell>
          <cell r="BB70">
            <v>198.27510000000001</v>
          </cell>
          <cell r="BC70">
            <v>0.74250000000000005</v>
          </cell>
          <cell r="BD70">
            <v>86.290599999999998</v>
          </cell>
          <cell r="BE70">
            <v>1207.0407</v>
          </cell>
          <cell r="BF70">
            <v>57.867899999999999</v>
          </cell>
          <cell r="BG70">
            <v>166.51249999999999</v>
          </cell>
          <cell r="BH70">
            <v>2561.3424</v>
          </cell>
          <cell r="BI70">
            <v>111.6657</v>
          </cell>
          <cell r="BJ70">
            <v>252.8031</v>
          </cell>
          <cell r="BK70">
            <v>3768.3831</v>
          </cell>
          <cell r="BL70">
            <v>169.53360000000001</v>
          </cell>
          <cell r="BM70">
            <v>251.61859999999999</v>
          </cell>
          <cell r="BN70">
            <v>3570.1080000000002</v>
          </cell>
          <cell r="BO70">
            <v>168.7911</v>
          </cell>
          <cell r="BP70">
            <v>86.290599999999998</v>
          </cell>
          <cell r="BQ70">
            <v>1207.0407</v>
          </cell>
          <cell r="BR70">
            <v>57.867899999999999</v>
          </cell>
          <cell r="BS70">
            <v>166.51249999999999</v>
          </cell>
          <cell r="BT70">
            <v>2561.3424</v>
          </cell>
          <cell r="BU70">
            <v>111.6657</v>
          </cell>
          <cell r="BV70">
            <v>252.8031</v>
          </cell>
          <cell r="BW70">
            <v>3768.3831</v>
          </cell>
          <cell r="BX70">
            <v>169.53360000000001</v>
          </cell>
          <cell r="BY70">
            <v>1.1845000000000001</v>
          </cell>
          <cell r="BZ70">
            <v>40.370100000000001</v>
          </cell>
          <cell r="CA70">
            <v>0.74250000000000005</v>
          </cell>
          <cell r="CB70">
            <v>0</v>
          </cell>
          <cell r="CC70">
            <v>0</v>
          </cell>
          <cell r="CD70">
            <v>0</v>
          </cell>
          <cell r="CE70">
            <v>0</v>
          </cell>
          <cell r="CF70">
            <v>157.905</v>
          </cell>
          <cell r="CG70">
            <v>0</v>
          </cell>
          <cell r="CH70">
            <v>0</v>
          </cell>
          <cell r="CI70">
            <v>0</v>
          </cell>
          <cell r="CJ70">
            <v>0</v>
          </cell>
          <cell r="CK70">
            <v>0</v>
          </cell>
          <cell r="CL70">
            <v>0</v>
          </cell>
          <cell r="CM70">
            <v>0</v>
          </cell>
          <cell r="CN70">
            <v>1.1845000000000001</v>
          </cell>
          <cell r="CO70">
            <v>198.27510000000001</v>
          </cell>
          <cell r="CP70">
            <v>0.74250000000000005</v>
          </cell>
          <cell r="CQ70">
            <v>0</v>
          </cell>
          <cell r="CR70">
            <v>0</v>
          </cell>
          <cell r="CS70">
            <v>0</v>
          </cell>
          <cell r="CT70">
            <v>0</v>
          </cell>
          <cell r="CU70">
            <v>0</v>
          </cell>
          <cell r="CV70">
            <v>0</v>
          </cell>
          <cell r="CW70">
            <v>0</v>
          </cell>
          <cell r="CX70">
            <v>0</v>
          </cell>
          <cell r="CY70">
            <v>0</v>
          </cell>
          <cell r="CZ70">
            <v>251.61859999999999</v>
          </cell>
          <cell r="DA70">
            <v>3570.1080000000002</v>
          </cell>
          <cell r="DB70">
            <v>168.7911</v>
          </cell>
        </row>
        <row r="71">
          <cell r="A71">
            <v>92720</v>
          </cell>
          <cell r="B71">
            <v>96.586799999999997</v>
          </cell>
          <cell r="C71">
            <v>846.56899999999996</v>
          </cell>
          <cell r="D71">
            <v>139.8252</v>
          </cell>
          <cell r="E71">
            <v>179.37559999999999</v>
          </cell>
          <cell r="F71">
            <v>1491.1307999999999</v>
          </cell>
          <cell r="G71">
            <v>259.67540000000002</v>
          </cell>
          <cell r="H71">
            <v>0</v>
          </cell>
          <cell r="I71">
            <v>87.724999999999994</v>
          </cell>
          <cell r="J71">
            <v>0</v>
          </cell>
          <cell r="K71">
            <v>66.178600000000003</v>
          </cell>
          <cell r="L71">
            <v>1089.4664</v>
          </cell>
          <cell r="M71">
            <v>95.804400000000001</v>
          </cell>
          <cell r="N71">
            <v>0</v>
          </cell>
          <cell r="O71">
            <v>87.724999999999994</v>
          </cell>
          <cell r="P71">
            <v>0</v>
          </cell>
          <cell r="Q71">
            <v>147.03710000000001</v>
          </cell>
          <cell r="R71">
            <v>568.13170000000002</v>
          </cell>
          <cell r="S71">
            <v>212.86019999999999</v>
          </cell>
          <cell r="T71">
            <v>521.31320000000005</v>
          </cell>
          <cell r="U71">
            <v>2014.2847999999999</v>
          </cell>
          <cell r="V71">
            <v>754.68629999999996</v>
          </cell>
          <cell r="W71">
            <v>878.13409999999999</v>
          </cell>
          <cell r="X71">
            <v>3830.6498999999999</v>
          </cell>
          <cell r="Y71">
            <v>1271.2427</v>
          </cell>
          <cell r="Z71">
            <v>1216.1787999999999</v>
          </cell>
          <cell r="AA71">
            <v>5480.0335999999998</v>
          </cell>
          <cell r="AB71">
            <v>1760.6179999999999</v>
          </cell>
          <cell r="AC71">
            <v>0</v>
          </cell>
          <cell r="AD71">
            <v>0</v>
          </cell>
          <cell r="AE71">
            <v>0</v>
          </cell>
          <cell r="AF71">
            <v>0</v>
          </cell>
          <cell r="AG71">
            <v>2.4441999999999999</v>
          </cell>
          <cell r="AH71">
            <v>0</v>
          </cell>
          <cell r="AI71">
            <v>0</v>
          </cell>
          <cell r="AJ71">
            <v>0</v>
          </cell>
          <cell r="AK71">
            <v>0</v>
          </cell>
          <cell r="AL71">
            <v>671.49890000000005</v>
          </cell>
          <cell r="AM71">
            <v>3086.9418000000001</v>
          </cell>
          <cell r="AN71">
            <v>972.1046</v>
          </cell>
          <cell r="AO71">
            <v>1887.6777</v>
          </cell>
          <cell r="AP71">
            <v>8564.5311999999994</v>
          </cell>
          <cell r="AQ71">
            <v>2732.7226000000001</v>
          </cell>
          <cell r="AR71">
            <v>66.178600000000003</v>
          </cell>
          <cell r="AS71">
            <v>1179.6356000000001</v>
          </cell>
          <cell r="AT71">
            <v>95.804400000000001</v>
          </cell>
          <cell r="AU71">
            <v>0</v>
          </cell>
          <cell r="AV71">
            <v>0</v>
          </cell>
          <cell r="AW71">
            <v>0</v>
          </cell>
          <cell r="AX71">
            <v>0</v>
          </cell>
          <cell r="AY71">
            <v>0</v>
          </cell>
          <cell r="AZ71">
            <v>0</v>
          </cell>
          <cell r="BA71">
            <v>66.178600000000003</v>
          </cell>
          <cell r="BB71">
            <v>1179.6356000000001</v>
          </cell>
          <cell r="BC71">
            <v>95.804400000000001</v>
          </cell>
          <cell r="BD71">
            <v>1492.1412</v>
          </cell>
          <cell r="BE71">
            <v>7905.4584000000004</v>
          </cell>
          <cell r="BF71">
            <v>2160.1185999999998</v>
          </cell>
          <cell r="BG71">
            <v>1339.8492000000001</v>
          </cell>
          <cell r="BH71">
            <v>5669.3582999999999</v>
          </cell>
          <cell r="BI71">
            <v>1939.6511</v>
          </cell>
          <cell r="BJ71">
            <v>2831.9904000000001</v>
          </cell>
          <cell r="BK71">
            <v>13574.816699999999</v>
          </cell>
          <cell r="BL71">
            <v>4099.7696999999998</v>
          </cell>
          <cell r="BM71">
            <v>2765.8117999999999</v>
          </cell>
          <cell r="BN71">
            <v>12395.1811</v>
          </cell>
          <cell r="BO71">
            <v>4003.9652999999998</v>
          </cell>
          <cell r="BP71">
            <v>1492.1412</v>
          </cell>
          <cell r="BQ71">
            <v>7905.4584000000004</v>
          </cell>
          <cell r="BR71">
            <v>2160.1185999999998</v>
          </cell>
          <cell r="BS71">
            <v>1339.8492000000001</v>
          </cell>
          <cell r="BT71">
            <v>5669.3582999999999</v>
          </cell>
          <cell r="BU71">
            <v>1939.6511</v>
          </cell>
          <cell r="BV71">
            <v>2831.9904000000001</v>
          </cell>
          <cell r="BW71">
            <v>13574.816699999999</v>
          </cell>
          <cell r="BX71">
            <v>4099.7696999999998</v>
          </cell>
          <cell r="BY71">
            <v>0</v>
          </cell>
          <cell r="BZ71">
            <v>0</v>
          </cell>
          <cell r="CA71">
            <v>0</v>
          </cell>
          <cell r="CB71">
            <v>0</v>
          </cell>
          <cell r="CC71">
            <v>2.4441999999999999</v>
          </cell>
          <cell r="CD71">
            <v>0</v>
          </cell>
          <cell r="CE71">
            <v>0</v>
          </cell>
          <cell r="CF71">
            <v>87.724999999999994</v>
          </cell>
          <cell r="CG71">
            <v>0</v>
          </cell>
          <cell r="CH71">
            <v>66.178600000000003</v>
          </cell>
          <cell r="CI71">
            <v>1089.4664</v>
          </cell>
          <cell r="CJ71">
            <v>95.804400000000001</v>
          </cell>
          <cell r="CK71">
            <v>0</v>
          </cell>
          <cell r="CL71">
            <v>0</v>
          </cell>
          <cell r="CM71">
            <v>0</v>
          </cell>
          <cell r="CN71">
            <v>66.178600000000003</v>
          </cell>
          <cell r="CO71">
            <v>1179.6356000000001</v>
          </cell>
          <cell r="CP71">
            <v>95.804400000000001</v>
          </cell>
          <cell r="CQ71">
            <v>0</v>
          </cell>
          <cell r="CR71">
            <v>0</v>
          </cell>
          <cell r="CS71">
            <v>0</v>
          </cell>
          <cell r="CT71">
            <v>0</v>
          </cell>
          <cell r="CU71">
            <v>0</v>
          </cell>
          <cell r="CV71">
            <v>0</v>
          </cell>
          <cell r="CW71">
            <v>0</v>
          </cell>
          <cell r="CX71">
            <v>0</v>
          </cell>
          <cell r="CY71">
            <v>0</v>
          </cell>
          <cell r="CZ71">
            <v>2765.8117999999999</v>
          </cell>
          <cell r="DA71">
            <v>12395.1811</v>
          </cell>
          <cell r="DB71">
            <v>4003.9652999999998</v>
          </cell>
        </row>
        <row r="72">
          <cell r="A72">
            <v>92721</v>
          </cell>
          <cell r="B72">
            <v>36.402099999999997</v>
          </cell>
          <cell r="C72">
            <v>542.50869999999998</v>
          </cell>
          <cell r="D72">
            <v>0</v>
          </cell>
          <cell r="E72">
            <v>67.603999999999999</v>
          </cell>
          <cell r="F72">
            <v>555.05489999999998</v>
          </cell>
          <cell r="G72">
            <v>0</v>
          </cell>
          <cell r="H72">
            <v>0</v>
          </cell>
          <cell r="I72">
            <v>75.4435</v>
          </cell>
          <cell r="J72">
            <v>0</v>
          </cell>
          <cell r="K72">
            <v>3.7839</v>
          </cell>
          <cell r="L72">
            <v>761.77430000000004</v>
          </cell>
          <cell r="M72">
            <v>0</v>
          </cell>
          <cell r="N72">
            <v>0</v>
          </cell>
          <cell r="O72">
            <v>75.4435</v>
          </cell>
          <cell r="P72">
            <v>0</v>
          </cell>
          <cell r="Q72">
            <v>56.1</v>
          </cell>
          <cell r="R72">
            <v>464.04809999999998</v>
          </cell>
          <cell r="S72">
            <v>0</v>
          </cell>
          <cell r="T72">
            <v>198.9</v>
          </cell>
          <cell r="U72">
            <v>1645.2610999999999</v>
          </cell>
          <cell r="V72">
            <v>0</v>
          </cell>
          <cell r="W72">
            <v>355.22219999999999</v>
          </cell>
          <cell r="X72">
            <v>2445.0985000000001</v>
          </cell>
          <cell r="Y72">
            <v>0</v>
          </cell>
          <cell r="Z72">
            <v>868.2491</v>
          </cell>
          <cell r="AA72">
            <v>6444.7947999999997</v>
          </cell>
          <cell r="AB72">
            <v>0</v>
          </cell>
          <cell r="AC72">
            <v>0</v>
          </cell>
          <cell r="AD72">
            <v>17.2179</v>
          </cell>
          <cell r="AE72">
            <v>0</v>
          </cell>
          <cell r="AF72">
            <v>0</v>
          </cell>
          <cell r="AG72">
            <v>0</v>
          </cell>
          <cell r="AH72">
            <v>0</v>
          </cell>
          <cell r="AI72">
            <v>0</v>
          </cell>
          <cell r="AJ72">
            <v>16.475899999999999</v>
          </cell>
          <cell r="AK72">
            <v>0</v>
          </cell>
          <cell r="AL72">
            <v>256.2013</v>
          </cell>
          <cell r="AM72">
            <v>2622.4252000000001</v>
          </cell>
          <cell r="AN72">
            <v>0</v>
          </cell>
          <cell r="AO72">
            <v>1124.4503999999999</v>
          </cell>
          <cell r="AP72">
            <v>9033.5262000000002</v>
          </cell>
          <cell r="AQ72">
            <v>0</v>
          </cell>
          <cell r="AR72">
            <v>3.7839</v>
          </cell>
          <cell r="AS72">
            <v>870.91160000000002</v>
          </cell>
          <cell r="AT72">
            <v>0</v>
          </cell>
          <cell r="AU72">
            <v>0</v>
          </cell>
          <cell r="AV72">
            <v>0</v>
          </cell>
          <cell r="AW72">
            <v>0</v>
          </cell>
          <cell r="AX72">
            <v>0</v>
          </cell>
          <cell r="AY72">
            <v>0</v>
          </cell>
          <cell r="AZ72">
            <v>0</v>
          </cell>
          <cell r="BA72">
            <v>3.7839</v>
          </cell>
          <cell r="BB72">
            <v>870.91160000000002</v>
          </cell>
          <cell r="BC72">
            <v>0</v>
          </cell>
          <cell r="BD72">
            <v>972.25519999999995</v>
          </cell>
          <cell r="BE72">
            <v>7617.8019000000004</v>
          </cell>
          <cell r="BF72">
            <v>0</v>
          </cell>
          <cell r="BG72">
            <v>511.2013</v>
          </cell>
          <cell r="BH72">
            <v>4731.7344000000003</v>
          </cell>
          <cell r="BI72">
            <v>0</v>
          </cell>
          <cell r="BJ72">
            <v>1483.4565</v>
          </cell>
          <cell r="BK72">
            <v>12349.5363</v>
          </cell>
          <cell r="BL72">
            <v>0</v>
          </cell>
          <cell r="BM72">
            <v>1479.6726000000001</v>
          </cell>
          <cell r="BN72">
            <v>11478.6247</v>
          </cell>
          <cell r="BO72">
            <v>0</v>
          </cell>
          <cell r="BP72">
            <v>972.25519999999995</v>
          </cell>
          <cell r="BQ72">
            <v>7617.8019000000004</v>
          </cell>
          <cell r="BR72">
            <v>0</v>
          </cell>
          <cell r="BS72">
            <v>511.2013</v>
          </cell>
          <cell r="BT72">
            <v>4731.7344000000003</v>
          </cell>
          <cell r="BU72">
            <v>0</v>
          </cell>
          <cell r="BV72">
            <v>1483.4565</v>
          </cell>
          <cell r="BW72">
            <v>12349.5363</v>
          </cell>
          <cell r="BX72">
            <v>0</v>
          </cell>
          <cell r="BY72">
            <v>0</v>
          </cell>
          <cell r="BZ72">
            <v>16.475899999999999</v>
          </cell>
          <cell r="CA72">
            <v>0</v>
          </cell>
          <cell r="CB72">
            <v>0</v>
          </cell>
          <cell r="CC72">
            <v>0</v>
          </cell>
          <cell r="CD72">
            <v>0</v>
          </cell>
          <cell r="CE72">
            <v>0</v>
          </cell>
          <cell r="CF72">
            <v>75.4435</v>
          </cell>
          <cell r="CG72">
            <v>0</v>
          </cell>
          <cell r="CH72">
            <v>3.7839</v>
          </cell>
          <cell r="CI72">
            <v>761.77430000000004</v>
          </cell>
          <cell r="CJ72">
            <v>0</v>
          </cell>
          <cell r="CK72">
            <v>0</v>
          </cell>
          <cell r="CL72">
            <v>17.2179</v>
          </cell>
          <cell r="CM72">
            <v>0</v>
          </cell>
          <cell r="CN72">
            <v>3.7839</v>
          </cell>
          <cell r="CO72">
            <v>870.91160000000002</v>
          </cell>
          <cell r="CP72">
            <v>0</v>
          </cell>
          <cell r="CQ72">
            <v>0</v>
          </cell>
          <cell r="CR72">
            <v>0</v>
          </cell>
          <cell r="CS72">
            <v>0</v>
          </cell>
          <cell r="CT72">
            <v>0</v>
          </cell>
          <cell r="CU72">
            <v>0</v>
          </cell>
          <cell r="CV72">
            <v>0</v>
          </cell>
          <cell r="CW72">
            <v>0</v>
          </cell>
          <cell r="CX72">
            <v>0</v>
          </cell>
          <cell r="CY72">
            <v>0</v>
          </cell>
          <cell r="CZ72">
            <v>1479.6726000000001</v>
          </cell>
          <cell r="DA72">
            <v>11478.6247</v>
          </cell>
          <cell r="DB72">
            <v>0</v>
          </cell>
        </row>
        <row r="73">
          <cell r="A73">
            <v>92745</v>
          </cell>
          <cell r="B73">
            <v>159.50890000000001</v>
          </cell>
          <cell r="C73">
            <v>884.58810000000005</v>
          </cell>
          <cell r="D73">
            <v>278.97300000000001</v>
          </cell>
          <cell r="E73">
            <v>296.23090000000002</v>
          </cell>
          <cell r="F73">
            <v>1833.6683</v>
          </cell>
          <cell r="G73">
            <v>518.0933</v>
          </cell>
          <cell r="H73">
            <v>0</v>
          </cell>
          <cell r="I73">
            <v>96.936099999999996</v>
          </cell>
          <cell r="J73">
            <v>0</v>
          </cell>
          <cell r="K73">
            <v>434.83969999999999</v>
          </cell>
          <cell r="L73">
            <v>2298.4870000000001</v>
          </cell>
          <cell r="M73">
            <v>760.51300000000003</v>
          </cell>
          <cell r="N73">
            <v>0</v>
          </cell>
          <cell r="O73">
            <v>96.936099999999996</v>
          </cell>
          <cell r="P73">
            <v>0</v>
          </cell>
          <cell r="Q73">
            <v>101.0656</v>
          </cell>
          <cell r="R73">
            <v>1111.3646000000001</v>
          </cell>
          <cell r="S73">
            <v>176.7585</v>
          </cell>
          <cell r="T73">
            <v>358.32339999999999</v>
          </cell>
          <cell r="U73">
            <v>3940.2923999999998</v>
          </cell>
          <cell r="V73">
            <v>626.68970000000002</v>
          </cell>
          <cell r="W73">
            <v>480.28910000000002</v>
          </cell>
          <cell r="X73">
            <v>5471.4264000000003</v>
          </cell>
          <cell r="Y73">
            <v>840.00149999999996</v>
          </cell>
          <cell r="Z73">
            <v>1134.1213</v>
          </cell>
          <cell r="AA73">
            <v>12658.425999999999</v>
          </cell>
          <cell r="AB73">
            <v>1983.5213000000001</v>
          </cell>
          <cell r="AC73">
            <v>0</v>
          </cell>
          <cell r="AD73">
            <v>24.571000000000002</v>
          </cell>
          <cell r="AE73">
            <v>0</v>
          </cell>
          <cell r="AF73">
            <v>0</v>
          </cell>
          <cell r="AG73">
            <v>0</v>
          </cell>
          <cell r="AH73">
            <v>0</v>
          </cell>
          <cell r="AI73">
            <v>0</v>
          </cell>
          <cell r="AJ73">
            <v>27.1523</v>
          </cell>
          <cell r="AK73">
            <v>0</v>
          </cell>
          <cell r="AL73">
            <v>461.5532</v>
          </cell>
          <cell r="AM73">
            <v>6210.5482000000002</v>
          </cell>
          <cell r="AN73">
            <v>807.23350000000005</v>
          </cell>
          <cell r="AO73">
            <v>1595.6745000000001</v>
          </cell>
          <cell r="AP73">
            <v>18817.250899999999</v>
          </cell>
          <cell r="AQ73">
            <v>2790.7548000000002</v>
          </cell>
          <cell r="AR73">
            <v>434.83969999999999</v>
          </cell>
          <cell r="AS73">
            <v>2447.1464000000001</v>
          </cell>
          <cell r="AT73">
            <v>760.51300000000003</v>
          </cell>
          <cell r="AU73">
            <v>0</v>
          </cell>
          <cell r="AV73">
            <v>0</v>
          </cell>
          <cell r="AW73">
            <v>0</v>
          </cell>
          <cell r="AX73">
            <v>0</v>
          </cell>
          <cell r="AY73">
            <v>0</v>
          </cell>
          <cell r="AZ73">
            <v>0</v>
          </cell>
          <cell r="BA73">
            <v>434.83969999999999</v>
          </cell>
          <cell r="BB73">
            <v>2447.1464000000001</v>
          </cell>
          <cell r="BC73">
            <v>760.51300000000003</v>
          </cell>
          <cell r="BD73">
            <v>1589.8611000000001</v>
          </cell>
          <cell r="BE73">
            <v>15473.6185</v>
          </cell>
          <cell r="BF73">
            <v>2780.5875999999998</v>
          </cell>
          <cell r="BG73">
            <v>920.94219999999996</v>
          </cell>
          <cell r="BH73">
            <v>11262.2052</v>
          </cell>
          <cell r="BI73">
            <v>1610.6817000000001</v>
          </cell>
          <cell r="BJ73">
            <v>2510.8033</v>
          </cell>
          <cell r="BK73">
            <v>26735.823700000001</v>
          </cell>
          <cell r="BL73">
            <v>4391.2692999999999</v>
          </cell>
          <cell r="BM73">
            <v>2075.9636</v>
          </cell>
          <cell r="BN73">
            <v>24288.677299999999</v>
          </cell>
          <cell r="BO73">
            <v>3630.7563</v>
          </cell>
          <cell r="BP73">
            <v>1589.8611000000001</v>
          </cell>
          <cell r="BQ73">
            <v>15473.6185</v>
          </cell>
          <cell r="BR73">
            <v>2780.5875999999998</v>
          </cell>
          <cell r="BS73">
            <v>920.94219999999996</v>
          </cell>
          <cell r="BT73">
            <v>11262.2052</v>
          </cell>
          <cell r="BU73">
            <v>1610.6817000000001</v>
          </cell>
          <cell r="BV73">
            <v>2510.8033</v>
          </cell>
          <cell r="BW73">
            <v>26735.823700000001</v>
          </cell>
          <cell r="BX73">
            <v>4391.2692999999999</v>
          </cell>
          <cell r="BY73">
            <v>0</v>
          </cell>
          <cell r="BZ73">
            <v>27.1523</v>
          </cell>
          <cell r="CA73">
            <v>0</v>
          </cell>
          <cell r="CB73">
            <v>0</v>
          </cell>
          <cell r="CC73">
            <v>0</v>
          </cell>
          <cell r="CD73">
            <v>0</v>
          </cell>
          <cell r="CE73">
            <v>0</v>
          </cell>
          <cell r="CF73">
            <v>96.936099999999996</v>
          </cell>
          <cell r="CG73">
            <v>0</v>
          </cell>
          <cell r="CH73">
            <v>434.83969999999999</v>
          </cell>
          <cell r="CI73">
            <v>2298.4870000000001</v>
          </cell>
          <cell r="CJ73">
            <v>760.51300000000003</v>
          </cell>
          <cell r="CK73">
            <v>0</v>
          </cell>
          <cell r="CL73">
            <v>24.571000000000002</v>
          </cell>
          <cell r="CM73">
            <v>0</v>
          </cell>
          <cell r="CN73">
            <v>434.83969999999999</v>
          </cell>
          <cell r="CO73">
            <v>2447.1464000000001</v>
          </cell>
          <cell r="CP73">
            <v>760.51300000000003</v>
          </cell>
          <cell r="CQ73">
            <v>0</v>
          </cell>
          <cell r="CR73">
            <v>0</v>
          </cell>
          <cell r="CS73">
            <v>0</v>
          </cell>
          <cell r="CT73">
            <v>0</v>
          </cell>
          <cell r="CU73">
            <v>0</v>
          </cell>
          <cell r="CV73">
            <v>0</v>
          </cell>
          <cell r="CW73">
            <v>0</v>
          </cell>
          <cell r="CX73">
            <v>0</v>
          </cell>
          <cell r="CY73">
            <v>0</v>
          </cell>
          <cell r="CZ73">
            <v>2075.9636</v>
          </cell>
          <cell r="DA73">
            <v>24288.677299999999</v>
          </cell>
          <cell r="DB73">
            <v>3630.7563</v>
          </cell>
        </row>
        <row r="74">
          <cell r="A74">
            <v>92753</v>
          </cell>
          <cell r="B74">
            <v>64.588800000000006</v>
          </cell>
          <cell r="C74">
            <v>595.2627</v>
          </cell>
          <cell r="D74">
            <v>100.7491</v>
          </cell>
          <cell r="E74">
            <v>119.9507</v>
          </cell>
          <cell r="F74">
            <v>792.57079999999996</v>
          </cell>
          <cell r="G74">
            <v>187.1061</v>
          </cell>
          <cell r="H74">
            <v>0</v>
          </cell>
          <cell r="I74">
            <v>0</v>
          </cell>
          <cell r="J74">
            <v>0</v>
          </cell>
          <cell r="K74">
            <v>169.40559999999999</v>
          </cell>
          <cell r="L74">
            <v>989.58040000000005</v>
          </cell>
          <cell r="M74">
            <v>264.24860000000001</v>
          </cell>
          <cell r="N74">
            <v>0</v>
          </cell>
          <cell r="O74">
            <v>0</v>
          </cell>
          <cell r="P74">
            <v>0</v>
          </cell>
          <cell r="Q74">
            <v>20.954799999999999</v>
          </cell>
          <cell r="R74">
            <v>1026.1975</v>
          </cell>
          <cell r="S74">
            <v>32.686399999999999</v>
          </cell>
          <cell r="T74">
            <v>74.294200000000004</v>
          </cell>
          <cell r="U74">
            <v>3638.3371000000002</v>
          </cell>
          <cell r="V74">
            <v>115.8884</v>
          </cell>
          <cell r="W74">
            <v>110.38290000000001</v>
          </cell>
          <cell r="X74">
            <v>5062.7876999999999</v>
          </cell>
          <cell r="Y74">
            <v>172.1814</v>
          </cell>
          <cell r="Z74">
            <v>153.4597</v>
          </cell>
          <cell r="AA74">
            <v>8221.0450999999994</v>
          </cell>
          <cell r="AB74">
            <v>239.37530000000001</v>
          </cell>
          <cell r="AC74">
            <v>0</v>
          </cell>
          <cell r="AD74">
            <v>25.761700000000001</v>
          </cell>
          <cell r="AE74">
            <v>0</v>
          </cell>
          <cell r="AF74">
            <v>0</v>
          </cell>
          <cell r="AG74">
            <v>2.0828000000000002</v>
          </cell>
          <cell r="AH74">
            <v>0</v>
          </cell>
          <cell r="AI74">
            <v>0</v>
          </cell>
          <cell r="AJ74">
            <v>0</v>
          </cell>
          <cell r="AK74">
            <v>0</v>
          </cell>
          <cell r="AL74">
            <v>103.6358</v>
          </cell>
          <cell r="AM74">
            <v>6410.9495999999999</v>
          </cell>
          <cell r="AN74">
            <v>161.65719999999999</v>
          </cell>
          <cell r="AO74">
            <v>257.09550000000002</v>
          </cell>
          <cell r="AP74">
            <v>14604.1502</v>
          </cell>
          <cell r="AQ74">
            <v>401.03250000000003</v>
          </cell>
          <cell r="AR74">
            <v>169.40559999999999</v>
          </cell>
          <cell r="AS74">
            <v>1017.4249</v>
          </cell>
          <cell r="AT74">
            <v>264.24860000000001</v>
          </cell>
          <cell r="AU74">
            <v>0</v>
          </cell>
          <cell r="AV74">
            <v>0</v>
          </cell>
          <cell r="AW74">
            <v>0</v>
          </cell>
          <cell r="AX74">
            <v>0</v>
          </cell>
          <cell r="AY74">
            <v>0</v>
          </cell>
          <cell r="AZ74">
            <v>0</v>
          </cell>
          <cell r="BA74">
            <v>169.40559999999999</v>
          </cell>
          <cell r="BB74">
            <v>1017.4249</v>
          </cell>
          <cell r="BC74">
            <v>264.24860000000001</v>
          </cell>
          <cell r="BD74">
            <v>337.99919999999997</v>
          </cell>
          <cell r="BE74">
            <v>9608.8786</v>
          </cell>
          <cell r="BF74">
            <v>527.23050000000001</v>
          </cell>
          <cell r="BG74">
            <v>198.88480000000001</v>
          </cell>
          <cell r="BH74">
            <v>11075.484200000001</v>
          </cell>
          <cell r="BI74">
            <v>310.23200000000003</v>
          </cell>
          <cell r="BJ74">
            <v>536.88400000000001</v>
          </cell>
          <cell r="BK74">
            <v>20684.362799999999</v>
          </cell>
          <cell r="BL74">
            <v>837.46249999999998</v>
          </cell>
          <cell r="BM74">
            <v>367.47840000000002</v>
          </cell>
          <cell r="BN74">
            <v>19666.937900000001</v>
          </cell>
          <cell r="BO74">
            <v>573.21389999999997</v>
          </cell>
          <cell r="BP74">
            <v>337.99919999999997</v>
          </cell>
          <cell r="BQ74">
            <v>9608.8786</v>
          </cell>
          <cell r="BR74">
            <v>527.23050000000001</v>
          </cell>
          <cell r="BS74">
            <v>198.88480000000001</v>
          </cell>
          <cell r="BT74">
            <v>11075.484200000001</v>
          </cell>
          <cell r="BU74">
            <v>310.23200000000003</v>
          </cell>
          <cell r="BV74">
            <v>536.88400000000001</v>
          </cell>
          <cell r="BW74">
            <v>20684.362799999999</v>
          </cell>
          <cell r="BX74">
            <v>837.46249999999998</v>
          </cell>
          <cell r="BY74">
            <v>0</v>
          </cell>
          <cell r="BZ74">
            <v>0</v>
          </cell>
          <cell r="CA74">
            <v>0</v>
          </cell>
          <cell r="CB74">
            <v>0</v>
          </cell>
          <cell r="CC74">
            <v>2.0828000000000002</v>
          </cell>
          <cell r="CD74">
            <v>0</v>
          </cell>
          <cell r="CE74">
            <v>0</v>
          </cell>
          <cell r="CF74">
            <v>0</v>
          </cell>
          <cell r="CG74">
            <v>0</v>
          </cell>
          <cell r="CH74">
            <v>169.40559999999999</v>
          </cell>
          <cell r="CI74">
            <v>989.58040000000005</v>
          </cell>
          <cell r="CJ74">
            <v>264.24860000000001</v>
          </cell>
          <cell r="CK74">
            <v>0</v>
          </cell>
          <cell r="CL74">
            <v>25.761700000000001</v>
          </cell>
          <cell r="CM74">
            <v>0</v>
          </cell>
          <cell r="CN74">
            <v>169.40559999999999</v>
          </cell>
          <cell r="CO74">
            <v>1017.4249</v>
          </cell>
          <cell r="CP74">
            <v>264.24860000000001</v>
          </cell>
          <cell r="CQ74">
            <v>0</v>
          </cell>
          <cell r="CR74">
            <v>0</v>
          </cell>
          <cell r="CS74">
            <v>0</v>
          </cell>
          <cell r="CT74">
            <v>0</v>
          </cell>
          <cell r="CU74">
            <v>0</v>
          </cell>
          <cell r="CV74">
            <v>0</v>
          </cell>
          <cell r="CW74">
            <v>0</v>
          </cell>
          <cell r="CX74">
            <v>0</v>
          </cell>
          <cell r="CY74">
            <v>0</v>
          </cell>
          <cell r="CZ74">
            <v>367.47840000000002</v>
          </cell>
          <cell r="DA74">
            <v>19666.937900000001</v>
          </cell>
          <cell r="DB74">
            <v>573.21389999999997</v>
          </cell>
        </row>
        <row r="75">
          <cell r="A75">
            <v>92757</v>
          </cell>
          <cell r="B75">
            <v>0</v>
          </cell>
          <cell r="C75">
            <v>0</v>
          </cell>
          <cell r="D75">
            <v>0</v>
          </cell>
          <cell r="E75">
            <v>0</v>
          </cell>
          <cell r="F75">
            <v>0</v>
          </cell>
          <cell r="G75">
            <v>0</v>
          </cell>
          <cell r="H75">
            <v>0</v>
          </cell>
          <cell r="I75">
            <v>15.7905</v>
          </cell>
          <cell r="J75">
            <v>0</v>
          </cell>
          <cell r="K75">
            <v>0</v>
          </cell>
          <cell r="L75">
            <v>0</v>
          </cell>
          <cell r="M75">
            <v>0</v>
          </cell>
          <cell r="N75">
            <v>0</v>
          </cell>
          <cell r="O75">
            <v>15.7905</v>
          </cell>
          <cell r="P75">
            <v>0</v>
          </cell>
          <cell r="Q75">
            <v>4.0422000000000002</v>
          </cell>
          <cell r="R75">
            <v>35.921500000000002</v>
          </cell>
          <cell r="S75">
            <v>2.9209000000000001</v>
          </cell>
          <cell r="T75">
            <v>14.3314</v>
          </cell>
          <cell r="U75">
            <v>127.3578</v>
          </cell>
          <cell r="V75">
            <v>10.355700000000001</v>
          </cell>
          <cell r="W75">
            <v>18.3736</v>
          </cell>
          <cell r="X75">
            <v>163.27930000000001</v>
          </cell>
          <cell r="Y75">
            <v>13.2766</v>
          </cell>
          <cell r="Z75">
            <v>18.089300000000001</v>
          </cell>
          <cell r="AA75">
            <v>173.22730000000001</v>
          </cell>
          <cell r="AB75">
            <v>13.071099999999999</v>
          </cell>
          <cell r="AC75">
            <v>0</v>
          </cell>
          <cell r="AD75">
            <v>0</v>
          </cell>
          <cell r="AE75">
            <v>0</v>
          </cell>
          <cell r="AF75">
            <v>0</v>
          </cell>
          <cell r="AG75">
            <v>0</v>
          </cell>
          <cell r="AH75">
            <v>0</v>
          </cell>
          <cell r="AI75">
            <v>0</v>
          </cell>
          <cell r="AJ75">
            <v>3.8671000000000002</v>
          </cell>
          <cell r="AK75">
            <v>0</v>
          </cell>
          <cell r="AL75">
            <v>18.11</v>
          </cell>
          <cell r="AM75">
            <v>195.9639</v>
          </cell>
          <cell r="AN75">
            <v>13.0861</v>
          </cell>
          <cell r="AO75">
            <v>36.199300000000001</v>
          </cell>
          <cell r="AP75">
            <v>365.32409999999999</v>
          </cell>
          <cell r="AQ75">
            <v>26.1572</v>
          </cell>
          <cell r="AR75">
            <v>0</v>
          </cell>
          <cell r="AS75">
            <v>19.657599999999999</v>
          </cell>
          <cell r="AT75">
            <v>0</v>
          </cell>
          <cell r="AU75">
            <v>0</v>
          </cell>
          <cell r="AV75">
            <v>0</v>
          </cell>
          <cell r="AW75">
            <v>0</v>
          </cell>
          <cell r="AX75">
            <v>0</v>
          </cell>
          <cell r="AY75">
            <v>0</v>
          </cell>
          <cell r="AZ75">
            <v>0</v>
          </cell>
          <cell r="BA75">
            <v>0</v>
          </cell>
          <cell r="BB75">
            <v>19.657599999999999</v>
          </cell>
          <cell r="BC75">
            <v>0</v>
          </cell>
          <cell r="BD75">
            <v>18.089300000000001</v>
          </cell>
          <cell r="BE75">
            <v>189.01779999999999</v>
          </cell>
          <cell r="BF75">
            <v>13.071099999999999</v>
          </cell>
          <cell r="BG75">
            <v>36.483600000000003</v>
          </cell>
          <cell r="BH75">
            <v>359.2432</v>
          </cell>
          <cell r="BI75">
            <v>26.3627</v>
          </cell>
          <cell r="BJ75">
            <v>54.572899999999997</v>
          </cell>
          <cell r="BK75">
            <v>548.26099999999997</v>
          </cell>
          <cell r="BL75">
            <v>39.433799999999998</v>
          </cell>
          <cell r="BM75">
            <v>54.572899999999997</v>
          </cell>
          <cell r="BN75">
            <v>528.60339999999997</v>
          </cell>
          <cell r="BO75">
            <v>39.433799999999998</v>
          </cell>
          <cell r="BP75">
            <v>18.089300000000001</v>
          </cell>
          <cell r="BQ75">
            <v>189.01779999999999</v>
          </cell>
          <cell r="BR75">
            <v>13.071099999999999</v>
          </cell>
          <cell r="BS75">
            <v>36.483600000000003</v>
          </cell>
          <cell r="BT75">
            <v>359.2432</v>
          </cell>
          <cell r="BU75">
            <v>26.3627</v>
          </cell>
          <cell r="BV75">
            <v>54.572899999999997</v>
          </cell>
          <cell r="BW75">
            <v>548.26099999999997</v>
          </cell>
          <cell r="BX75">
            <v>39.433799999999998</v>
          </cell>
          <cell r="BY75">
            <v>0</v>
          </cell>
          <cell r="BZ75">
            <v>3.8671000000000002</v>
          </cell>
          <cell r="CA75">
            <v>0</v>
          </cell>
          <cell r="CB75">
            <v>0</v>
          </cell>
          <cell r="CC75">
            <v>0</v>
          </cell>
          <cell r="CD75">
            <v>0</v>
          </cell>
          <cell r="CE75">
            <v>0</v>
          </cell>
          <cell r="CF75">
            <v>15.7905</v>
          </cell>
          <cell r="CG75">
            <v>0</v>
          </cell>
          <cell r="CH75">
            <v>0</v>
          </cell>
          <cell r="CI75">
            <v>0</v>
          </cell>
          <cell r="CJ75">
            <v>0</v>
          </cell>
          <cell r="CK75">
            <v>0</v>
          </cell>
          <cell r="CL75">
            <v>0</v>
          </cell>
          <cell r="CM75">
            <v>0</v>
          </cell>
          <cell r="CN75">
            <v>0</v>
          </cell>
          <cell r="CO75">
            <v>19.657599999999999</v>
          </cell>
          <cell r="CP75">
            <v>0</v>
          </cell>
          <cell r="CQ75">
            <v>0</v>
          </cell>
          <cell r="CR75">
            <v>0</v>
          </cell>
          <cell r="CS75">
            <v>0</v>
          </cell>
          <cell r="CT75">
            <v>0</v>
          </cell>
          <cell r="CU75">
            <v>0</v>
          </cell>
          <cell r="CV75">
            <v>0</v>
          </cell>
          <cell r="CW75">
            <v>0</v>
          </cell>
          <cell r="CX75">
            <v>0</v>
          </cell>
          <cell r="CY75">
            <v>0</v>
          </cell>
          <cell r="CZ75">
            <v>54.572899999999997</v>
          </cell>
          <cell r="DA75">
            <v>528.60339999999997</v>
          </cell>
          <cell r="DB75">
            <v>39.433799999999998</v>
          </cell>
        </row>
        <row r="76">
          <cell r="A76">
            <v>92765</v>
          </cell>
          <cell r="B76">
            <v>18.023199999999999</v>
          </cell>
          <cell r="C76">
            <v>143.08019999999999</v>
          </cell>
          <cell r="D76">
            <v>31.521599999999999</v>
          </cell>
          <cell r="E76">
            <v>33.471699999999998</v>
          </cell>
          <cell r="F76">
            <v>173.25829999999999</v>
          </cell>
          <cell r="G76">
            <v>58.540199999999999</v>
          </cell>
          <cell r="H76">
            <v>0</v>
          </cell>
          <cell r="I76">
            <v>31.581</v>
          </cell>
          <cell r="J76">
            <v>0</v>
          </cell>
          <cell r="K76">
            <v>38.354900000000001</v>
          </cell>
          <cell r="L76">
            <v>192.95480000000001</v>
          </cell>
          <cell r="M76">
            <v>67.080799999999996</v>
          </cell>
          <cell r="N76">
            <v>0</v>
          </cell>
          <cell r="O76">
            <v>31.581</v>
          </cell>
          <cell r="P76">
            <v>0</v>
          </cell>
          <cell r="Q76">
            <v>11.092499999999999</v>
          </cell>
          <cell r="R76">
            <v>120.1232</v>
          </cell>
          <cell r="S76">
            <v>19.400099999999998</v>
          </cell>
          <cell r="T76">
            <v>39.328099999999999</v>
          </cell>
          <cell r="U76">
            <v>425.89089999999999</v>
          </cell>
          <cell r="V76">
            <v>68.782799999999995</v>
          </cell>
          <cell r="W76">
            <v>63.560600000000001</v>
          </cell>
          <cell r="X76">
            <v>669.39779999999996</v>
          </cell>
          <cell r="Y76">
            <v>111.1639</v>
          </cell>
          <cell r="Z76">
            <v>134.8021</v>
          </cell>
          <cell r="AA76">
            <v>1504.7923000000001</v>
          </cell>
          <cell r="AB76">
            <v>235.7621</v>
          </cell>
          <cell r="AC76">
            <v>0</v>
          </cell>
          <cell r="AD76">
            <v>2.8811</v>
          </cell>
          <cell r="AE76">
            <v>0</v>
          </cell>
          <cell r="AF76">
            <v>0</v>
          </cell>
          <cell r="AG76">
            <v>0</v>
          </cell>
          <cell r="AH76">
            <v>0</v>
          </cell>
          <cell r="AI76">
            <v>0</v>
          </cell>
          <cell r="AJ76">
            <v>0</v>
          </cell>
          <cell r="AK76">
            <v>0</v>
          </cell>
          <cell r="AL76">
            <v>54.860300000000002</v>
          </cell>
          <cell r="AM76">
            <v>755.95870000000002</v>
          </cell>
          <cell r="AN76">
            <v>95.948099999999997</v>
          </cell>
          <cell r="AO76">
            <v>189.66239999999999</v>
          </cell>
          <cell r="AP76">
            <v>2257.8699000000001</v>
          </cell>
          <cell r="AQ76">
            <v>331.71019999999999</v>
          </cell>
          <cell r="AR76">
            <v>38.354900000000001</v>
          </cell>
          <cell r="AS76">
            <v>227.4169</v>
          </cell>
          <cell r="AT76">
            <v>67.080799999999996</v>
          </cell>
          <cell r="AU76">
            <v>0</v>
          </cell>
          <cell r="AV76">
            <v>0</v>
          </cell>
          <cell r="AW76">
            <v>0</v>
          </cell>
          <cell r="AX76">
            <v>0</v>
          </cell>
          <cell r="AY76">
            <v>0</v>
          </cell>
          <cell r="AZ76">
            <v>0</v>
          </cell>
          <cell r="BA76">
            <v>38.354900000000001</v>
          </cell>
          <cell r="BB76">
            <v>227.4169</v>
          </cell>
          <cell r="BC76">
            <v>67.080799999999996</v>
          </cell>
          <cell r="BD76">
            <v>186.297</v>
          </cell>
          <cell r="BE76">
            <v>1852.7118</v>
          </cell>
          <cell r="BF76">
            <v>325.82389999999998</v>
          </cell>
          <cell r="BG76">
            <v>105.2809</v>
          </cell>
          <cell r="BH76">
            <v>1301.9728</v>
          </cell>
          <cell r="BI76">
            <v>184.131</v>
          </cell>
          <cell r="BJ76">
            <v>291.5779</v>
          </cell>
          <cell r="BK76">
            <v>3154.6846</v>
          </cell>
          <cell r="BL76">
            <v>509.95490000000001</v>
          </cell>
          <cell r="BM76">
            <v>253.22300000000001</v>
          </cell>
          <cell r="BN76">
            <v>2927.2676999999999</v>
          </cell>
          <cell r="BO76">
            <v>442.8741</v>
          </cell>
          <cell r="BP76">
            <v>186.297</v>
          </cell>
          <cell r="BQ76">
            <v>1852.7118</v>
          </cell>
          <cell r="BR76">
            <v>325.82389999999998</v>
          </cell>
          <cell r="BS76">
            <v>105.2809</v>
          </cell>
          <cell r="BT76">
            <v>1301.9728</v>
          </cell>
          <cell r="BU76">
            <v>184.131</v>
          </cell>
          <cell r="BV76">
            <v>291.5779</v>
          </cell>
          <cell r="BW76">
            <v>3154.6846</v>
          </cell>
          <cell r="BX76">
            <v>509.95490000000001</v>
          </cell>
          <cell r="BY76">
            <v>0</v>
          </cell>
          <cell r="BZ76">
            <v>0</v>
          </cell>
          <cell r="CA76">
            <v>0</v>
          </cell>
          <cell r="CB76">
            <v>0</v>
          </cell>
          <cell r="CC76">
            <v>0</v>
          </cell>
          <cell r="CD76">
            <v>0</v>
          </cell>
          <cell r="CE76">
            <v>0</v>
          </cell>
          <cell r="CF76">
            <v>31.581</v>
          </cell>
          <cell r="CG76">
            <v>0</v>
          </cell>
          <cell r="CH76">
            <v>38.354900000000001</v>
          </cell>
          <cell r="CI76">
            <v>192.95480000000001</v>
          </cell>
          <cell r="CJ76">
            <v>67.080799999999996</v>
          </cell>
          <cell r="CK76">
            <v>0</v>
          </cell>
          <cell r="CL76">
            <v>2.8811</v>
          </cell>
          <cell r="CM76">
            <v>0</v>
          </cell>
          <cell r="CN76">
            <v>38.354900000000001</v>
          </cell>
          <cell r="CO76">
            <v>227.4169</v>
          </cell>
          <cell r="CP76">
            <v>67.080799999999996</v>
          </cell>
          <cell r="CQ76">
            <v>0</v>
          </cell>
          <cell r="CR76">
            <v>0</v>
          </cell>
          <cell r="CS76">
            <v>0</v>
          </cell>
          <cell r="CT76">
            <v>0</v>
          </cell>
          <cell r="CU76">
            <v>0</v>
          </cell>
          <cell r="CV76">
            <v>0</v>
          </cell>
          <cell r="CW76">
            <v>0</v>
          </cell>
          <cell r="CX76">
            <v>0</v>
          </cell>
          <cell r="CY76">
            <v>0</v>
          </cell>
          <cell r="CZ76">
            <v>253.22300000000001</v>
          </cell>
          <cell r="DA76">
            <v>2927.2676999999999</v>
          </cell>
          <cell r="DB76">
            <v>442.8741</v>
          </cell>
        </row>
        <row r="77">
          <cell r="A77">
            <v>92768</v>
          </cell>
          <cell r="B77">
            <v>0</v>
          </cell>
          <cell r="C77">
            <v>0</v>
          </cell>
          <cell r="D77">
            <v>0</v>
          </cell>
          <cell r="E77">
            <v>0</v>
          </cell>
          <cell r="F77">
            <v>0</v>
          </cell>
          <cell r="G77">
            <v>0</v>
          </cell>
          <cell r="H77">
            <v>0</v>
          </cell>
          <cell r="I77">
            <v>20.7941</v>
          </cell>
          <cell r="J77">
            <v>0</v>
          </cell>
          <cell r="K77">
            <v>0</v>
          </cell>
          <cell r="L77">
            <v>0</v>
          </cell>
          <cell r="M77">
            <v>0</v>
          </cell>
          <cell r="N77">
            <v>0</v>
          </cell>
          <cell r="O77">
            <v>20.7941</v>
          </cell>
          <cell r="P77">
            <v>0</v>
          </cell>
          <cell r="Q77">
            <v>52.100299999999997</v>
          </cell>
          <cell r="R77">
            <v>462.56</v>
          </cell>
          <cell r="S77">
            <v>37.646999999999998</v>
          </cell>
          <cell r="T77">
            <v>184.7192</v>
          </cell>
          <cell r="U77">
            <v>1639.9864</v>
          </cell>
          <cell r="V77">
            <v>133.4759</v>
          </cell>
          <cell r="W77">
            <v>236.81950000000001</v>
          </cell>
          <cell r="X77">
            <v>2102.5464000000002</v>
          </cell>
          <cell r="Y77">
            <v>171.12289999999999</v>
          </cell>
          <cell r="Z77">
            <v>233.1508</v>
          </cell>
          <cell r="AA77">
            <v>2250.4866999999999</v>
          </cell>
          <cell r="AB77">
            <v>168.47200000000001</v>
          </cell>
          <cell r="AC77">
            <v>0</v>
          </cell>
          <cell r="AD77">
            <v>0</v>
          </cell>
          <cell r="AE77">
            <v>0</v>
          </cell>
          <cell r="AF77">
            <v>0</v>
          </cell>
          <cell r="AG77">
            <v>0</v>
          </cell>
          <cell r="AH77">
            <v>0</v>
          </cell>
          <cell r="AI77">
            <v>0.14030000000000001</v>
          </cell>
          <cell r="AJ77">
            <v>4.1130000000000004</v>
          </cell>
          <cell r="AK77">
            <v>9.4799999999999995E-2</v>
          </cell>
          <cell r="AL77">
            <v>233.42150000000001</v>
          </cell>
          <cell r="AM77">
            <v>2557.5902999999998</v>
          </cell>
          <cell r="AN77">
            <v>168.66759999999999</v>
          </cell>
          <cell r="AO77">
            <v>466.43200000000002</v>
          </cell>
          <cell r="AP77">
            <v>4803.9639999999999</v>
          </cell>
          <cell r="AQ77">
            <v>337.04480000000001</v>
          </cell>
          <cell r="AR77">
            <v>0.14030000000000001</v>
          </cell>
          <cell r="AS77">
            <v>24.9071</v>
          </cell>
          <cell r="AT77">
            <v>9.4799999999999995E-2</v>
          </cell>
          <cell r="AU77">
            <v>0</v>
          </cell>
          <cell r="AV77">
            <v>0</v>
          </cell>
          <cell r="AW77">
            <v>0</v>
          </cell>
          <cell r="AX77">
            <v>0</v>
          </cell>
          <cell r="AY77">
            <v>0</v>
          </cell>
          <cell r="AZ77">
            <v>0</v>
          </cell>
          <cell r="BA77">
            <v>0.14030000000000001</v>
          </cell>
          <cell r="BB77">
            <v>24.9071</v>
          </cell>
          <cell r="BC77">
            <v>9.4799999999999995E-2</v>
          </cell>
          <cell r="BD77">
            <v>233.1508</v>
          </cell>
          <cell r="BE77">
            <v>2271.2808</v>
          </cell>
          <cell r="BF77">
            <v>168.47200000000001</v>
          </cell>
          <cell r="BG77">
            <v>470.24099999999999</v>
          </cell>
          <cell r="BH77">
            <v>4660.1367</v>
          </cell>
          <cell r="BI77">
            <v>339.79050000000001</v>
          </cell>
          <cell r="BJ77">
            <v>703.39179999999999</v>
          </cell>
          <cell r="BK77">
            <v>6931.4174999999996</v>
          </cell>
          <cell r="BL77">
            <v>508.26249999999999</v>
          </cell>
          <cell r="BM77">
            <v>703.25149999999996</v>
          </cell>
          <cell r="BN77">
            <v>6906.5104000000001</v>
          </cell>
          <cell r="BO77">
            <v>508.16770000000002</v>
          </cell>
          <cell r="BP77">
            <v>233.1508</v>
          </cell>
          <cell r="BQ77">
            <v>2271.2808</v>
          </cell>
          <cell r="BR77">
            <v>168.47200000000001</v>
          </cell>
          <cell r="BS77">
            <v>470.24099999999999</v>
          </cell>
          <cell r="BT77">
            <v>4660.1367</v>
          </cell>
          <cell r="BU77">
            <v>339.79050000000001</v>
          </cell>
          <cell r="BV77">
            <v>703.39179999999999</v>
          </cell>
          <cell r="BW77">
            <v>6931.4174999999996</v>
          </cell>
          <cell r="BX77">
            <v>508.26249999999999</v>
          </cell>
          <cell r="BY77">
            <v>0.14030000000000001</v>
          </cell>
          <cell r="BZ77">
            <v>4.1130000000000004</v>
          </cell>
          <cell r="CA77">
            <v>9.4799999999999995E-2</v>
          </cell>
          <cell r="CB77">
            <v>0</v>
          </cell>
          <cell r="CC77">
            <v>0</v>
          </cell>
          <cell r="CD77">
            <v>0</v>
          </cell>
          <cell r="CE77">
            <v>0</v>
          </cell>
          <cell r="CF77">
            <v>20.7941</v>
          </cell>
          <cell r="CG77">
            <v>0</v>
          </cell>
          <cell r="CH77">
            <v>0</v>
          </cell>
          <cell r="CI77">
            <v>0</v>
          </cell>
          <cell r="CJ77">
            <v>0</v>
          </cell>
          <cell r="CK77">
            <v>0</v>
          </cell>
          <cell r="CL77">
            <v>0</v>
          </cell>
          <cell r="CM77">
            <v>0</v>
          </cell>
          <cell r="CN77">
            <v>0.14030000000000001</v>
          </cell>
          <cell r="CO77">
            <v>24.9071</v>
          </cell>
          <cell r="CP77">
            <v>9.4799999999999995E-2</v>
          </cell>
          <cell r="CQ77">
            <v>0</v>
          </cell>
          <cell r="CR77">
            <v>0</v>
          </cell>
          <cell r="CS77">
            <v>0</v>
          </cell>
          <cell r="CT77">
            <v>0</v>
          </cell>
          <cell r="CU77">
            <v>0</v>
          </cell>
          <cell r="CV77">
            <v>0</v>
          </cell>
          <cell r="CW77">
            <v>0</v>
          </cell>
          <cell r="CX77">
            <v>0</v>
          </cell>
          <cell r="CY77">
            <v>0</v>
          </cell>
          <cell r="CZ77">
            <v>703.25149999999996</v>
          </cell>
          <cell r="DA77">
            <v>6906.5104000000001</v>
          </cell>
          <cell r="DB77">
            <v>508.16770000000002</v>
          </cell>
        </row>
        <row r="78">
          <cell r="A78">
            <v>92771</v>
          </cell>
          <cell r="B78">
            <v>4.7767999999999997</v>
          </cell>
          <cell r="C78">
            <v>75.335400000000007</v>
          </cell>
          <cell r="D78">
            <v>7.4512999999999998</v>
          </cell>
          <cell r="E78">
            <v>8.8712</v>
          </cell>
          <cell r="F78">
            <v>116.7612</v>
          </cell>
          <cell r="G78">
            <v>13.837999999999999</v>
          </cell>
          <cell r="H78">
            <v>0</v>
          </cell>
          <cell r="I78">
            <v>5.8951000000000002</v>
          </cell>
          <cell r="J78">
            <v>0</v>
          </cell>
          <cell r="K78">
            <v>6.8628999999999998</v>
          </cell>
          <cell r="L78">
            <v>93.572699999999998</v>
          </cell>
          <cell r="M78">
            <v>10.7052</v>
          </cell>
          <cell r="N78">
            <v>0</v>
          </cell>
          <cell r="O78">
            <v>5.8951000000000002</v>
          </cell>
          <cell r="P78">
            <v>0</v>
          </cell>
          <cell r="Q78">
            <v>5.4999000000000002</v>
          </cell>
          <cell r="R78">
            <v>85.326999999999998</v>
          </cell>
          <cell r="S78">
            <v>8.5790000000000006</v>
          </cell>
          <cell r="T78">
            <v>19.499600000000001</v>
          </cell>
          <cell r="U78">
            <v>302.5224</v>
          </cell>
          <cell r="V78">
            <v>30.416799999999999</v>
          </cell>
          <cell r="W78">
            <v>31.784600000000001</v>
          </cell>
          <cell r="X78">
            <v>486.37329999999997</v>
          </cell>
          <cell r="Y78">
            <v>49.579900000000002</v>
          </cell>
          <cell r="Z78">
            <v>85.122500000000002</v>
          </cell>
          <cell r="AA78">
            <v>1164.9366</v>
          </cell>
          <cell r="AB78">
            <v>132.7791</v>
          </cell>
          <cell r="AC78">
            <v>0</v>
          </cell>
          <cell r="AD78">
            <v>0</v>
          </cell>
          <cell r="AE78">
            <v>0</v>
          </cell>
          <cell r="AF78">
            <v>0</v>
          </cell>
          <cell r="AG78">
            <v>0</v>
          </cell>
          <cell r="AH78">
            <v>0</v>
          </cell>
          <cell r="AI78">
            <v>0</v>
          </cell>
          <cell r="AJ78">
            <v>0</v>
          </cell>
          <cell r="AK78">
            <v>0</v>
          </cell>
          <cell r="AL78">
            <v>25.1173</v>
          </cell>
          <cell r="AM78">
            <v>486.08749999999998</v>
          </cell>
          <cell r="AN78">
            <v>39.179499999999997</v>
          </cell>
          <cell r="AO78">
            <v>110.2398</v>
          </cell>
          <cell r="AP78">
            <v>1651.0241000000001</v>
          </cell>
          <cell r="AQ78">
            <v>171.95859999999999</v>
          </cell>
          <cell r="AR78">
            <v>6.8628999999999998</v>
          </cell>
          <cell r="AS78">
            <v>99.467799999999997</v>
          </cell>
          <cell r="AT78">
            <v>10.7052</v>
          </cell>
          <cell r="AU78">
            <v>0</v>
          </cell>
          <cell r="AV78">
            <v>0</v>
          </cell>
          <cell r="AW78">
            <v>0</v>
          </cell>
          <cell r="AX78">
            <v>0</v>
          </cell>
          <cell r="AY78">
            <v>0</v>
          </cell>
          <cell r="AZ78">
            <v>0</v>
          </cell>
          <cell r="BA78">
            <v>6.8628999999999998</v>
          </cell>
          <cell r="BB78">
            <v>99.467799999999997</v>
          </cell>
          <cell r="BC78">
            <v>10.7052</v>
          </cell>
          <cell r="BD78">
            <v>98.770499999999998</v>
          </cell>
          <cell r="BE78">
            <v>1362.9283</v>
          </cell>
          <cell r="BF78">
            <v>154.0684</v>
          </cell>
          <cell r="BG78">
            <v>50.116799999999998</v>
          </cell>
          <cell r="BH78">
            <v>873.93690000000004</v>
          </cell>
          <cell r="BI78">
            <v>78.175299999999993</v>
          </cell>
          <cell r="BJ78">
            <v>148.88730000000001</v>
          </cell>
          <cell r="BK78">
            <v>2236.8652000000002</v>
          </cell>
          <cell r="BL78">
            <v>232.24369999999999</v>
          </cell>
          <cell r="BM78">
            <v>142.02440000000001</v>
          </cell>
          <cell r="BN78">
            <v>2137.3973999999998</v>
          </cell>
          <cell r="BO78">
            <v>221.5385</v>
          </cell>
          <cell r="BP78">
            <v>98.770499999999998</v>
          </cell>
          <cell r="BQ78">
            <v>1362.9283</v>
          </cell>
          <cell r="BR78">
            <v>154.0684</v>
          </cell>
          <cell r="BS78">
            <v>50.116799999999998</v>
          </cell>
          <cell r="BT78">
            <v>873.93690000000004</v>
          </cell>
          <cell r="BU78">
            <v>78.175299999999993</v>
          </cell>
          <cell r="BV78">
            <v>148.88730000000001</v>
          </cell>
          <cell r="BW78">
            <v>2236.8652000000002</v>
          </cell>
          <cell r="BX78">
            <v>232.24369999999999</v>
          </cell>
          <cell r="BY78">
            <v>0</v>
          </cell>
          <cell r="BZ78">
            <v>0</v>
          </cell>
          <cell r="CA78">
            <v>0</v>
          </cell>
          <cell r="CB78">
            <v>0</v>
          </cell>
          <cell r="CC78">
            <v>0</v>
          </cell>
          <cell r="CD78">
            <v>0</v>
          </cell>
          <cell r="CE78">
            <v>0</v>
          </cell>
          <cell r="CF78">
            <v>5.8951000000000002</v>
          </cell>
          <cell r="CG78">
            <v>0</v>
          </cell>
          <cell r="CH78">
            <v>6.8628999999999998</v>
          </cell>
          <cell r="CI78">
            <v>93.572699999999998</v>
          </cell>
          <cell r="CJ78">
            <v>10.7052</v>
          </cell>
          <cell r="CK78">
            <v>0</v>
          </cell>
          <cell r="CL78">
            <v>0</v>
          </cell>
          <cell r="CM78">
            <v>0</v>
          </cell>
          <cell r="CN78">
            <v>6.8628999999999998</v>
          </cell>
          <cell r="CO78">
            <v>99.467799999999997</v>
          </cell>
          <cell r="CP78">
            <v>10.7052</v>
          </cell>
          <cell r="CQ78">
            <v>0</v>
          </cell>
          <cell r="CR78">
            <v>0</v>
          </cell>
          <cell r="CS78">
            <v>0</v>
          </cell>
          <cell r="CT78">
            <v>0</v>
          </cell>
          <cell r="CU78">
            <v>0</v>
          </cell>
          <cell r="CV78">
            <v>0</v>
          </cell>
          <cell r="CW78">
            <v>0</v>
          </cell>
          <cell r="CX78">
            <v>0</v>
          </cell>
          <cell r="CY78">
            <v>0</v>
          </cell>
          <cell r="CZ78">
            <v>142.02440000000001</v>
          </cell>
          <cell r="DA78">
            <v>2137.3973999999998</v>
          </cell>
          <cell r="DB78">
            <v>221.5385</v>
          </cell>
        </row>
        <row r="79">
          <cell r="A79">
            <v>92783</v>
          </cell>
          <cell r="B79">
            <v>0</v>
          </cell>
          <cell r="C79">
            <v>0</v>
          </cell>
          <cell r="D79">
            <v>0</v>
          </cell>
          <cell r="E79">
            <v>0</v>
          </cell>
          <cell r="F79">
            <v>0</v>
          </cell>
          <cell r="G79">
            <v>0</v>
          </cell>
          <cell r="H79">
            <v>0</v>
          </cell>
          <cell r="I79">
            <v>167.99340000000001</v>
          </cell>
          <cell r="J79">
            <v>0</v>
          </cell>
          <cell r="K79">
            <v>0</v>
          </cell>
          <cell r="L79">
            <v>0</v>
          </cell>
          <cell r="M79">
            <v>0</v>
          </cell>
          <cell r="N79">
            <v>0</v>
          </cell>
          <cell r="O79">
            <v>167.99340000000001</v>
          </cell>
          <cell r="P79">
            <v>0</v>
          </cell>
          <cell r="Q79">
            <v>5.9104000000000001</v>
          </cell>
          <cell r="R79">
            <v>113.7213</v>
          </cell>
          <cell r="S79">
            <v>14.383699999999999</v>
          </cell>
          <cell r="T79">
            <v>20.954999999999998</v>
          </cell>
          <cell r="U79">
            <v>403.19499999999999</v>
          </cell>
          <cell r="V79">
            <v>50.996400000000001</v>
          </cell>
          <cell r="W79">
            <v>26.865400000000001</v>
          </cell>
          <cell r="X79">
            <v>516.91629999999998</v>
          </cell>
          <cell r="Y79">
            <v>65.380099999999999</v>
          </cell>
          <cell r="Z79">
            <v>27.5366</v>
          </cell>
          <cell r="AA79">
            <v>549.03070000000002</v>
          </cell>
          <cell r="AB79">
            <v>67.013800000000003</v>
          </cell>
          <cell r="AC79">
            <v>0</v>
          </cell>
          <cell r="AD79">
            <v>0</v>
          </cell>
          <cell r="AE79">
            <v>0</v>
          </cell>
          <cell r="AF79">
            <v>0</v>
          </cell>
          <cell r="AG79">
            <v>0</v>
          </cell>
          <cell r="AH79">
            <v>0</v>
          </cell>
          <cell r="AI79">
            <v>0.48759999999999998</v>
          </cell>
          <cell r="AJ79">
            <v>6.6939000000000002</v>
          </cell>
          <cell r="AK79">
            <v>0.97130000000000005</v>
          </cell>
          <cell r="AL79">
            <v>26.992000000000001</v>
          </cell>
          <cell r="AM79">
            <v>662.52080000000001</v>
          </cell>
          <cell r="AN79">
            <v>65.688199999999995</v>
          </cell>
          <cell r="AO79">
            <v>54.040999999999997</v>
          </cell>
          <cell r="AP79">
            <v>1204.8576</v>
          </cell>
          <cell r="AQ79">
            <v>131.73070000000001</v>
          </cell>
          <cell r="AR79">
            <v>0.48759999999999998</v>
          </cell>
          <cell r="AS79">
            <v>174.68729999999999</v>
          </cell>
          <cell r="AT79">
            <v>0.97130000000000005</v>
          </cell>
          <cell r="AU79">
            <v>0</v>
          </cell>
          <cell r="AV79">
            <v>0</v>
          </cell>
          <cell r="AW79">
            <v>0</v>
          </cell>
          <cell r="AX79">
            <v>0</v>
          </cell>
          <cell r="AY79">
            <v>0</v>
          </cell>
          <cell r="AZ79">
            <v>0</v>
          </cell>
          <cell r="BA79">
            <v>0.48759999999999998</v>
          </cell>
          <cell r="BB79">
            <v>174.68729999999999</v>
          </cell>
          <cell r="BC79">
            <v>0.97130000000000005</v>
          </cell>
          <cell r="BD79">
            <v>27.5366</v>
          </cell>
          <cell r="BE79">
            <v>717.02409999999998</v>
          </cell>
          <cell r="BF79">
            <v>67.013800000000003</v>
          </cell>
          <cell r="BG79">
            <v>53.857399999999998</v>
          </cell>
          <cell r="BH79">
            <v>1179.4371000000001</v>
          </cell>
          <cell r="BI79">
            <v>131.06829999999999</v>
          </cell>
          <cell r="BJ79">
            <v>81.394000000000005</v>
          </cell>
          <cell r="BK79">
            <v>1896.4612</v>
          </cell>
          <cell r="BL79">
            <v>198.0821</v>
          </cell>
          <cell r="BM79">
            <v>80.906400000000005</v>
          </cell>
          <cell r="BN79">
            <v>1721.7738999999999</v>
          </cell>
          <cell r="BO79">
            <v>197.11080000000001</v>
          </cell>
          <cell r="BP79">
            <v>27.5366</v>
          </cell>
          <cell r="BQ79">
            <v>717.02409999999998</v>
          </cell>
          <cell r="BR79">
            <v>67.013800000000003</v>
          </cell>
          <cell r="BS79">
            <v>53.857399999999998</v>
          </cell>
          <cell r="BT79">
            <v>1179.4371000000001</v>
          </cell>
          <cell r="BU79">
            <v>131.06829999999999</v>
          </cell>
          <cell r="BV79">
            <v>81.394000000000005</v>
          </cell>
          <cell r="BW79">
            <v>1896.4612</v>
          </cell>
          <cell r="BX79">
            <v>198.0821</v>
          </cell>
          <cell r="BY79">
            <v>0.48759999999999998</v>
          </cell>
          <cell r="BZ79">
            <v>6.6939000000000002</v>
          </cell>
          <cell r="CA79">
            <v>0.97130000000000005</v>
          </cell>
          <cell r="CB79">
            <v>0</v>
          </cell>
          <cell r="CC79">
            <v>0</v>
          </cell>
          <cell r="CD79">
            <v>0</v>
          </cell>
          <cell r="CE79">
            <v>0</v>
          </cell>
          <cell r="CF79">
            <v>167.99340000000001</v>
          </cell>
          <cell r="CG79">
            <v>0</v>
          </cell>
          <cell r="CH79">
            <v>0</v>
          </cell>
          <cell r="CI79">
            <v>0</v>
          </cell>
          <cell r="CJ79">
            <v>0</v>
          </cell>
          <cell r="CK79">
            <v>0</v>
          </cell>
          <cell r="CL79">
            <v>0</v>
          </cell>
          <cell r="CM79">
            <v>0</v>
          </cell>
          <cell r="CN79">
            <v>0.48759999999999998</v>
          </cell>
          <cell r="CO79">
            <v>174.68729999999999</v>
          </cell>
          <cell r="CP79">
            <v>0.97130000000000005</v>
          </cell>
          <cell r="CQ79">
            <v>0</v>
          </cell>
          <cell r="CR79">
            <v>0</v>
          </cell>
          <cell r="CS79">
            <v>0</v>
          </cell>
          <cell r="CT79">
            <v>0</v>
          </cell>
          <cell r="CU79">
            <v>0</v>
          </cell>
          <cell r="CV79">
            <v>0</v>
          </cell>
          <cell r="CW79">
            <v>0</v>
          </cell>
          <cell r="CX79">
            <v>0</v>
          </cell>
          <cell r="CY79">
            <v>0</v>
          </cell>
          <cell r="CZ79">
            <v>80.906400000000005</v>
          </cell>
          <cell r="DA79">
            <v>1721.7738999999999</v>
          </cell>
          <cell r="DB79">
            <v>197.11080000000001</v>
          </cell>
        </row>
        <row r="80">
          <cell r="A80">
            <v>92784</v>
          </cell>
          <cell r="B80">
            <v>17.642600000000002</v>
          </cell>
          <cell r="C80">
            <v>136.3484</v>
          </cell>
          <cell r="D80">
            <v>27.520099999999999</v>
          </cell>
          <cell r="E80">
            <v>32.764800000000001</v>
          </cell>
          <cell r="F80">
            <v>274.59019999999998</v>
          </cell>
          <cell r="G80">
            <v>51.108400000000003</v>
          </cell>
          <cell r="H80">
            <v>0</v>
          </cell>
          <cell r="I80">
            <v>12.281499999999999</v>
          </cell>
          <cell r="J80">
            <v>0</v>
          </cell>
          <cell r="K80">
            <v>33.977899999999998</v>
          </cell>
          <cell r="L80">
            <v>167.68260000000001</v>
          </cell>
          <cell r="M80">
            <v>53.000599999999999</v>
          </cell>
          <cell r="N80">
            <v>0</v>
          </cell>
          <cell r="O80">
            <v>12.281499999999999</v>
          </cell>
          <cell r="P80">
            <v>0</v>
          </cell>
          <cell r="Q80">
            <v>5.1702000000000004</v>
          </cell>
          <cell r="R80">
            <v>66.644999999999996</v>
          </cell>
          <cell r="S80">
            <v>8.0648</v>
          </cell>
          <cell r="T80">
            <v>18.3306</v>
          </cell>
          <cell r="U80">
            <v>236.28739999999999</v>
          </cell>
          <cell r="V80">
            <v>28.5931</v>
          </cell>
          <cell r="W80">
            <v>39.930300000000003</v>
          </cell>
          <cell r="X80">
            <v>546.1884</v>
          </cell>
          <cell r="Y80">
            <v>62.285800000000002</v>
          </cell>
          <cell r="Z80">
            <v>55.679600000000001</v>
          </cell>
          <cell r="AA80">
            <v>717.73580000000004</v>
          </cell>
          <cell r="AB80">
            <v>86.8523</v>
          </cell>
          <cell r="AC80">
            <v>0</v>
          </cell>
          <cell r="AD80">
            <v>0.89090000000000003</v>
          </cell>
          <cell r="AE80">
            <v>0</v>
          </cell>
          <cell r="AF80">
            <v>0</v>
          </cell>
          <cell r="AG80">
            <v>0</v>
          </cell>
          <cell r="AH80">
            <v>0</v>
          </cell>
          <cell r="AI80">
            <v>0</v>
          </cell>
          <cell r="AJ80">
            <v>0</v>
          </cell>
          <cell r="AK80">
            <v>0</v>
          </cell>
          <cell r="AL80">
            <v>21.6752</v>
          </cell>
          <cell r="AM80">
            <v>337.18759999999997</v>
          </cell>
          <cell r="AN80">
            <v>33.810099999999998</v>
          </cell>
          <cell r="AO80">
            <v>77.354799999999997</v>
          </cell>
          <cell r="AP80">
            <v>1054.0325</v>
          </cell>
          <cell r="AQ80">
            <v>120.66240000000001</v>
          </cell>
          <cell r="AR80">
            <v>33.977899999999998</v>
          </cell>
          <cell r="AS80">
            <v>180.85499999999999</v>
          </cell>
          <cell r="AT80">
            <v>53.000599999999999</v>
          </cell>
          <cell r="AU80">
            <v>0</v>
          </cell>
          <cell r="AV80">
            <v>0</v>
          </cell>
          <cell r="AW80">
            <v>0</v>
          </cell>
          <cell r="AX80">
            <v>0</v>
          </cell>
          <cell r="AY80">
            <v>0</v>
          </cell>
          <cell r="AZ80">
            <v>0</v>
          </cell>
          <cell r="BA80">
            <v>33.977899999999998</v>
          </cell>
          <cell r="BB80">
            <v>180.85499999999999</v>
          </cell>
          <cell r="BC80">
            <v>53.000599999999999</v>
          </cell>
          <cell r="BD80">
            <v>106.087</v>
          </cell>
          <cell r="BE80">
            <v>1140.9558999999999</v>
          </cell>
          <cell r="BF80">
            <v>165.48079999999999</v>
          </cell>
          <cell r="BG80">
            <v>45.176000000000002</v>
          </cell>
          <cell r="BH80">
            <v>640.12</v>
          </cell>
          <cell r="BI80">
            <v>70.468000000000004</v>
          </cell>
          <cell r="BJ80">
            <v>151.26300000000001</v>
          </cell>
          <cell r="BK80">
            <v>1781.0759</v>
          </cell>
          <cell r="BL80">
            <v>235.94880000000001</v>
          </cell>
          <cell r="BM80">
            <v>117.2851</v>
          </cell>
          <cell r="BN80">
            <v>1600.2209</v>
          </cell>
          <cell r="BO80">
            <v>182.94820000000001</v>
          </cell>
          <cell r="BP80">
            <v>106.087</v>
          </cell>
          <cell r="BQ80">
            <v>1140.9558999999999</v>
          </cell>
          <cell r="BR80">
            <v>165.48079999999999</v>
          </cell>
          <cell r="BS80">
            <v>45.176000000000002</v>
          </cell>
          <cell r="BT80">
            <v>640.12</v>
          </cell>
          <cell r="BU80">
            <v>70.468000000000004</v>
          </cell>
          <cell r="BV80">
            <v>151.26300000000001</v>
          </cell>
          <cell r="BW80">
            <v>1781.0759</v>
          </cell>
          <cell r="BX80">
            <v>235.94880000000001</v>
          </cell>
          <cell r="BY80">
            <v>0</v>
          </cell>
          <cell r="BZ80">
            <v>0</v>
          </cell>
          <cell r="CA80">
            <v>0</v>
          </cell>
          <cell r="CB80">
            <v>0</v>
          </cell>
          <cell r="CC80">
            <v>0</v>
          </cell>
          <cell r="CD80">
            <v>0</v>
          </cell>
          <cell r="CE80">
            <v>0</v>
          </cell>
          <cell r="CF80">
            <v>12.281499999999999</v>
          </cell>
          <cell r="CG80">
            <v>0</v>
          </cell>
          <cell r="CH80">
            <v>33.977899999999998</v>
          </cell>
          <cell r="CI80">
            <v>167.68260000000001</v>
          </cell>
          <cell r="CJ80">
            <v>53.000599999999999</v>
          </cell>
          <cell r="CK80">
            <v>0</v>
          </cell>
          <cell r="CL80">
            <v>0.89090000000000003</v>
          </cell>
          <cell r="CM80">
            <v>0</v>
          </cell>
          <cell r="CN80">
            <v>33.977899999999998</v>
          </cell>
          <cell r="CO80">
            <v>180.85499999999999</v>
          </cell>
          <cell r="CP80">
            <v>53.000599999999999</v>
          </cell>
          <cell r="CQ80">
            <v>0</v>
          </cell>
          <cell r="CR80">
            <v>0</v>
          </cell>
          <cell r="CS80">
            <v>0</v>
          </cell>
          <cell r="CT80">
            <v>0</v>
          </cell>
          <cell r="CU80">
            <v>0</v>
          </cell>
          <cell r="CV80">
            <v>0</v>
          </cell>
          <cell r="CW80">
            <v>0</v>
          </cell>
          <cell r="CX80">
            <v>0</v>
          </cell>
          <cell r="CY80">
            <v>0</v>
          </cell>
          <cell r="CZ80">
            <v>117.2851</v>
          </cell>
          <cell r="DA80">
            <v>1600.2209</v>
          </cell>
          <cell r="DB80">
            <v>182.94820000000001</v>
          </cell>
        </row>
        <row r="81">
          <cell r="A81">
            <v>92788</v>
          </cell>
          <cell r="B81">
            <v>170.7328</v>
          </cell>
          <cell r="C81">
            <v>1428.9686999999999</v>
          </cell>
          <cell r="D81">
            <v>0</v>
          </cell>
          <cell r="E81">
            <v>317.0752</v>
          </cell>
          <cell r="F81">
            <v>2376.5045</v>
          </cell>
          <cell r="G81">
            <v>0</v>
          </cell>
          <cell r="H81">
            <v>0</v>
          </cell>
          <cell r="I81">
            <v>110.5335</v>
          </cell>
          <cell r="J81">
            <v>0</v>
          </cell>
          <cell r="K81">
            <v>114.90389999999999</v>
          </cell>
          <cell r="L81">
            <v>1458.3884</v>
          </cell>
          <cell r="M81">
            <v>0</v>
          </cell>
          <cell r="N81">
            <v>0</v>
          </cell>
          <cell r="O81">
            <v>110.5335</v>
          </cell>
          <cell r="P81">
            <v>0</v>
          </cell>
          <cell r="Q81">
            <v>651.62649999999996</v>
          </cell>
          <cell r="R81">
            <v>6713.7411000000002</v>
          </cell>
          <cell r="S81">
            <v>0</v>
          </cell>
          <cell r="T81">
            <v>2310.3121000000001</v>
          </cell>
          <cell r="U81">
            <v>23803.262500000001</v>
          </cell>
          <cell r="V81">
            <v>0</v>
          </cell>
          <cell r="W81">
            <v>3334.8427000000001</v>
          </cell>
          <cell r="X81">
            <v>32864.088400000001</v>
          </cell>
          <cell r="Y81">
            <v>0</v>
          </cell>
          <cell r="Z81">
            <v>10435.531000000001</v>
          </cell>
          <cell r="AA81">
            <v>90842.938099999999</v>
          </cell>
          <cell r="AB81">
            <v>0</v>
          </cell>
          <cell r="AC81">
            <v>0</v>
          </cell>
          <cell r="AD81">
            <v>0</v>
          </cell>
          <cell r="AE81">
            <v>0</v>
          </cell>
          <cell r="AF81">
            <v>0</v>
          </cell>
          <cell r="AG81">
            <v>0</v>
          </cell>
          <cell r="AH81">
            <v>0</v>
          </cell>
          <cell r="AI81">
            <v>0</v>
          </cell>
          <cell r="AJ81">
            <v>0</v>
          </cell>
          <cell r="AK81">
            <v>0</v>
          </cell>
          <cell r="AL81">
            <v>2975.8923</v>
          </cell>
          <cell r="AM81">
            <v>38746.686699999998</v>
          </cell>
          <cell r="AN81">
            <v>0</v>
          </cell>
          <cell r="AO81">
            <v>13411.4233</v>
          </cell>
          <cell r="AP81">
            <v>129589.62480000001</v>
          </cell>
          <cell r="AQ81">
            <v>0</v>
          </cell>
          <cell r="AR81">
            <v>114.90389999999999</v>
          </cell>
          <cell r="AS81">
            <v>1568.9219000000001</v>
          </cell>
          <cell r="AT81">
            <v>0</v>
          </cell>
          <cell r="AU81">
            <v>0</v>
          </cell>
          <cell r="AV81">
            <v>0</v>
          </cell>
          <cell r="AW81">
            <v>0</v>
          </cell>
          <cell r="AX81">
            <v>0</v>
          </cell>
          <cell r="AY81">
            <v>0</v>
          </cell>
          <cell r="AZ81">
            <v>0</v>
          </cell>
          <cell r="BA81">
            <v>114.90389999999999</v>
          </cell>
          <cell r="BB81">
            <v>1568.9219000000001</v>
          </cell>
          <cell r="BC81">
            <v>0</v>
          </cell>
          <cell r="BD81">
            <v>10923.339</v>
          </cell>
          <cell r="BE81">
            <v>94758.944799999997</v>
          </cell>
          <cell r="BF81">
            <v>0</v>
          </cell>
          <cell r="BG81">
            <v>5937.8308999999999</v>
          </cell>
          <cell r="BH81">
            <v>69263.690300000002</v>
          </cell>
          <cell r="BI81">
            <v>0</v>
          </cell>
          <cell r="BJ81">
            <v>16861.169900000001</v>
          </cell>
          <cell r="BK81">
            <v>164022.63510000001</v>
          </cell>
          <cell r="BL81">
            <v>0</v>
          </cell>
          <cell r="BM81">
            <v>16746.266</v>
          </cell>
          <cell r="BN81">
            <v>162453.7132</v>
          </cell>
          <cell r="BO81">
            <v>0</v>
          </cell>
          <cell r="BP81">
            <v>10923.339</v>
          </cell>
          <cell r="BQ81">
            <v>94758.944799999997</v>
          </cell>
          <cell r="BR81">
            <v>0</v>
          </cell>
          <cell r="BS81">
            <v>5937.8308999999999</v>
          </cell>
          <cell r="BT81">
            <v>69263.690300000002</v>
          </cell>
          <cell r="BU81">
            <v>0</v>
          </cell>
          <cell r="BV81">
            <v>16861.169900000001</v>
          </cell>
          <cell r="BW81">
            <v>164022.63510000001</v>
          </cell>
          <cell r="BX81">
            <v>0</v>
          </cell>
          <cell r="BY81">
            <v>0</v>
          </cell>
          <cell r="BZ81">
            <v>0</v>
          </cell>
          <cell r="CA81">
            <v>0</v>
          </cell>
          <cell r="CB81">
            <v>0</v>
          </cell>
          <cell r="CC81">
            <v>0</v>
          </cell>
          <cell r="CD81">
            <v>0</v>
          </cell>
          <cell r="CE81">
            <v>0</v>
          </cell>
          <cell r="CF81">
            <v>110.5335</v>
          </cell>
          <cell r="CG81">
            <v>0</v>
          </cell>
          <cell r="CH81">
            <v>114.90389999999999</v>
          </cell>
          <cell r="CI81">
            <v>1458.3884</v>
          </cell>
          <cell r="CJ81">
            <v>0</v>
          </cell>
          <cell r="CK81">
            <v>0</v>
          </cell>
          <cell r="CL81">
            <v>0</v>
          </cell>
          <cell r="CM81">
            <v>0</v>
          </cell>
          <cell r="CN81">
            <v>114.90389999999999</v>
          </cell>
          <cell r="CO81">
            <v>1568.9219000000001</v>
          </cell>
          <cell r="CP81">
            <v>0</v>
          </cell>
          <cell r="CQ81">
            <v>0</v>
          </cell>
          <cell r="CR81">
            <v>0</v>
          </cell>
          <cell r="CS81">
            <v>0</v>
          </cell>
          <cell r="CT81">
            <v>0</v>
          </cell>
          <cell r="CU81">
            <v>0</v>
          </cell>
          <cell r="CV81">
            <v>0</v>
          </cell>
          <cell r="CW81">
            <v>0</v>
          </cell>
          <cell r="CX81">
            <v>0</v>
          </cell>
          <cell r="CY81">
            <v>0</v>
          </cell>
          <cell r="CZ81">
            <v>16746.266</v>
          </cell>
          <cell r="DA81">
            <v>162453.7132</v>
          </cell>
          <cell r="DB81">
            <v>0</v>
          </cell>
        </row>
        <row r="82">
          <cell r="A82">
            <v>92790</v>
          </cell>
          <cell r="B82">
            <v>10.238</v>
          </cell>
          <cell r="C82">
            <v>199.12450000000001</v>
          </cell>
          <cell r="D82">
            <v>0</v>
          </cell>
          <cell r="E82">
            <v>19.013400000000001</v>
          </cell>
          <cell r="F82">
            <v>319.40269999999998</v>
          </cell>
          <cell r="G82">
            <v>0</v>
          </cell>
          <cell r="H82">
            <v>0</v>
          </cell>
          <cell r="I82">
            <v>21.053999999999998</v>
          </cell>
          <cell r="J82">
            <v>0</v>
          </cell>
          <cell r="K82">
            <v>-3.6539000000000001</v>
          </cell>
          <cell r="L82">
            <v>170.63380000000001</v>
          </cell>
          <cell r="M82">
            <v>0</v>
          </cell>
          <cell r="N82">
            <v>0</v>
          </cell>
          <cell r="O82">
            <v>21.053999999999998</v>
          </cell>
          <cell r="P82">
            <v>0</v>
          </cell>
          <cell r="Q82">
            <v>4.4436999999999998</v>
          </cell>
          <cell r="R82">
            <v>98.644400000000005</v>
          </cell>
          <cell r="S82">
            <v>0</v>
          </cell>
          <cell r="T82">
            <v>15.755000000000001</v>
          </cell>
          <cell r="U82">
            <v>349.73950000000002</v>
          </cell>
          <cell r="V82">
            <v>0</v>
          </cell>
          <cell r="W82">
            <v>53.103999999999999</v>
          </cell>
          <cell r="X82">
            <v>796.27729999999997</v>
          </cell>
          <cell r="Y82">
            <v>0</v>
          </cell>
          <cell r="Z82">
            <v>47.588200000000001</v>
          </cell>
          <cell r="AA82">
            <v>1088.0295000000001</v>
          </cell>
          <cell r="AB82">
            <v>0</v>
          </cell>
          <cell r="AC82">
            <v>0</v>
          </cell>
          <cell r="AD82">
            <v>1.895</v>
          </cell>
          <cell r="AE82">
            <v>0</v>
          </cell>
          <cell r="AF82">
            <v>0</v>
          </cell>
          <cell r="AG82">
            <v>0</v>
          </cell>
          <cell r="AH82">
            <v>0</v>
          </cell>
          <cell r="AI82">
            <v>0</v>
          </cell>
          <cell r="AJ82">
            <v>0</v>
          </cell>
          <cell r="AK82">
            <v>0</v>
          </cell>
          <cell r="AL82">
            <v>20.293900000000001</v>
          </cell>
          <cell r="AM82">
            <v>579.97929999999997</v>
          </cell>
          <cell r="AN82">
            <v>0</v>
          </cell>
          <cell r="AO82">
            <v>67.882099999999994</v>
          </cell>
          <cell r="AP82">
            <v>1666.1138000000001</v>
          </cell>
          <cell r="AQ82">
            <v>0</v>
          </cell>
          <cell r="AR82">
            <v>-3.6539000000000001</v>
          </cell>
          <cell r="AS82">
            <v>193.58279999999999</v>
          </cell>
          <cell r="AT82">
            <v>0</v>
          </cell>
          <cell r="AU82">
            <v>0</v>
          </cell>
          <cell r="AV82">
            <v>0</v>
          </cell>
          <cell r="AW82">
            <v>0</v>
          </cell>
          <cell r="AX82">
            <v>0</v>
          </cell>
          <cell r="AY82">
            <v>0</v>
          </cell>
          <cell r="AZ82">
            <v>0</v>
          </cell>
          <cell r="BA82">
            <v>-3.6539000000000001</v>
          </cell>
          <cell r="BB82">
            <v>193.58279999999999</v>
          </cell>
          <cell r="BC82">
            <v>0</v>
          </cell>
          <cell r="BD82">
            <v>76.839600000000004</v>
          </cell>
          <cell r="BE82">
            <v>1627.6107</v>
          </cell>
          <cell r="BF82">
            <v>0</v>
          </cell>
          <cell r="BG82">
            <v>40.492600000000003</v>
          </cell>
          <cell r="BH82">
            <v>1028.3632</v>
          </cell>
          <cell r="BI82">
            <v>0</v>
          </cell>
          <cell r="BJ82">
            <v>117.3322</v>
          </cell>
          <cell r="BK82">
            <v>2655.9739</v>
          </cell>
          <cell r="BL82">
            <v>0</v>
          </cell>
          <cell r="BM82">
            <v>120.98609999999999</v>
          </cell>
          <cell r="BN82">
            <v>2462.3910999999998</v>
          </cell>
          <cell r="BO82">
            <v>0</v>
          </cell>
          <cell r="BP82">
            <v>76.839600000000004</v>
          </cell>
          <cell r="BQ82">
            <v>1627.6107</v>
          </cell>
          <cell r="BR82">
            <v>0</v>
          </cell>
          <cell r="BS82">
            <v>40.492600000000003</v>
          </cell>
          <cell r="BT82">
            <v>1028.3632</v>
          </cell>
          <cell r="BU82">
            <v>0</v>
          </cell>
          <cell r="BV82">
            <v>117.3322</v>
          </cell>
          <cell r="BW82">
            <v>2655.9739</v>
          </cell>
          <cell r="BX82">
            <v>0</v>
          </cell>
          <cell r="BY82">
            <v>0</v>
          </cell>
          <cell r="BZ82">
            <v>0</v>
          </cell>
          <cell r="CA82">
            <v>0</v>
          </cell>
          <cell r="CB82">
            <v>0</v>
          </cell>
          <cell r="CC82">
            <v>0</v>
          </cell>
          <cell r="CD82">
            <v>0</v>
          </cell>
          <cell r="CE82">
            <v>0</v>
          </cell>
          <cell r="CF82">
            <v>21.053999999999998</v>
          </cell>
          <cell r="CG82">
            <v>0</v>
          </cell>
          <cell r="CH82">
            <v>-3.6539000000000001</v>
          </cell>
          <cell r="CI82">
            <v>170.63380000000001</v>
          </cell>
          <cell r="CJ82">
            <v>0</v>
          </cell>
          <cell r="CK82">
            <v>0</v>
          </cell>
          <cell r="CL82">
            <v>1.895</v>
          </cell>
          <cell r="CM82">
            <v>0</v>
          </cell>
          <cell r="CN82">
            <v>-3.6539000000000001</v>
          </cell>
          <cell r="CO82">
            <v>193.58279999999999</v>
          </cell>
          <cell r="CP82">
            <v>0</v>
          </cell>
          <cell r="CQ82">
            <v>0</v>
          </cell>
          <cell r="CR82">
            <v>0</v>
          </cell>
          <cell r="CS82">
            <v>0</v>
          </cell>
          <cell r="CT82">
            <v>0</v>
          </cell>
          <cell r="CU82">
            <v>0</v>
          </cell>
          <cell r="CV82">
            <v>0</v>
          </cell>
          <cell r="CW82">
            <v>0</v>
          </cell>
          <cell r="CX82">
            <v>0</v>
          </cell>
          <cell r="CY82">
            <v>0</v>
          </cell>
          <cell r="CZ82">
            <v>120.98609999999999</v>
          </cell>
          <cell r="DA82">
            <v>2462.3910999999998</v>
          </cell>
          <cell r="DB82">
            <v>0</v>
          </cell>
        </row>
        <row r="83">
          <cell r="A83">
            <v>92792</v>
          </cell>
          <cell r="B83">
            <v>94.249200000000002</v>
          </cell>
          <cell r="C83">
            <v>1580.0143</v>
          </cell>
          <cell r="D83">
            <v>0</v>
          </cell>
          <cell r="E83">
            <v>175.0343</v>
          </cell>
          <cell r="F83">
            <v>2068.3265999999999</v>
          </cell>
          <cell r="G83">
            <v>0</v>
          </cell>
          <cell r="H83">
            <v>0</v>
          </cell>
          <cell r="I83">
            <v>128.82429999999999</v>
          </cell>
          <cell r="J83">
            <v>0</v>
          </cell>
          <cell r="K83">
            <v>0</v>
          </cell>
          <cell r="L83">
            <v>361.93459999999999</v>
          </cell>
          <cell r="M83">
            <v>0</v>
          </cell>
          <cell r="N83">
            <v>0</v>
          </cell>
          <cell r="O83">
            <v>128.82429999999999</v>
          </cell>
          <cell r="P83">
            <v>0</v>
          </cell>
          <cell r="Q83">
            <v>8.8018999999999998</v>
          </cell>
          <cell r="R83">
            <v>157.88939999999999</v>
          </cell>
          <cell r="S83">
            <v>0</v>
          </cell>
          <cell r="T83">
            <v>31.206600000000002</v>
          </cell>
          <cell r="U83">
            <v>559.79</v>
          </cell>
          <cell r="V83">
            <v>0</v>
          </cell>
          <cell r="W83">
            <v>309.29199999999997</v>
          </cell>
          <cell r="X83">
            <v>4004.0857000000001</v>
          </cell>
          <cell r="Y83">
            <v>0</v>
          </cell>
          <cell r="Z83">
            <v>140.16480000000001</v>
          </cell>
          <cell r="AA83">
            <v>2313.3683999999998</v>
          </cell>
          <cell r="AB83">
            <v>0</v>
          </cell>
          <cell r="AC83">
            <v>0</v>
          </cell>
          <cell r="AD83">
            <v>0</v>
          </cell>
          <cell r="AE83">
            <v>0</v>
          </cell>
          <cell r="AF83">
            <v>0</v>
          </cell>
          <cell r="AG83">
            <v>2.1604999999999999</v>
          </cell>
          <cell r="AH83">
            <v>0</v>
          </cell>
          <cell r="AI83">
            <v>0.16969999999999999</v>
          </cell>
          <cell r="AJ83">
            <v>17.9221</v>
          </cell>
          <cell r="AK83">
            <v>0</v>
          </cell>
          <cell r="AL83">
            <v>40.197000000000003</v>
          </cell>
          <cell r="AM83">
            <v>904.55889999999999</v>
          </cell>
          <cell r="AN83">
            <v>0</v>
          </cell>
          <cell r="AO83">
            <v>180.19210000000001</v>
          </cell>
          <cell r="AP83">
            <v>3197.8447000000001</v>
          </cell>
          <cell r="AQ83">
            <v>0</v>
          </cell>
          <cell r="AR83">
            <v>0.16969999999999999</v>
          </cell>
          <cell r="AS83">
            <v>510.8415</v>
          </cell>
          <cell r="AT83">
            <v>0</v>
          </cell>
          <cell r="AU83">
            <v>0</v>
          </cell>
          <cell r="AV83">
            <v>0</v>
          </cell>
          <cell r="AW83">
            <v>0</v>
          </cell>
          <cell r="AX83">
            <v>0</v>
          </cell>
          <cell r="AY83">
            <v>0</v>
          </cell>
          <cell r="AZ83">
            <v>0</v>
          </cell>
          <cell r="BA83">
            <v>0.16969999999999999</v>
          </cell>
          <cell r="BB83">
            <v>510.8415</v>
          </cell>
          <cell r="BC83">
            <v>0</v>
          </cell>
          <cell r="BD83">
            <v>409.44830000000002</v>
          </cell>
          <cell r="BE83">
            <v>6090.5335999999998</v>
          </cell>
          <cell r="BF83">
            <v>0</v>
          </cell>
          <cell r="BG83">
            <v>80.205500000000001</v>
          </cell>
          <cell r="BH83">
            <v>1622.2383</v>
          </cell>
          <cell r="BI83">
            <v>0</v>
          </cell>
          <cell r="BJ83">
            <v>489.65379999999999</v>
          </cell>
          <cell r="BK83">
            <v>7712.7718999999997</v>
          </cell>
          <cell r="BL83">
            <v>0</v>
          </cell>
          <cell r="BM83">
            <v>489.48410000000001</v>
          </cell>
          <cell r="BN83">
            <v>7201.9304000000002</v>
          </cell>
          <cell r="BO83">
            <v>0</v>
          </cell>
          <cell r="BP83">
            <v>409.44830000000002</v>
          </cell>
          <cell r="BQ83">
            <v>6090.5335999999998</v>
          </cell>
          <cell r="BR83">
            <v>0</v>
          </cell>
          <cell r="BS83">
            <v>80.205500000000001</v>
          </cell>
          <cell r="BT83">
            <v>1622.2383</v>
          </cell>
          <cell r="BU83">
            <v>0</v>
          </cell>
          <cell r="BV83">
            <v>489.65379999999999</v>
          </cell>
          <cell r="BW83">
            <v>7712.7718999999997</v>
          </cell>
          <cell r="BX83">
            <v>0</v>
          </cell>
          <cell r="BY83">
            <v>0.16969999999999999</v>
          </cell>
          <cell r="BZ83">
            <v>17.9221</v>
          </cell>
          <cell r="CA83">
            <v>0</v>
          </cell>
          <cell r="CB83">
            <v>0</v>
          </cell>
          <cell r="CC83">
            <v>2.1604999999999999</v>
          </cell>
          <cell r="CD83">
            <v>0</v>
          </cell>
          <cell r="CE83">
            <v>0</v>
          </cell>
          <cell r="CF83">
            <v>128.82429999999999</v>
          </cell>
          <cell r="CG83">
            <v>0</v>
          </cell>
          <cell r="CH83">
            <v>0</v>
          </cell>
          <cell r="CI83">
            <v>361.93459999999999</v>
          </cell>
          <cell r="CJ83">
            <v>0</v>
          </cell>
          <cell r="CK83">
            <v>0</v>
          </cell>
          <cell r="CL83">
            <v>0</v>
          </cell>
          <cell r="CM83">
            <v>0</v>
          </cell>
          <cell r="CN83">
            <v>0.16969999999999999</v>
          </cell>
          <cell r="CO83">
            <v>510.8415</v>
          </cell>
          <cell r="CP83">
            <v>0</v>
          </cell>
          <cell r="CQ83">
            <v>0</v>
          </cell>
          <cell r="CR83">
            <v>0</v>
          </cell>
          <cell r="CS83">
            <v>0</v>
          </cell>
          <cell r="CT83">
            <v>0</v>
          </cell>
          <cell r="CU83">
            <v>0</v>
          </cell>
          <cell r="CV83">
            <v>0</v>
          </cell>
          <cell r="CW83">
            <v>0</v>
          </cell>
          <cell r="CX83">
            <v>0</v>
          </cell>
          <cell r="CY83">
            <v>0</v>
          </cell>
          <cell r="CZ83">
            <v>489.48410000000001</v>
          </cell>
          <cell r="DA83">
            <v>7201.9304000000002</v>
          </cell>
          <cell r="DB83">
            <v>0</v>
          </cell>
        </row>
        <row r="84">
          <cell r="A84">
            <v>92795</v>
          </cell>
          <cell r="B84">
            <v>0</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30.991099999999999</v>
          </cell>
          <cell r="R84">
            <v>319.59120000000001</v>
          </cell>
          <cell r="S84">
            <v>22.393799999999999</v>
          </cell>
          <cell r="T84">
            <v>109.8777</v>
          </cell>
          <cell r="U84">
            <v>1133.0958000000001</v>
          </cell>
          <cell r="V84">
            <v>79.396199999999993</v>
          </cell>
          <cell r="W84">
            <v>140.86879999999999</v>
          </cell>
          <cell r="X84">
            <v>1452.6869999999999</v>
          </cell>
          <cell r="Y84">
            <v>101.79</v>
          </cell>
          <cell r="Z84">
            <v>153.09270000000001</v>
          </cell>
          <cell r="AA84">
            <v>1714.6898000000001</v>
          </cell>
          <cell r="AB84">
            <v>110.623</v>
          </cell>
          <cell r="AC84">
            <v>0</v>
          </cell>
          <cell r="AD84">
            <v>0</v>
          </cell>
          <cell r="AE84">
            <v>0</v>
          </cell>
          <cell r="AF84">
            <v>0</v>
          </cell>
          <cell r="AG84">
            <v>0</v>
          </cell>
          <cell r="AH84">
            <v>0</v>
          </cell>
          <cell r="AI84">
            <v>0.59950000000000003</v>
          </cell>
          <cell r="AJ84">
            <v>16.196000000000002</v>
          </cell>
          <cell r="AK84">
            <v>0.40489999999999998</v>
          </cell>
          <cell r="AL84">
            <v>153.27260000000001</v>
          </cell>
          <cell r="AM84">
            <v>1946.1468</v>
          </cell>
          <cell r="AN84">
            <v>110.7529</v>
          </cell>
          <cell r="AO84">
            <v>305.76580000000001</v>
          </cell>
          <cell r="AP84">
            <v>3644.6406000000002</v>
          </cell>
          <cell r="AQ84">
            <v>220.971</v>
          </cell>
          <cell r="AR84">
            <v>0.59950000000000003</v>
          </cell>
          <cell r="AS84">
            <v>16.196000000000002</v>
          </cell>
          <cell r="AT84">
            <v>0.40489999999999998</v>
          </cell>
          <cell r="AU84">
            <v>0</v>
          </cell>
          <cell r="AV84">
            <v>0</v>
          </cell>
          <cell r="AW84">
            <v>0</v>
          </cell>
          <cell r="AX84">
            <v>0</v>
          </cell>
          <cell r="AY84">
            <v>0</v>
          </cell>
          <cell r="AZ84">
            <v>0</v>
          </cell>
          <cell r="BA84">
            <v>0.59950000000000003</v>
          </cell>
          <cell r="BB84">
            <v>16.196000000000002</v>
          </cell>
          <cell r="BC84">
            <v>0.40489999999999998</v>
          </cell>
          <cell r="BD84">
            <v>153.09270000000001</v>
          </cell>
          <cell r="BE84">
            <v>1714.6898000000001</v>
          </cell>
          <cell r="BF84">
            <v>110.623</v>
          </cell>
          <cell r="BG84">
            <v>294.14139999999998</v>
          </cell>
          <cell r="BH84">
            <v>3398.8337999999999</v>
          </cell>
          <cell r="BI84">
            <v>212.5429</v>
          </cell>
          <cell r="BJ84">
            <v>447.23410000000001</v>
          </cell>
          <cell r="BK84">
            <v>5113.5236000000004</v>
          </cell>
          <cell r="BL84">
            <v>323.16590000000002</v>
          </cell>
          <cell r="BM84">
            <v>446.63459999999998</v>
          </cell>
          <cell r="BN84">
            <v>5097.3275999999996</v>
          </cell>
          <cell r="BO84">
            <v>322.76100000000002</v>
          </cell>
          <cell r="BP84">
            <v>153.09270000000001</v>
          </cell>
          <cell r="BQ84">
            <v>1714.6898000000001</v>
          </cell>
          <cell r="BR84">
            <v>110.623</v>
          </cell>
          <cell r="BS84">
            <v>294.14139999999998</v>
          </cell>
          <cell r="BT84">
            <v>3398.8337999999999</v>
          </cell>
          <cell r="BU84">
            <v>212.5429</v>
          </cell>
          <cell r="BV84">
            <v>447.23410000000001</v>
          </cell>
          <cell r="BW84">
            <v>5113.5236000000004</v>
          </cell>
          <cell r="BX84">
            <v>323.16590000000002</v>
          </cell>
          <cell r="BY84">
            <v>0.59950000000000003</v>
          </cell>
          <cell r="BZ84">
            <v>16.196000000000002</v>
          </cell>
          <cell r="CA84">
            <v>0.40489999999999998</v>
          </cell>
          <cell r="CB84">
            <v>0</v>
          </cell>
          <cell r="CC84">
            <v>0</v>
          </cell>
          <cell r="CD84">
            <v>0</v>
          </cell>
          <cell r="CE84">
            <v>0</v>
          </cell>
          <cell r="CF84">
            <v>0</v>
          </cell>
          <cell r="CG84">
            <v>0</v>
          </cell>
          <cell r="CH84">
            <v>0</v>
          </cell>
          <cell r="CI84">
            <v>0</v>
          </cell>
          <cell r="CJ84">
            <v>0</v>
          </cell>
          <cell r="CK84">
            <v>0</v>
          </cell>
          <cell r="CL84">
            <v>0</v>
          </cell>
          <cell r="CM84">
            <v>0</v>
          </cell>
          <cell r="CN84">
            <v>0.59950000000000003</v>
          </cell>
          <cell r="CO84">
            <v>16.196000000000002</v>
          </cell>
          <cell r="CP84">
            <v>0.40489999999999998</v>
          </cell>
          <cell r="CQ84">
            <v>0</v>
          </cell>
          <cell r="CR84">
            <v>0</v>
          </cell>
          <cell r="CS84">
            <v>0</v>
          </cell>
          <cell r="CT84">
            <v>0</v>
          </cell>
          <cell r="CU84">
            <v>0</v>
          </cell>
          <cell r="CV84">
            <v>0</v>
          </cell>
          <cell r="CW84">
            <v>0</v>
          </cell>
          <cell r="CX84">
            <v>0</v>
          </cell>
          <cell r="CY84">
            <v>0</v>
          </cell>
          <cell r="CZ84">
            <v>446.63459999999998</v>
          </cell>
          <cell r="DA84">
            <v>5097.3275999999996</v>
          </cell>
          <cell r="DB84">
            <v>322.76100000000002</v>
          </cell>
        </row>
        <row r="85">
          <cell r="A85">
            <v>92797</v>
          </cell>
          <cell r="B85">
            <v>55.628</v>
          </cell>
          <cell r="C85">
            <v>660.30349999999999</v>
          </cell>
          <cell r="D85">
            <v>97.290700000000001</v>
          </cell>
          <cell r="E85">
            <v>103.30929999999999</v>
          </cell>
          <cell r="F85">
            <v>703.31619999999998</v>
          </cell>
          <cell r="G85">
            <v>180.68270000000001</v>
          </cell>
          <cell r="H85">
            <v>0</v>
          </cell>
          <cell r="I85">
            <v>58.600299999999997</v>
          </cell>
          <cell r="J85">
            <v>0</v>
          </cell>
          <cell r="K85">
            <v>53.142400000000002</v>
          </cell>
          <cell r="L85">
            <v>348.58600000000001</v>
          </cell>
          <cell r="M85">
            <v>92.943399999999997</v>
          </cell>
          <cell r="N85">
            <v>0</v>
          </cell>
          <cell r="O85">
            <v>58.600299999999997</v>
          </cell>
          <cell r="P85">
            <v>0</v>
          </cell>
          <cell r="Q85">
            <v>9.2477</v>
          </cell>
          <cell r="R85">
            <v>59.500799999999998</v>
          </cell>
          <cell r="S85">
            <v>16.1738</v>
          </cell>
          <cell r="T85">
            <v>32.787199999999999</v>
          </cell>
          <cell r="U85">
            <v>210.9572</v>
          </cell>
          <cell r="V85">
            <v>57.343200000000003</v>
          </cell>
          <cell r="W85">
            <v>147.82980000000001</v>
          </cell>
          <cell r="X85">
            <v>1285.4917</v>
          </cell>
          <cell r="Y85">
            <v>258.54700000000003</v>
          </cell>
          <cell r="Z85">
            <v>62.940300000000001</v>
          </cell>
          <cell r="AA85">
            <v>398.20909999999998</v>
          </cell>
          <cell r="AB85">
            <v>110.07940000000001</v>
          </cell>
          <cell r="AC85">
            <v>0</v>
          </cell>
          <cell r="AD85">
            <v>2.2326999999999999</v>
          </cell>
          <cell r="AE85">
            <v>0</v>
          </cell>
          <cell r="AF85">
            <v>0</v>
          </cell>
          <cell r="AG85">
            <v>0</v>
          </cell>
          <cell r="AH85">
            <v>0</v>
          </cell>
          <cell r="AI85">
            <v>0</v>
          </cell>
          <cell r="AJ85">
            <v>0</v>
          </cell>
          <cell r="AK85">
            <v>0</v>
          </cell>
          <cell r="AL85">
            <v>38.769500000000001</v>
          </cell>
          <cell r="AM85">
            <v>293.3365</v>
          </cell>
          <cell r="AN85">
            <v>67.805899999999994</v>
          </cell>
          <cell r="AO85">
            <v>101.7098</v>
          </cell>
          <cell r="AP85">
            <v>689.31290000000001</v>
          </cell>
          <cell r="AQ85">
            <v>177.8853</v>
          </cell>
          <cell r="AR85">
            <v>53.142400000000002</v>
          </cell>
          <cell r="AS85">
            <v>409.41899999999998</v>
          </cell>
          <cell r="AT85">
            <v>92.943399999999997</v>
          </cell>
          <cell r="AU85">
            <v>0</v>
          </cell>
          <cell r="AV85">
            <v>0</v>
          </cell>
          <cell r="AW85">
            <v>0</v>
          </cell>
          <cell r="AX85">
            <v>0</v>
          </cell>
          <cell r="AY85">
            <v>0</v>
          </cell>
          <cell r="AZ85">
            <v>0</v>
          </cell>
          <cell r="BA85">
            <v>53.142400000000002</v>
          </cell>
          <cell r="BB85">
            <v>409.41899999999998</v>
          </cell>
          <cell r="BC85">
            <v>92.943399999999997</v>
          </cell>
          <cell r="BD85">
            <v>221.8776</v>
          </cell>
          <cell r="BE85">
            <v>1820.4291000000001</v>
          </cell>
          <cell r="BF85">
            <v>388.05279999999999</v>
          </cell>
          <cell r="BG85">
            <v>80.804400000000001</v>
          </cell>
          <cell r="BH85">
            <v>563.79449999999997</v>
          </cell>
          <cell r="BI85">
            <v>141.3229</v>
          </cell>
          <cell r="BJ85">
            <v>302.68200000000002</v>
          </cell>
          <cell r="BK85">
            <v>2384.2235999999998</v>
          </cell>
          <cell r="BL85">
            <v>529.37570000000005</v>
          </cell>
          <cell r="BM85">
            <v>249.53960000000001</v>
          </cell>
          <cell r="BN85">
            <v>1974.8045999999999</v>
          </cell>
          <cell r="BO85">
            <v>436.4323</v>
          </cell>
          <cell r="BP85">
            <v>221.8776</v>
          </cell>
          <cell r="BQ85">
            <v>1820.4291000000001</v>
          </cell>
          <cell r="BR85">
            <v>388.05279999999999</v>
          </cell>
          <cell r="BS85">
            <v>80.804400000000001</v>
          </cell>
          <cell r="BT85">
            <v>563.79449999999997</v>
          </cell>
          <cell r="BU85">
            <v>141.3229</v>
          </cell>
          <cell r="BV85">
            <v>302.68200000000002</v>
          </cell>
          <cell r="BW85">
            <v>2384.2235999999998</v>
          </cell>
          <cell r="BX85">
            <v>529.37570000000005</v>
          </cell>
          <cell r="BY85">
            <v>0</v>
          </cell>
          <cell r="BZ85">
            <v>0</v>
          </cell>
          <cell r="CA85">
            <v>0</v>
          </cell>
          <cell r="CB85">
            <v>0</v>
          </cell>
          <cell r="CC85">
            <v>0</v>
          </cell>
          <cell r="CD85">
            <v>0</v>
          </cell>
          <cell r="CE85">
            <v>0</v>
          </cell>
          <cell r="CF85">
            <v>58.600299999999997</v>
          </cell>
          <cell r="CG85">
            <v>0</v>
          </cell>
          <cell r="CH85">
            <v>53.142400000000002</v>
          </cell>
          <cell r="CI85">
            <v>348.58600000000001</v>
          </cell>
          <cell r="CJ85">
            <v>92.943399999999997</v>
          </cell>
          <cell r="CK85">
            <v>0</v>
          </cell>
          <cell r="CL85">
            <v>2.2326999999999999</v>
          </cell>
          <cell r="CM85">
            <v>0</v>
          </cell>
          <cell r="CN85">
            <v>53.142400000000002</v>
          </cell>
          <cell r="CO85">
            <v>409.41899999999998</v>
          </cell>
          <cell r="CP85">
            <v>92.943399999999997</v>
          </cell>
          <cell r="CQ85">
            <v>0</v>
          </cell>
          <cell r="CR85">
            <v>0</v>
          </cell>
          <cell r="CS85">
            <v>0</v>
          </cell>
          <cell r="CT85">
            <v>0</v>
          </cell>
          <cell r="CU85">
            <v>0</v>
          </cell>
          <cell r="CV85">
            <v>0</v>
          </cell>
          <cell r="CW85">
            <v>0</v>
          </cell>
          <cell r="CX85">
            <v>0</v>
          </cell>
          <cell r="CY85">
            <v>0</v>
          </cell>
          <cell r="CZ85">
            <v>249.53960000000001</v>
          </cell>
          <cell r="DA85">
            <v>1974.8045999999999</v>
          </cell>
          <cell r="DB85">
            <v>436.4323</v>
          </cell>
        </row>
        <row r="86">
          <cell r="A86">
            <v>92833</v>
          </cell>
          <cell r="B86">
            <v>0</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4.2983000000000002</v>
          </cell>
          <cell r="R86">
            <v>42.316000000000003</v>
          </cell>
          <cell r="S86">
            <v>1.4540999999999999</v>
          </cell>
          <cell r="T86">
            <v>15.2395</v>
          </cell>
          <cell r="U86">
            <v>150.02889999999999</v>
          </cell>
          <cell r="V86">
            <v>5.1555</v>
          </cell>
          <cell r="W86">
            <v>19.537800000000001</v>
          </cell>
          <cell r="X86">
            <v>192.3449</v>
          </cell>
          <cell r="Y86">
            <v>6.6096000000000004</v>
          </cell>
          <cell r="Z86">
            <v>20.026599999999998</v>
          </cell>
          <cell r="AA86">
            <v>224.7602</v>
          </cell>
          <cell r="AB86">
            <v>6.7751000000000001</v>
          </cell>
          <cell r="AC86">
            <v>0</v>
          </cell>
          <cell r="AD86">
            <v>0</v>
          </cell>
          <cell r="AE86">
            <v>0</v>
          </cell>
          <cell r="AF86">
            <v>0</v>
          </cell>
          <cell r="AG86">
            <v>0</v>
          </cell>
          <cell r="AH86">
            <v>0</v>
          </cell>
          <cell r="AI86">
            <v>6.2279</v>
          </cell>
          <cell r="AJ86">
            <v>197.25360000000001</v>
          </cell>
          <cell r="AK86">
            <v>2.0019</v>
          </cell>
          <cell r="AL86">
            <v>19.629799999999999</v>
          </cell>
          <cell r="AM86">
            <v>249.9624</v>
          </cell>
          <cell r="AN86">
            <v>6.6407999999999996</v>
          </cell>
          <cell r="AO86">
            <v>33.4285</v>
          </cell>
          <cell r="AP86">
            <v>277.46899999999999</v>
          </cell>
          <cell r="AQ86">
            <v>11.414</v>
          </cell>
          <cell r="AR86">
            <v>6.2279</v>
          </cell>
          <cell r="AS86">
            <v>197.25360000000001</v>
          </cell>
          <cell r="AT86">
            <v>2.0019</v>
          </cell>
          <cell r="AU86">
            <v>0</v>
          </cell>
          <cell r="AV86">
            <v>0</v>
          </cell>
          <cell r="AW86">
            <v>0</v>
          </cell>
          <cell r="AX86">
            <v>0</v>
          </cell>
          <cell r="AY86">
            <v>0</v>
          </cell>
          <cell r="AZ86">
            <v>0</v>
          </cell>
          <cell r="BA86">
            <v>6.2279</v>
          </cell>
          <cell r="BB86">
            <v>197.25360000000001</v>
          </cell>
          <cell r="BC86">
            <v>2.0019</v>
          </cell>
          <cell r="BD86">
            <v>20.026599999999998</v>
          </cell>
          <cell r="BE86">
            <v>224.7602</v>
          </cell>
          <cell r="BF86">
            <v>6.7751000000000001</v>
          </cell>
          <cell r="BG86">
            <v>39.1676</v>
          </cell>
          <cell r="BH86">
            <v>442.3073</v>
          </cell>
          <cell r="BI86">
            <v>13.250400000000001</v>
          </cell>
          <cell r="BJ86">
            <v>59.194200000000002</v>
          </cell>
          <cell r="BK86">
            <v>667.0675</v>
          </cell>
          <cell r="BL86">
            <v>20.025500000000001</v>
          </cell>
          <cell r="BM86">
            <v>52.966299999999997</v>
          </cell>
          <cell r="BN86">
            <v>469.81389999999999</v>
          </cell>
          <cell r="BO86">
            <v>18.023599999999998</v>
          </cell>
          <cell r="BP86">
            <v>20.026599999999998</v>
          </cell>
          <cell r="BQ86">
            <v>224.7602</v>
          </cell>
          <cell r="BR86">
            <v>6.7751000000000001</v>
          </cell>
          <cell r="BS86">
            <v>39.1676</v>
          </cell>
          <cell r="BT86">
            <v>442.3073</v>
          </cell>
          <cell r="BU86">
            <v>13.250400000000001</v>
          </cell>
          <cell r="BV86">
            <v>59.194200000000002</v>
          </cell>
          <cell r="BW86">
            <v>667.0675</v>
          </cell>
          <cell r="BX86">
            <v>20.025500000000001</v>
          </cell>
          <cell r="BY86">
            <v>6.2279</v>
          </cell>
          <cell r="BZ86">
            <v>197.25360000000001</v>
          </cell>
          <cell r="CA86">
            <v>2.0019</v>
          </cell>
          <cell r="CB86">
            <v>0</v>
          </cell>
          <cell r="CC86">
            <v>0</v>
          </cell>
          <cell r="CD86">
            <v>0</v>
          </cell>
          <cell r="CE86">
            <v>0</v>
          </cell>
          <cell r="CF86">
            <v>0</v>
          </cell>
          <cell r="CG86">
            <v>0</v>
          </cell>
          <cell r="CH86">
            <v>0</v>
          </cell>
          <cell r="CI86">
            <v>0</v>
          </cell>
          <cell r="CJ86">
            <v>0</v>
          </cell>
          <cell r="CK86">
            <v>0</v>
          </cell>
          <cell r="CL86">
            <v>0</v>
          </cell>
          <cell r="CM86">
            <v>0</v>
          </cell>
          <cell r="CN86">
            <v>6.2279</v>
          </cell>
          <cell r="CO86">
            <v>197.25360000000001</v>
          </cell>
          <cell r="CP86">
            <v>2.0019</v>
          </cell>
          <cell r="CQ86">
            <v>0</v>
          </cell>
          <cell r="CR86">
            <v>0</v>
          </cell>
          <cell r="CS86">
            <v>0</v>
          </cell>
          <cell r="CT86">
            <v>0</v>
          </cell>
          <cell r="CU86">
            <v>0</v>
          </cell>
          <cell r="CV86">
            <v>0</v>
          </cell>
          <cell r="CW86">
            <v>0</v>
          </cell>
          <cell r="CX86">
            <v>0</v>
          </cell>
          <cell r="CY86">
            <v>0</v>
          </cell>
          <cell r="CZ86">
            <v>52.966299999999997</v>
          </cell>
          <cell r="DA86">
            <v>469.81389999999999</v>
          </cell>
          <cell r="DB86">
            <v>18.023599999999998</v>
          </cell>
        </row>
        <row r="87">
          <cell r="A87">
            <v>92838</v>
          </cell>
          <cell r="B87">
            <v>282.31360000000001</v>
          </cell>
          <cell r="C87">
            <v>1053.3233</v>
          </cell>
          <cell r="D87">
            <v>45.210599999999999</v>
          </cell>
          <cell r="E87">
            <v>524.29679999999996</v>
          </cell>
          <cell r="F87">
            <v>3548.2725</v>
          </cell>
          <cell r="G87">
            <v>83.962500000000006</v>
          </cell>
          <cell r="H87">
            <v>0</v>
          </cell>
          <cell r="I87">
            <v>117.815</v>
          </cell>
          <cell r="J87">
            <v>0</v>
          </cell>
          <cell r="K87">
            <v>304.61189999999999</v>
          </cell>
          <cell r="L87">
            <v>1541.0886</v>
          </cell>
          <cell r="M87">
            <v>48.781500000000001</v>
          </cell>
          <cell r="N87">
            <v>0</v>
          </cell>
          <cell r="O87">
            <v>117.815</v>
          </cell>
          <cell r="P87">
            <v>0</v>
          </cell>
          <cell r="Q87">
            <v>306.82</v>
          </cell>
          <cell r="R87">
            <v>4551.9279999999999</v>
          </cell>
          <cell r="S87">
            <v>49.135100000000001</v>
          </cell>
          <cell r="T87">
            <v>1087.8164999999999</v>
          </cell>
          <cell r="U87">
            <v>16138.6553</v>
          </cell>
          <cell r="V87">
            <v>174.2064</v>
          </cell>
          <cell r="W87">
            <v>1896.635</v>
          </cell>
          <cell r="X87">
            <v>23751.090499999998</v>
          </cell>
          <cell r="Y87">
            <v>303.73309999999998</v>
          </cell>
          <cell r="Z87">
            <v>4913.5907999999999</v>
          </cell>
          <cell r="AA87">
            <v>61876.732799999998</v>
          </cell>
          <cell r="AB87">
            <v>786.87789999999995</v>
          </cell>
          <cell r="AC87">
            <v>0</v>
          </cell>
          <cell r="AD87">
            <v>0</v>
          </cell>
          <cell r="AE87">
            <v>0</v>
          </cell>
          <cell r="AF87">
            <v>0</v>
          </cell>
          <cell r="AG87">
            <v>0</v>
          </cell>
          <cell r="AH87">
            <v>0</v>
          </cell>
          <cell r="AI87">
            <v>0</v>
          </cell>
          <cell r="AJ87">
            <v>0</v>
          </cell>
          <cell r="AK87">
            <v>0</v>
          </cell>
          <cell r="AL87">
            <v>1401.2067</v>
          </cell>
          <cell r="AM87">
            <v>26515.6198</v>
          </cell>
          <cell r="AN87">
            <v>224.3937</v>
          </cell>
          <cell r="AO87">
            <v>6314.7974999999997</v>
          </cell>
          <cell r="AP87">
            <v>88392.352599999998</v>
          </cell>
          <cell r="AQ87">
            <v>1011.2716</v>
          </cell>
          <cell r="AR87">
            <v>304.61189999999999</v>
          </cell>
          <cell r="AS87">
            <v>1658.9036000000001</v>
          </cell>
          <cell r="AT87">
            <v>48.781500000000001</v>
          </cell>
          <cell r="AU87">
            <v>0</v>
          </cell>
          <cell r="AV87">
            <v>0</v>
          </cell>
          <cell r="AW87">
            <v>0</v>
          </cell>
          <cell r="AX87">
            <v>0</v>
          </cell>
          <cell r="AY87">
            <v>0</v>
          </cell>
          <cell r="AZ87">
            <v>0</v>
          </cell>
          <cell r="BA87">
            <v>304.61189999999999</v>
          </cell>
          <cell r="BB87">
            <v>1658.9036000000001</v>
          </cell>
          <cell r="BC87">
            <v>48.781500000000001</v>
          </cell>
          <cell r="BD87">
            <v>5720.2012000000004</v>
          </cell>
          <cell r="BE87">
            <v>66596.143599999996</v>
          </cell>
          <cell r="BF87">
            <v>916.05100000000004</v>
          </cell>
          <cell r="BG87">
            <v>2795.8431999999998</v>
          </cell>
          <cell r="BH87">
            <v>47206.203099999999</v>
          </cell>
          <cell r="BI87">
            <v>447.73520000000002</v>
          </cell>
          <cell r="BJ87">
            <v>8516.0444000000007</v>
          </cell>
          <cell r="BK87">
            <v>113802.34669999999</v>
          </cell>
          <cell r="BL87">
            <v>1363.7862</v>
          </cell>
          <cell r="BM87">
            <v>8211.4325000000008</v>
          </cell>
          <cell r="BN87">
            <v>112143.4431</v>
          </cell>
          <cell r="BO87">
            <v>1315.0047</v>
          </cell>
          <cell r="BP87">
            <v>5720.2012000000004</v>
          </cell>
          <cell r="BQ87">
            <v>66596.143599999996</v>
          </cell>
          <cell r="BR87">
            <v>916.05100000000004</v>
          </cell>
          <cell r="BS87">
            <v>2795.8431999999998</v>
          </cell>
          <cell r="BT87">
            <v>47206.203099999999</v>
          </cell>
          <cell r="BU87">
            <v>447.73520000000002</v>
          </cell>
          <cell r="BV87">
            <v>8516.0444000000007</v>
          </cell>
          <cell r="BW87">
            <v>113802.34669999999</v>
          </cell>
          <cell r="BX87">
            <v>1363.7862</v>
          </cell>
          <cell r="BY87">
            <v>0</v>
          </cell>
          <cell r="BZ87">
            <v>0</v>
          </cell>
          <cell r="CA87">
            <v>0</v>
          </cell>
          <cell r="CB87">
            <v>0</v>
          </cell>
          <cell r="CC87">
            <v>0</v>
          </cell>
          <cell r="CD87">
            <v>0</v>
          </cell>
          <cell r="CE87">
            <v>0</v>
          </cell>
          <cell r="CF87">
            <v>117.815</v>
          </cell>
          <cell r="CG87">
            <v>0</v>
          </cell>
          <cell r="CH87">
            <v>304.61189999999999</v>
          </cell>
          <cell r="CI87">
            <v>1541.0886</v>
          </cell>
          <cell r="CJ87">
            <v>48.781500000000001</v>
          </cell>
          <cell r="CK87">
            <v>0</v>
          </cell>
          <cell r="CL87">
            <v>0</v>
          </cell>
          <cell r="CM87">
            <v>0</v>
          </cell>
          <cell r="CN87">
            <v>304.61189999999999</v>
          </cell>
          <cell r="CO87">
            <v>1658.9036000000001</v>
          </cell>
          <cell r="CP87">
            <v>48.781500000000001</v>
          </cell>
          <cell r="CQ87">
            <v>0</v>
          </cell>
          <cell r="CR87">
            <v>0</v>
          </cell>
          <cell r="CS87">
            <v>0</v>
          </cell>
          <cell r="CT87">
            <v>0</v>
          </cell>
          <cell r="CU87">
            <v>0</v>
          </cell>
          <cell r="CV87">
            <v>0</v>
          </cell>
          <cell r="CW87">
            <v>0</v>
          </cell>
          <cell r="CX87">
            <v>0</v>
          </cell>
          <cell r="CY87">
            <v>0</v>
          </cell>
          <cell r="CZ87">
            <v>8211.4325000000008</v>
          </cell>
          <cell r="DA87">
            <v>112143.4431</v>
          </cell>
          <cell r="DB87">
            <v>1315.0047</v>
          </cell>
        </row>
        <row r="88">
          <cell r="A88">
            <v>92844</v>
          </cell>
          <cell r="B88">
            <v>78.150300000000001</v>
          </cell>
          <cell r="C88">
            <v>509.45580000000001</v>
          </cell>
          <cell r="D88">
            <v>26.438500000000001</v>
          </cell>
          <cell r="E88">
            <v>145.13630000000001</v>
          </cell>
          <cell r="F88">
            <v>1184.3316</v>
          </cell>
          <cell r="G88">
            <v>49.1</v>
          </cell>
          <cell r="H88">
            <v>0</v>
          </cell>
          <cell r="I88">
            <v>51.494900000000001</v>
          </cell>
          <cell r="J88">
            <v>0</v>
          </cell>
          <cell r="K88">
            <v>106.1392</v>
          </cell>
          <cell r="L88">
            <v>805.64409999999998</v>
          </cell>
          <cell r="M88">
            <v>35.907200000000003</v>
          </cell>
          <cell r="N88">
            <v>0</v>
          </cell>
          <cell r="O88">
            <v>51.494900000000001</v>
          </cell>
          <cell r="P88">
            <v>0</v>
          </cell>
          <cell r="Q88">
            <v>159.49930000000001</v>
          </cell>
          <cell r="R88">
            <v>901.13789999999995</v>
          </cell>
          <cell r="S88">
            <v>53.959000000000003</v>
          </cell>
          <cell r="T88">
            <v>565.49760000000003</v>
          </cell>
          <cell r="U88">
            <v>3194.9432999999999</v>
          </cell>
          <cell r="V88">
            <v>191.3092</v>
          </cell>
          <cell r="W88">
            <v>842.14430000000004</v>
          </cell>
          <cell r="X88">
            <v>4984.2245000000003</v>
          </cell>
          <cell r="Y88">
            <v>284.89949999999999</v>
          </cell>
          <cell r="Z88">
            <v>2468.5513999999998</v>
          </cell>
          <cell r="AA88">
            <v>12563.940699999999</v>
          </cell>
          <cell r="AB88">
            <v>835.11689999999999</v>
          </cell>
          <cell r="AC88">
            <v>0</v>
          </cell>
          <cell r="AD88">
            <v>38.105899999999998</v>
          </cell>
          <cell r="AE88">
            <v>0</v>
          </cell>
          <cell r="AF88">
            <v>0</v>
          </cell>
          <cell r="AG88">
            <v>0</v>
          </cell>
          <cell r="AH88">
            <v>0</v>
          </cell>
          <cell r="AI88">
            <v>0</v>
          </cell>
          <cell r="AJ88">
            <v>51.05</v>
          </cell>
          <cell r="AK88">
            <v>0</v>
          </cell>
          <cell r="AL88">
            <v>728.41240000000005</v>
          </cell>
          <cell r="AM88">
            <v>5013.1863999999996</v>
          </cell>
          <cell r="AN88">
            <v>246.42359999999999</v>
          </cell>
          <cell r="AO88">
            <v>3196.9638</v>
          </cell>
          <cell r="AP88">
            <v>17487.9712</v>
          </cell>
          <cell r="AQ88">
            <v>1081.5405000000001</v>
          </cell>
          <cell r="AR88">
            <v>106.1392</v>
          </cell>
          <cell r="AS88">
            <v>946.29489999999998</v>
          </cell>
          <cell r="AT88">
            <v>35.907200000000003</v>
          </cell>
          <cell r="AU88">
            <v>0</v>
          </cell>
          <cell r="AV88">
            <v>0</v>
          </cell>
          <cell r="AW88">
            <v>0</v>
          </cell>
          <cell r="AX88">
            <v>0</v>
          </cell>
          <cell r="AY88">
            <v>0</v>
          </cell>
          <cell r="AZ88">
            <v>0</v>
          </cell>
          <cell r="BA88">
            <v>106.1392</v>
          </cell>
          <cell r="BB88">
            <v>946.29489999999998</v>
          </cell>
          <cell r="BC88">
            <v>35.907200000000003</v>
          </cell>
          <cell r="BD88">
            <v>2691.8380000000002</v>
          </cell>
          <cell r="BE88">
            <v>14309.223</v>
          </cell>
          <cell r="BF88">
            <v>910.65539999999999</v>
          </cell>
          <cell r="BG88">
            <v>1453.4093</v>
          </cell>
          <cell r="BH88">
            <v>9109.2675999999992</v>
          </cell>
          <cell r="BI88">
            <v>491.6918</v>
          </cell>
          <cell r="BJ88">
            <v>4145.2473</v>
          </cell>
          <cell r="BK88">
            <v>23418.490600000001</v>
          </cell>
          <cell r="BL88">
            <v>1402.3471999999999</v>
          </cell>
          <cell r="BM88">
            <v>4039.1080999999999</v>
          </cell>
          <cell r="BN88">
            <v>22472.1957</v>
          </cell>
          <cell r="BO88">
            <v>1366.44</v>
          </cell>
          <cell r="BP88">
            <v>2691.8380000000002</v>
          </cell>
          <cell r="BQ88">
            <v>14309.223</v>
          </cell>
          <cell r="BR88">
            <v>910.65539999999999</v>
          </cell>
          <cell r="BS88">
            <v>1453.4093</v>
          </cell>
          <cell r="BT88">
            <v>9109.2675999999992</v>
          </cell>
          <cell r="BU88">
            <v>491.6918</v>
          </cell>
          <cell r="BV88">
            <v>4145.2473</v>
          </cell>
          <cell r="BW88">
            <v>23418.490600000001</v>
          </cell>
          <cell r="BX88">
            <v>1402.3471999999999</v>
          </cell>
          <cell r="BY88">
            <v>0</v>
          </cell>
          <cell r="BZ88">
            <v>51.05</v>
          </cell>
          <cell r="CA88">
            <v>0</v>
          </cell>
          <cell r="CB88">
            <v>0</v>
          </cell>
          <cell r="CC88">
            <v>0</v>
          </cell>
          <cell r="CD88">
            <v>0</v>
          </cell>
          <cell r="CE88">
            <v>0</v>
          </cell>
          <cell r="CF88">
            <v>51.494900000000001</v>
          </cell>
          <cell r="CG88">
            <v>0</v>
          </cell>
          <cell r="CH88">
            <v>106.1392</v>
          </cell>
          <cell r="CI88">
            <v>805.64409999999998</v>
          </cell>
          <cell r="CJ88">
            <v>35.907200000000003</v>
          </cell>
          <cell r="CK88">
            <v>0</v>
          </cell>
          <cell r="CL88">
            <v>38.105899999999998</v>
          </cell>
          <cell r="CM88">
            <v>0</v>
          </cell>
          <cell r="CN88">
            <v>106.1392</v>
          </cell>
          <cell r="CO88">
            <v>946.29489999999998</v>
          </cell>
          <cell r="CP88">
            <v>35.907200000000003</v>
          </cell>
          <cell r="CQ88">
            <v>0</v>
          </cell>
          <cell r="CR88">
            <v>0</v>
          </cell>
          <cell r="CS88">
            <v>0</v>
          </cell>
          <cell r="CT88">
            <v>0</v>
          </cell>
          <cell r="CU88">
            <v>0</v>
          </cell>
          <cell r="CV88">
            <v>0</v>
          </cell>
          <cell r="CW88">
            <v>0</v>
          </cell>
          <cell r="CX88">
            <v>0</v>
          </cell>
          <cell r="CY88">
            <v>0</v>
          </cell>
          <cell r="CZ88">
            <v>4039.1080999999999</v>
          </cell>
          <cell r="DA88">
            <v>22472.1957</v>
          </cell>
          <cell r="DB88">
            <v>1366.44</v>
          </cell>
        </row>
        <row r="89">
          <cell r="A89">
            <v>92845</v>
          </cell>
          <cell r="B89">
            <v>69.721400000000003</v>
          </cell>
          <cell r="C89">
            <v>490.75880000000001</v>
          </cell>
          <cell r="D89">
            <v>75.964399999999998</v>
          </cell>
          <cell r="E89">
            <v>129.48259999999999</v>
          </cell>
          <cell r="F89">
            <v>776.42359999999996</v>
          </cell>
          <cell r="G89">
            <v>141.07679999999999</v>
          </cell>
          <cell r="H89">
            <v>0</v>
          </cell>
          <cell r="I89">
            <v>45.4773</v>
          </cell>
          <cell r="J89">
            <v>0</v>
          </cell>
          <cell r="K89">
            <v>88.960700000000003</v>
          </cell>
          <cell r="L89">
            <v>775.56209999999999</v>
          </cell>
          <cell r="M89">
            <v>96.926500000000004</v>
          </cell>
          <cell r="N89">
            <v>0</v>
          </cell>
          <cell r="O89">
            <v>45.4773</v>
          </cell>
          <cell r="P89">
            <v>0</v>
          </cell>
          <cell r="Q89">
            <v>31.995799999999999</v>
          </cell>
          <cell r="R89">
            <v>303.00240000000002</v>
          </cell>
          <cell r="S89">
            <v>34.860900000000001</v>
          </cell>
          <cell r="T89">
            <v>113.43980000000001</v>
          </cell>
          <cell r="U89">
            <v>1074.2813000000001</v>
          </cell>
          <cell r="V89">
            <v>123.5975</v>
          </cell>
          <cell r="W89">
            <v>255.6789</v>
          </cell>
          <cell r="X89">
            <v>1868.904</v>
          </cell>
          <cell r="Y89">
            <v>278.57310000000001</v>
          </cell>
          <cell r="Z89">
            <v>470.62689999999998</v>
          </cell>
          <cell r="AA89">
            <v>4866.0667000000003</v>
          </cell>
          <cell r="AB89">
            <v>512.76819999999998</v>
          </cell>
          <cell r="AC89">
            <v>0</v>
          </cell>
          <cell r="AD89">
            <v>11.702199999999999</v>
          </cell>
          <cell r="AE89">
            <v>0</v>
          </cell>
          <cell r="AF89">
            <v>0</v>
          </cell>
          <cell r="AG89">
            <v>0</v>
          </cell>
          <cell r="AH89">
            <v>0</v>
          </cell>
          <cell r="AI89">
            <v>0</v>
          </cell>
          <cell r="AJ89">
            <v>0</v>
          </cell>
          <cell r="AK89">
            <v>0</v>
          </cell>
          <cell r="AL89">
            <v>146.1208</v>
          </cell>
          <cell r="AM89">
            <v>1766.3426999999999</v>
          </cell>
          <cell r="AN89">
            <v>159.20480000000001</v>
          </cell>
          <cell r="AO89">
            <v>616.74770000000001</v>
          </cell>
          <cell r="AP89">
            <v>6620.7071999999998</v>
          </cell>
          <cell r="AQ89">
            <v>671.97299999999996</v>
          </cell>
          <cell r="AR89">
            <v>88.960700000000003</v>
          </cell>
          <cell r="AS89">
            <v>832.74159999999995</v>
          </cell>
          <cell r="AT89">
            <v>96.926500000000004</v>
          </cell>
          <cell r="AU89">
            <v>0</v>
          </cell>
          <cell r="AV89">
            <v>0</v>
          </cell>
          <cell r="AW89">
            <v>0</v>
          </cell>
          <cell r="AX89">
            <v>0</v>
          </cell>
          <cell r="AY89">
            <v>0</v>
          </cell>
          <cell r="AZ89">
            <v>0</v>
          </cell>
          <cell r="BA89">
            <v>88.960700000000003</v>
          </cell>
          <cell r="BB89">
            <v>832.74159999999995</v>
          </cell>
          <cell r="BC89">
            <v>96.926500000000004</v>
          </cell>
          <cell r="BD89">
            <v>669.83090000000004</v>
          </cell>
          <cell r="BE89">
            <v>6178.7263999999996</v>
          </cell>
          <cell r="BF89">
            <v>729.80939999999998</v>
          </cell>
          <cell r="BG89">
            <v>291.5564</v>
          </cell>
          <cell r="BH89">
            <v>3143.6264000000001</v>
          </cell>
          <cell r="BI89">
            <v>317.66320000000002</v>
          </cell>
          <cell r="BJ89">
            <v>961.38729999999998</v>
          </cell>
          <cell r="BK89">
            <v>9322.3528000000006</v>
          </cell>
          <cell r="BL89">
            <v>1047.4726000000001</v>
          </cell>
          <cell r="BM89">
            <v>872.42660000000001</v>
          </cell>
          <cell r="BN89">
            <v>8489.6111999999994</v>
          </cell>
          <cell r="BO89">
            <v>950.54610000000002</v>
          </cell>
          <cell r="BP89">
            <v>669.83090000000004</v>
          </cell>
          <cell r="BQ89">
            <v>6178.7263999999996</v>
          </cell>
          <cell r="BR89">
            <v>729.80939999999998</v>
          </cell>
          <cell r="BS89">
            <v>291.5564</v>
          </cell>
          <cell r="BT89">
            <v>3143.6264000000001</v>
          </cell>
          <cell r="BU89">
            <v>317.66320000000002</v>
          </cell>
          <cell r="BV89">
            <v>961.38729999999998</v>
          </cell>
          <cell r="BW89">
            <v>9322.3528000000006</v>
          </cell>
          <cell r="BX89">
            <v>1047.4726000000001</v>
          </cell>
          <cell r="BY89">
            <v>0</v>
          </cell>
          <cell r="BZ89">
            <v>0</v>
          </cell>
          <cell r="CA89">
            <v>0</v>
          </cell>
          <cell r="CB89">
            <v>0</v>
          </cell>
          <cell r="CC89">
            <v>0</v>
          </cell>
          <cell r="CD89">
            <v>0</v>
          </cell>
          <cell r="CE89">
            <v>0</v>
          </cell>
          <cell r="CF89">
            <v>45.4773</v>
          </cell>
          <cell r="CG89">
            <v>0</v>
          </cell>
          <cell r="CH89">
            <v>88.960700000000003</v>
          </cell>
          <cell r="CI89">
            <v>775.56209999999999</v>
          </cell>
          <cell r="CJ89">
            <v>96.926500000000004</v>
          </cell>
          <cell r="CK89">
            <v>0</v>
          </cell>
          <cell r="CL89">
            <v>11.702199999999999</v>
          </cell>
          <cell r="CM89">
            <v>0</v>
          </cell>
          <cell r="CN89">
            <v>88.960700000000003</v>
          </cell>
          <cell r="CO89">
            <v>832.74159999999995</v>
          </cell>
          <cell r="CP89">
            <v>96.926500000000004</v>
          </cell>
          <cell r="CQ89">
            <v>0</v>
          </cell>
          <cell r="CR89">
            <v>0</v>
          </cell>
          <cell r="CS89">
            <v>0</v>
          </cell>
          <cell r="CT89">
            <v>0</v>
          </cell>
          <cell r="CU89">
            <v>0</v>
          </cell>
          <cell r="CV89">
            <v>0</v>
          </cell>
          <cell r="CW89">
            <v>0</v>
          </cell>
          <cell r="CX89">
            <v>0</v>
          </cell>
          <cell r="CY89">
            <v>0</v>
          </cell>
          <cell r="CZ89">
            <v>872.42660000000001</v>
          </cell>
          <cell r="DA89">
            <v>8489.6111999999994</v>
          </cell>
          <cell r="DB89">
            <v>950.54610000000002</v>
          </cell>
        </row>
        <row r="90">
          <cell r="A90">
            <v>92846</v>
          </cell>
          <cell r="B90">
            <v>8111.9587000000001</v>
          </cell>
          <cell r="C90">
            <v>77281.363100000002</v>
          </cell>
          <cell r="D90">
            <v>0</v>
          </cell>
          <cell r="E90">
            <v>15065.066199999999</v>
          </cell>
          <cell r="F90">
            <v>124075.3184</v>
          </cell>
          <cell r="G90">
            <v>0</v>
          </cell>
          <cell r="H90">
            <v>0</v>
          </cell>
          <cell r="I90">
            <v>0</v>
          </cell>
          <cell r="J90">
            <v>0</v>
          </cell>
          <cell r="K90">
            <v>0</v>
          </cell>
          <cell r="L90">
            <v>0</v>
          </cell>
          <cell r="M90">
            <v>0</v>
          </cell>
          <cell r="N90">
            <v>0</v>
          </cell>
          <cell r="O90">
            <v>0</v>
          </cell>
          <cell r="P90">
            <v>0</v>
          </cell>
          <cell r="Q90">
            <v>8708.9789999999994</v>
          </cell>
          <cell r="R90">
            <v>54721.029499999997</v>
          </cell>
          <cell r="S90">
            <v>0</v>
          </cell>
          <cell r="T90">
            <v>30877.289000000001</v>
          </cell>
          <cell r="U90">
            <v>194010.92300000001</v>
          </cell>
          <cell r="V90">
            <v>0</v>
          </cell>
          <cell r="W90">
            <v>62763.2929</v>
          </cell>
          <cell r="X90">
            <v>450088.63400000002</v>
          </cell>
          <cell r="Y90">
            <v>0</v>
          </cell>
          <cell r="Z90">
            <v>59167.8004</v>
          </cell>
          <cell r="AA90">
            <v>398028.69439999998</v>
          </cell>
          <cell r="AB90">
            <v>0</v>
          </cell>
          <cell r="AC90">
            <v>0</v>
          </cell>
          <cell r="AD90">
            <v>181.12989999999999</v>
          </cell>
          <cell r="AE90">
            <v>0</v>
          </cell>
          <cell r="AF90">
            <v>0</v>
          </cell>
          <cell r="AG90">
            <v>184.29490000000001</v>
          </cell>
          <cell r="AH90">
            <v>0</v>
          </cell>
          <cell r="AI90">
            <v>0</v>
          </cell>
          <cell r="AJ90">
            <v>0</v>
          </cell>
          <cell r="AK90">
            <v>0</v>
          </cell>
          <cell r="AL90">
            <v>36511.084499999997</v>
          </cell>
          <cell r="AM90">
            <v>267256.78769999999</v>
          </cell>
          <cell r="AN90">
            <v>0</v>
          </cell>
          <cell r="AO90">
            <v>95678.884900000005</v>
          </cell>
          <cell r="AP90">
            <v>664920.05729999999</v>
          </cell>
          <cell r="AQ90">
            <v>0</v>
          </cell>
          <cell r="AR90">
            <v>0</v>
          </cell>
          <cell r="AS90">
            <v>365.4248</v>
          </cell>
          <cell r="AT90">
            <v>0</v>
          </cell>
          <cell r="AU90">
            <v>0</v>
          </cell>
          <cell r="AV90">
            <v>116.05029999999999</v>
          </cell>
          <cell r="AW90">
            <v>0</v>
          </cell>
          <cell r="AX90">
            <v>0</v>
          </cell>
          <cell r="AY90">
            <v>0</v>
          </cell>
          <cell r="AZ90">
            <v>0</v>
          </cell>
          <cell r="BA90">
            <v>0</v>
          </cell>
          <cell r="BB90">
            <v>249.37450000000001</v>
          </cell>
          <cell r="BC90">
            <v>0</v>
          </cell>
          <cell r="BD90">
            <v>82344.825299999997</v>
          </cell>
          <cell r="BE90">
            <v>599385.37589999998</v>
          </cell>
          <cell r="BF90">
            <v>0</v>
          </cell>
          <cell r="BG90">
            <v>76097.352499999994</v>
          </cell>
          <cell r="BH90">
            <v>515988.7402</v>
          </cell>
          <cell r="BI90">
            <v>0</v>
          </cell>
          <cell r="BJ90">
            <v>158442.1778</v>
          </cell>
          <cell r="BK90">
            <v>1115374.1161</v>
          </cell>
          <cell r="BL90">
            <v>0</v>
          </cell>
          <cell r="BM90">
            <v>158442.1778</v>
          </cell>
          <cell r="BN90">
            <v>1115124.7416000001</v>
          </cell>
          <cell r="BO90">
            <v>0</v>
          </cell>
          <cell r="BP90">
            <v>82344.825299999997</v>
          </cell>
          <cell r="BQ90">
            <v>599385.37589999998</v>
          </cell>
          <cell r="BR90">
            <v>0</v>
          </cell>
          <cell r="BS90">
            <v>76097.352499999994</v>
          </cell>
          <cell r="BT90">
            <v>515988.7402</v>
          </cell>
          <cell r="BU90">
            <v>0</v>
          </cell>
          <cell r="BV90">
            <v>158442.1778</v>
          </cell>
          <cell r="BW90">
            <v>1115374.1161</v>
          </cell>
          <cell r="BX90">
            <v>0</v>
          </cell>
          <cell r="BY90">
            <v>0</v>
          </cell>
          <cell r="BZ90">
            <v>0</v>
          </cell>
          <cell r="CA90">
            <v>0</v>
          </cell>
          <cell r="CB90">
            <v>0</v>
          </cell>
          <cell r="CC90">
            <v>184.29490000000001</v>
          </cell>
          <cell r="CD90">
            <v>0</v>
          </cell>
          <cell r="CE90">
            <v>0</v>
          </cell>
          <cell r="CF90">
            <v>0</v>
          </cell>
          <cell r="CG90">
            <v>0</v>
          </cell>
          <cell r="CH90">
            <v>0</v>
          </cell>
          <cell r="CI90">
            <v>0</v>
          </cell>
          <cell r="CJ90">
            <v>0</v>
          </cell>
          <cell r="CK90">
            <v>0</v>
          </cell>
          <cell r="CL90">
            <v>181.12989999999999</v>
          </cell>
          <cell r="CM90">
            <v>0</v>
          </cell>
          <cell r="CN90">
            <v>0</v>
          </cell>
          <cell r="CO90">
            <v>365.4248</v>
          </cell>
          <cell r="CP90">
            <v>0</v>
          </cell>
          <cell r="CQ90">
            <v>0</v>
          </cell>
          <cell r="CR90">
            <v>0</v>
          </cell>
          <cell r="CS90">
            <v>0</v>
          </cell>
          <cell r="CT90">
            <v>0</v>
          </cell>
          <cell r="CU90">
            <v>116.05029999999999</v>
          </cell>
          <cell r="CV90">
            <v>0</v>
          </cell>
          <cell r="CW90">
            <v>0</v>
          </cell>
          <cell r="CX90">
            <v>116.05029999999999</v>
          </cell>
          <cell r="CY90">
            <v>0</v>
          </cell>
          <cell r="CZ90">
            <v>158442.1778</v>
          </cell>
          <cell r="DA90">
            <v>1115124.7416000001</v>
          </cell>
          <cell r="DB90">
            <v>0</v>
          </cell>
        </row>
        <row r="91">
          <cell r="A91">
            <v>92891</v>
          </cell>
          <cell r="B91">
            <v>64.148399999999995</v>
          </cell>
          <cell r="C91">
            <v>354.81450000000001</v>
          </cell>
          <cell r="D91">
            <v>63.985599999999998</v>
          </cell>
          <cell r="E91">
            <v>119.1328</v>
          </cell>
          <cell r="F91">
            <v>808.05560000000003</v>
          </cell>
          <cell r="G91">
            <v>118.8306</v>
          </cell>
          <cell r="H91">
            <v>0</v>
          </cell>
          <cell r="I91">
            <v>54.214100000000002</v>
          </cell>
          <cell r="J91">
            <v>0</v>
          </cell>
          <cell r="K91">
            <v>118.40730000000001</v>
          </cell>
          <cell r="L91">
            <v>610.77030000000002</v>
          </cell>
          <cell r="M91">
            <v>118.107</v>
          </cell>
          <cell r="N91">
            <v>0</v>
          </cell>
          <cell r="O91">
            <v>54.214100000000002</v>
          </cell>
          <cell r="P91">
            <v>0</v>
          </cell>
          <cell r="Q91">
            <v>54.457999999999998</v>
          </cell>
          <cell r="R91">
            <v>240.47059999999999</v>
          </cell>
          <cell r="S91">
            <v>54.319800000000001</v>
          </cell>
          <cell r="T91">
            <v>193.07830000000001</v>
          </cell>
          <cell r="U91">
            <v>852.57809999999995</v>
          </cell>
          <cell r="V91">
            <v>192.58850000000001</v>
          </cell>
          <cell r="W91">
            <v>312.41019999999997</v>
          </cell>
          <cell r="X91">
            <v>1645.1485</v>
          </cell>
          <cell r="Y91">
            <v>311.61750000000001</v>
          </cell>
          <cell r="Z91">
            <v>487.8005</v>
          </cell>
          <cell r="AA91">
            <v>2604.7404000000001</v>
          </cell>
          <cell r="AB91">
            <v>486.56290000000001</v>
          </cell>
          <cell r="AC91">
            <v>0</v>
          </cell>
          <cell r="AD91">
            <v>0</v>
          </cell>
          <cell r="AE91">
            <v>0</v>
          </cell>
          <cell r="AF91">
            <v>0</v>
          </cell>
          <cell r="AG91">
            <v>0</v>
          </cell>
          <cell r="AH91">
            <v>0</v>
          </cell>
          <cell r="AI91">
            <v>0</v>
          </cell>
          <cell r="AJ91">
            <v>0</v>
          </cell>
          <cell r="AK91">
            <v>0</v>
          </cell>
          <cell r="AL91">
            <v>269.33240000000001</v>
          </cell>
          <cell r="AM91">
            <v>1462.7827</v>
          </cell>
          <cell r="AN91">
            <v>268.649</v>
          </cell>
          <cell r="AO91">
            <v>757.13289999999995</v>
          </cell>
          <cell r="AP91">
            <v>4067.5230999999999</v>
          </cell>
          <cell r="AQ91">
            <v>755.21190000000001</v>
          </cell>
          <cell r="AR91">
            <v>118.40730000000001</v>
          </cell>
          <cell r="AS91">
            <v>664.98440000000005</v>
          </cell>
          <cell r="AT91">
            <v>118.107</v>
          </cell>
          <cell r="AU91">
            <v>0</v>
          </cell>
          <cell r="AV91">
            <v>0</v>
          </cell>
          <cell r="AW91">
            <v>0</v>
          </cell>
          <cell r="AX91">
            <v>0</v>
          </cell>
          <cell r="AY91">
            <v>0</v>
          </cell>
          <cell r="AZ91">
            <v>0</v>
          </cell>
          <cell r="BA91">
            <v>118.40730000000001</v>
          </cell>
          <cell r="BB91">
            <v>664.98440000000005</v>
          </cell>
          <cell r="BC91">
            <v>118.107</v>
          </cell>
          <cell r="BD91">
            <v>671.08169999999996</v>
          </cell>
          <cell r="BE91">
            <v>3821.8245999999999</v>
          </cell>
          <cell r="BF91">
            <v>669.37909999999999</v>
          </cell>
          <cell r="BG91">
            <v>516.86869999999999</v>
          </cell>
          <cell r="BH91">
            <v>2555.8314</v>
          </cell>
          <cell r="BI91">
            <v>515.55730000000005</v>
          </cell>
          <cell r="BJ91">
            <v>1187.9503999999999</v>
          </cell>
          <cell r="BK91">
            <v>6377.6559999999999</v>
          </cell>
          <cell r="BL91">
            <v>1184.9364</v>
          </cell>
          <cell r="BM91">
            <v>1069.5431000000001</v>
          </cell>
          <cell r="BN91">
            <v>5712.6715999999997</v>
          </cell>
          <cell r="BO91">
            <v>1066.8294000000001</v>
          </cell>
          <cell r="BP91">
            <v>671.08169999999996</v>
          </cell>
          <cell r="BQ91">
            <v>3821.8245999999999</v>
          </cell>
          <cell r="BR91">
            <v>669.37909999999999</v>
          </cell>
          <cell r="BS91">
            <v>516.86869999999999</v>
          </cell>
          <cell r="BT91">
            <v>2555.8314</v>
          </cell>
          <cell r="BU91">
            <v>515.55730000000005</v>
          </cell>
          <cell r="BV91">
            <v>1187.9503999999999</v>
          </cell>
          <cell r="BW91">
            <v>6377.6559999999999</v>
          </cell>
          <cell r="BX91">
            <v>1184.9364</v>
          </cell>
          <cell r="BY91">
            <v>0</v>
          </cell>
          <cell r="BZ91">
            <v>0</v>
          </cell>
          <cell r="CA91">
            <v>0</v>
          </cell>
          <cell r="CB91">
            <v>0</v>
          </cell>
          <cell r="CC91">
            <v>0</v>
          </cell>
          <cell r="CD91">
            <v>0</v>
          </cell>
          <cell r="CE91">
            <v>0</v>
          </cell>
          <cell r="CF91">
            <v>54.214100000000002</v>
          </cell>
          <cell r="CG91">
            <v>0</v>
          </cell>
          <cell r="CH91">
            <v>118.40730000000001</v>
          </cell>
          <cell r="CI91">
            <v>610.77030000000002</v>
          </cell>
          <cell r="CJ91">
            <v>118.107</v>
          </cell>
          <cell r="CK91">
            <v>0</v>
          </cell>
          <cell r="CL91">
            <v>0</v>
          </cell>
          <cell r="CM91">
            <v>0</v>
          </cell>
          <cell r="CN91">
            <v>118.40730000000001</v>
          </cell>
          <cell r="CO91">
            <v>664.98440000000005</v>
          </cell>
          <cell r="CP91">
            <v>118.107</v>
          </cell>
          <cell r="CQ91">
            <v>0</v>
          </cell>
          <cell r="CR91">
            <v>0</v>
          </cell>
          <cell r="CS91">
            <v>0</v>
          </cell>
          <cell r="CT91">
            <v>0</v>
          </cell>
          <cell r="CU91">
            <v>0</v>
          </cell>
          <cell r="CV91">
            <v>0</v>
          </cell>
          <cell r="CW91">
            <v>0</v>
          </cell>
          <cell r="CX91">
            <v>0</v>
          </cell>
          <cell r="CY91">
            <v>0</v>
          </cell>
          <cell r="CZ91">
            <v>1069.5431000000001</v>
          </cell>
          <cell r="DA91">
            <v>5712.6715999999997</v>
          </cell>
          <cell r="DB91">
            <v>1066.8294000000001</v>
          </cell>
        </row>
        <row r="92">
          <cell r="A92">
            <v>92893</v>
          </cell>
          <cell r="B92">
            <v>271.61880000000002</v>
          </cell>
          <cell r="C92">
            <v>2017.299</v>
          </cell>
          <cell r="D92">
            <v>251.44290000000001</v>
          </cell>
          <cell r="E92">
            <v>504.435</v>
          </cell>
          <cell r="F92">
            <v>3402.5708</v>
          </cell>
          <cell r="G92">
            <v>466.96539999999999</v>
          </cell>
          <cell r="H92">
            <v>0</v>
          </cell>
          <cell r="I92">
            <v>1568.5229999999999</v>
          </cell>
          <cell r="J92">
            <v>0</v>
          </cell>
          <cell r="K92">
            <v>581.02689999999996</v>
          </cell>
          <cell r="L92">
            <v>4020.7292000000002</v>
          </cell>
          <cell r="M92">
            <v>537.86789999999996</v>
          </cell>
          <cell r="N92">
            <v>0</v>
          </cell>
          <cell r="O92">
            <v>1568.5229999999999</v>
          </cell>
          <cell r="P92">
            <v>0</v>
          </cell>
          <cell r="Q92">
            <v>46.943300000000001</v>
          </cell>
          <cell r="R92">
            <v>175.84970000000001</v>
          </cell>
          <cell r="S92">
            <v>43.456299999999999</v>
          </cell>
          <cell r="T92">
            <v>166.43530000000001</v>
          </cell>
          <cell r="U92">
            <v>623.46699999999998</v>
          </cell>
          <cell r="V92">
            <v>154.07239999999999</v>
          </cell>
          <cell r="W92">
            <v>408.40550000000002</v>
          </cell>
          <cell r="X92">
            <v>2198.4573</v>
          </cell>
          <cell r="Y92">
            <v>378.06909999999999</v>
          </cell>
          <cell r="Z92">
            <v>372.4468</v>
          </cell>
          <cell r="AA92">
            <v>1448.682</v>
          </cell>
          <cell r="AB92">
            <v>344.78129999999999</v>
          </cell>
          <cell r="AC92">
            <v>0</v>
          </cell>
          <cell r="AD92">
            <v>179.95480000000001</v>
          </cell>
          <cell r="AE92">
            <v>0</v>
          </cell>
          <cell r="AF92">
            <v>0</v>
          </cell>
          <cell r="AG92">
            <v>0</v>
          </cell>
          <cell r="AH92">
            <v>0</v>
          </cell>
          <cell r="AI92">
            <v>0</v>
          </cell>
          <cell r="AJ92">
            <v>0</v>
          </cell>
          <cell r="AK92">
            <v>0</v>
          </cell>
          <cell r="AL92">
            <v>214.38380000000001</v>
          </cell>
          <cell r="AM92">
            <v>880.16120000000001</v>
          </cell>
          <cell r="AN92">
            <v>198.45930000000001</v>
          </cell>
          <cell r="AO92">
            <v>586.8306</v>
          </cell>
          <cell r="AP92">
            <v>2148.8883999999998</v>
          </cell>
          <cell r="AQ92">
            <v>543.24059999999997</v>
          </cell>
          <cell r="AR92">
            <v>581.02689999999996</v>
          </cell>
          <cell r="AS92">
            <v>5769.2070000000003</v>
          </cell>
          <cell r="AT92">
            <v>537.86789999999996</v>
          </cell>
          <cell r="AU92">
            <v>0</v>
          </cell>
          <cell r="AV92">
            <v>0</v>
          </cell>
          <cell r="AW92">
            <v>0</v>
          </cell>
          <cell r="AX92">
            <v>0</v>
          </cell>
          <cell r="AY92">
            <v>0</v>
          </cell>
          <cell r="AZ92">
            <v>0</v>
          </cell>
          <cell r="BA92">
            <v>581.02689999999996</v>
          </cell>
          <cell r="BB92">
            <v>5769.2070000000003</v>
          </cell>
          <cell r="BC92">
            <v>537.86789999999996</v>
          </cell>
          <cell r="BD92">
            <v>1148.5006000000001</v>
          </cell>
          <cell r="BE92">
            <v>8437.0748000000003</v>
          </cell>
          <cell r="BF92">
            <v>1063.1895999999999</v>
          </cell>
          <cell r="BG92">
            <v>427.76240000000001</v>
          </cell>
          <cell r="BH92">
            <v>1679.4779000000001</v>
          </cell>
          <cell r="BI92">
            <v>395.988</v>
          </cell>
          <cell r="BJ92">
            <v>1576.2629999999999</v>
          </cell>
          <cell r="BK92">
            <v>10116.5527</v>
          </cell>
          <cell r="BL92">
            <v>1459.1776</v>
          </cell>
          <cell r="BM92">
            <v>995.23609999999996</v>
          </cell>
          <cell r="BN92">
            <v>4347.3456999999999</v>
          </cell>
          <cell r="BO92">
            <v>921.30970000000002</v>
          </cell>
          <cell r="BP92">
            <v>1148.5006000000001</v>
          </cell>
          <cell r="BQ92">
            <v>8437.0748000000003</v>
          </cell>
          <cell r="BR92">
            <v>1063.1895999999999</v>
          </cell>
          <cell r="BS92">
            <v>427.76240000000001</v>
          </cell>
          <cell r="BT92">
            <v>1679.4779000000001</v>
          </cell>
          <cell r="BU92">
            <v>395.988</v>
          </cell>
          <cell r="BV92">
            <v>1576.2629999999999</v>
          </cell>
          <cell r="BW92">
            <v>10116.5527</v>
          </cell>
          <cell r="BX92">
            <v>1459.1776</v>
          </cell>
          <cell r="BY92">
            <v>0</v>
          </cell>
          <cell r="BZ92">
            <v>0</v>
          </cell>
          <cell r="CA92">
            <v>0</v>
          </cell>
          <cell r="CB92">
            <v>0</v>
          </cell>
          <cell r="CC92">
            <v>0</v>
          </cell>
          <cell r="CD92">
            <v>0</v>
          </cell>
          <cell r="CE92">
            <v>0</v>
          </cell>
          <cell r="CF92">
            <v>1568.5229999999999</v>
          </cell>
          <cell r="CG92">
            <v>0</v>
          </cell>
          <cell r="CH92">
            <v>581.02689999999996</v>
          </cell>
          <cell r="CI92">
            <v>4020.7292000000002</v>
          </cell>
          <cell r="CJ92">
            <v>537.86789999999996</v>
          </cell>
          <cell r="CK92">
            <v>0</v>
          </cell>
          <cell r="CL92">
            <v>179.95480000000001</v>
          </cell>
          <cell r="CM92">
            <v>0</v>
          </cell>
          <cell r="CN92">
            <v>581.02689999999996</v>
          </cell>
          <cell r="CO92">
            <v>5769.2070000000003</v>
          </cell>
          <cell r="CP92">
            <v>537.86789999999996</v>
          </cell>
          <cell r="CQ92">
            <v>0</v>
          </cell>
          <cell r="CR92">
            <v>0</v>
          </cell>
          <cell r="CS92">
            <v>0</v>
          </cell>
          <cell r="CT92">
            <v>0</v>
          </cell>
          <cell r="CU92">
            <v>0</v>
          </cell>
          <cell r="CV92">
            <v>0</v>
          </cell>
          <cell r="CW92">
            <v>0</v>
          </cell>
          <cell r="CX92">
            <v>0</v>
          </cell>
          <cell r="CY92">
            <v>0</v>
          </cell>
          <cell r="CZ92">
            <v>995.23609999999996</v>
          </cell>
          <cell r="DA92">
            <v>4347.3456999999999</v>
          </cell>
          <cell r="DB92">
            <v>921.30970000000002</v>
          </cell>
        </row>
        <row r="93">
          <cell r="A93">
            <v>92894</v>
          </cell>
          <cell r="B93">
            <v>494.65629999999999</v>
          </cell>
          <cell r="C93">
            <v>3994.8533000000002</v>
          </cell>
          <cell r="D93">
            <v>457.91300000000001</v>
          </cell>
          <cell r="E93">
            <v>918.64739999999995</v>
          </cell>
          <cell r="F93">
            <v>6066.5254999999997</v>
          </cell>
          <cell r="G93">
            <v>850.40989999999999</v>
          </cell>
          <cell r="H93">
            <v>0</v>
          </cell>
          <cell r="I93">
            <v>1568.5229999999999</v>
          </cell>
          <cell r="J93">
            <v>0</v>
          </cell>
          <cell r="K93">
            <v>1035.8476000000001</v>
          </cell>
          <cell r="L93">
            <v>6971.7358000000004</v>
          </cell>
          <cell r="M93">
            <v>958.90449999999998</v>
          </cell>
          <cell r="N93">
            <v>0</v>
          </cell>
          <cell r="O93">
            <v>1568.5229999999999</v>
          </cell>
          <cell r="P93">
            <v>0</v>
          </cell>
          <cell r="Q93">
            <v>259.7912</v>
          </cell>
          <cell r="R93">
            <v>652.97889999999995</v>
          </cell>
          <cell r="S93">
            <v>240.49369999999999</v>
          </cell>
          <cell r="T93">
            <v>921.07780000000002</v>
          </cell>
          <cell r="U93">
            <v>2315.1068</v>
          </cell>
          <cell r="V93">
            <v>852.65970000000004</v>
          </cell>
          <cell r="W93">
            <v>1558.3251</v>
          </cell>
          <cell r="X93">
            <v>6057.7286999999997</v>
          </cell>
          <cell r="Y93">
            <v>1442.5717999999999</v>
          </cell>
          <cell r="Z93">
            <v>2061.1545999999998</v>
          </cell>
          <cell r="AA93">
            <v>5335.1567999999997</v>
          </cell>
          <cell r="AB93">
            <v>1908.0509999999999</v>
          </cell>
          <cell r="AC93">
            <v>0</v>
          </cell>
          <cell r="AD93">
            <v>209.27430000000001</v>
          </cell>
          <cell r="AE93">
            <v>0</v>
          </cell>
          <cell r="AF93">
            <v>0</v>
          </cell>
          <cell r="AG93">
            <v>0</v>
          </cell>
          <cell r="AH93">
            <v>0</v>
          </cell>
          <cell r="AI93">
            <v>0</v>
          </cell>
          <cell r="AJ93">
            <v>0</v>
          </cell>
          <cell r="AK93">
            <v>0</v>
          </cell>
          <cell r="AL93">
            <v>1186.4321</v>
          </cell>
          <cell r="AM93">
            <v>3230.7125000000001</v>
          </cell>
          <cell r="AN93">
            <v>1098.3031000000001</v>
          </cell>
          <cell r="AO93">
            <v>3247.5866999999998</v>
          </cell>
          <cell r="AP93">
            <v>8356.5949999999993</v>
          </cell>
          <cell r="AQ93">
            <v>3006.3541</v>
          </cell>
          <cell r="AR93">
            <v>1035.8476000000001</v>
          </cell>
          <cell r="AS93">
            <v>8749.5331000000006</v>
          </cell>
          <cell r="AT93">
            <v>958.90449999999998</v>
          </cell>
          <cell r="AU93">
            <v>0</v>
          </cell>
          <cell r="AV93">
            <v>0</v>
          </cell>
          <cell r="AW93">
            <v>0</v>
          </cell>
          <cell r="AX93">
            <v>0</v>
          </cell>
          <cell r="AY93">
            <v>0</v>
          </cell>
          <cell r="AZ93">
            <v>0</v>
          </cell>
          <cell r="BA93">
            <v>1035.8476000000001</v>
          </cell>
          <cell r="BB93">
            <v>8749.5331000000006</v>
          </cell>
          <cell r="BC93">
            <v>958.90449999999998</v>
          </cell>
          <cell r="BD93">
            <v>3474.4582999999998</v>
          </cell>
          <cell r="BE93">
            <v>16965.0586</v>
          </cell>
          <cell r="BF93">
            <v>3216.3739</v>
          </cell>
          <cell r="BG93">
            <v>2367.3011000000001</v>
          </cell>
          <cell r="BH93">
            <v>6198.7982000000002</v>
          </cell>
          <cell r="BI93">
            <v>2191.4564999999998</v>
          </cell>
          <cell r="BJ93">
            <v>5841.7593999999999</v>
          </cell>
          <cell r="BK93">
            <v>23163.856800000001</v>
          </cell>
          <cell r="BL93">
            <v>5407.8303999999998</v>
          </cell>
          <cell r="BM93">
            <v>4805.9117999999999</v>
          </cell>
          <cell r="BN93">
            <v>14414.323700000001</v>
          </cell>
          <cell r="BO93">
            <v>4448.9259000000002</v>
          </cell>
          <cell r="BP93">
            <v>3474.4582999999998</v>
          </cell>
          <cell r="BQ93">
            <v>16965.0586</v>
          </cell>
          <cell r="BR93">
            <v>3216.3739</v>
          </cell>
          <cell r="BS93">
            <v>2367.3011000000001</v>
          </cell>
          <cell r="BT93">
            <v>6198.7982000000002</v>
          </cell>
          <cell r="BU93">
            <v>2191.4564999999998</v>
          </cell>
          <cell r="BV93">
            <v>5841.7593999999999</v>
          </cell>
          <cell r="BW93">
            <v>23163.856800000001</v>
          </cell>
          <cell r="BX93">
            <v>5407.8303999999998</v>
          </cell>
          <cell r="BY93">
            <v>0</v>
          </cell>
          <cell r="BZ93">
            <v>0</v>
          </cell>
          <cell r="CA93">
            <v>0</v>
          </cell>
          <cell r="CB93">
            <v>0</v>
          </cell>
          <cell r="CC93">
            <v>0</v>
          </cell>
          <cell r="CD93">
            <v>0</v>
          </cell>
          <cell r="CE93">
            <v>0</v>
          </cell>
          <cell r="CF93">
            <v>1568.5229999999999</v>
          </cell>
          <cell r="CG93">
            <v>0</v>
          </cell>
          <cell r="CH93">
            <v>1035.8476000000001</v>
          </cell>
          <cell r="CI93">
            <v>6971.7358000000004</v>
          </cell>
          <cell r="CJ93">
            <v>958.90449999999998</v>
          </cell>
          <cell r="CK93">
            <v>0</v>
          </cell>
          <cell r="CL93">
            <v>209.27430000000001</v>
          </cell>
          <cell r="CM93">
            <v>0</v>
          </cell>
          <cell r="CN93">
            <v>1035.8476000000001</v>
          </cell>
          <cell r="CO93">
            <v>8749.5331000000006</v>
          </cell>
          <cell r="CP93">
            <v>958.90449999999998</v>
          </cell>
          <cell r="CQ93">
            <v>0</v>
          </cell>
          <cell r="CR93">
            <v>0</v>
          </cell>
          <cell r="CS93">
            <v>0</v>
          </cell>
          <cell r="CT93">
            <v>0</v>
          </cell>
          <cell r="CU93">
            <v>0</v>
          </cell>
          <cell r="CV93">
            <v>0</v>
          </cell>
          <cell r="CW93">
            <v>0</v>
          </cell>
          <cell r="CX93">
            <v>0</v>
          </cell>
          <cell r="CY93">
            <v>0</v>
          </cell>
          <cell r="CZ93">
            <v>4805.9117999999999</v>
          </cell>
          <cell r="DA93">
            <v>14414.323700000001</v>
          </cell>
          <cell r="DB93">
            <v>4448.9259000000002</v>
          </cell>
        </row>
        <row r="94">
          <cell r="A94">
            <v>92895</v>
          </cell>
          <cell r="B94">
            <v>310.88369999999998</v>
          </cell>
          <cell r="C94">
            <v>3259.9317000000001</v>
          </cell>
          <cell r="D94">
            <v>287.79109999999997</v>
          </cell>
          <cell r="E94">
            <v>577.35550000000001</v>
          </cell>
          <cell r="F94">
            <v>3833.9769000000001</v>
          </cell>
          <cell r="G94">
            <v>534.4692</v>
          </cell>
          <cell r="H94">
            <v>0</v>
          </cell>
          <cell r="I94">
            <v>1568.5229999999999</v>
          </cell>
          <cell r="J94">
            <v>0</v>
          </cell>
          <cell r="K94">
            <v>393.86340000000001</v>
          </cell>
          <cell r="L94">
            <v>4471.6122999999998</v>
          </cell>
          <cell r="M94">
            <v>364.6071</v>
          </cell>
          <cell r="N94">
            <v>0</v>
          </cell>
          <cell r="O94">
            <v>1568.5229999999999</v>
          </cell>
          <cell r="P94">
            <v>0</v>
          </cell>
          <cell r="Q94">
            <v>67.214699999999993</v>
          </cell>
          <cell r="R94">
            <v>188.40979999999999</v>
          </cell>
          <cell r="S94">
            <v>62.222000000000001</v>
          </cell>
          <cell r="T94">
            <v>238.3066</v>
          </cell>
          <cell r="U94">
            <v>667.99779999999998</v>
          </cell>
          <cell r="V94">
            <v>220.60509999999999</v>
          </cell>
          <cell r="W94">
            <v>799.89710000000002</v>
          </cell>
          <cell r="X94">
            <v>3478.7039</v>
          </cell>
          <cell r="Y94">
            <v>740.48030000000006</v>
          </cell>
          <cell r="Z94">
            <v>533.27610000000004</v>
          </cell>
          <cell r="AA94">
            <v>1538.5101</v>
          </cell>
          <cell r="AB94">
            <v>493.66410000000002</v>
          </cell>
          <cell r="AC94">
            <v>0</v>
          </cell>
          <cell r="AD94">
            <v>163.91759999999999</v>
          </cell>
          <cell r="AE94">
            <v>0</v>
          </cell>
          <cell r="AF94">
            <v>0</v>
          </cell>
          <cell r="AG94">
            <v>0</v>
          </cell>
          <cell r="AH94">
            <v>0</v>
          </cell>
          <cell r="AI94">
            <v>0</v>
          </cell>
          <cell r="AJ94">
            <v>0</v>
          </cell>
          <cell r="AK94">
            <v>0</v>
          </cell>
          <cell r="AL94">
            <v>306.9606</v>
          </cell>
          <cell r="AM94">
            <v>938.35789999999997</v>
          </cell>
          <cell r="AN94">
            <v>284.1592</v>
          </cell>
          <cell r="AO94">
            <v>840.23670000000004</v>
          </cell>
          <cell r="AP94">
            <v>2312.9504000000002</v>
          </cell>
          <cell r="AQ94">
            <v>777.82330000000002</v>
          </cell>
          <cell r="AR94">
            <v>393.86340000000001</v>
          </cell>
          <cell r="AS94">
            <v>6204.0528999999997</v>
          </cell>
          <cell r="AT94">
            <v>364.6071</v>
          </cell>
          <cell r="AU94">
            <v>0</v>
          </cell>
          <cell r="AV94">
            <v>0</v>
          </cell>
          <cell r="AW94">
            <v>0</v>
          </cell>
          <cell r="AX94">
            <v>0</v>
          </cell>
          <cell r="AY94">
            <v>0</v>
          </cell>
          <cell r="AZ94">
            <v>0</v>
          </cell>
          <cell r="BA94">
            <v>393.86340000000001</v>
          </cell>
          <cell r="BB94">
            <v>6204.0528999999997</v>
          </cell>
          <cell r="BC94">
            <v>364.6071</v>
          </cell>
          <cell r="BD94">
            <v>1421.5153</v>
          </cell>
          <cell r="BE94">
            <v>10200.941699999999</v>
          </cell>
          <cell r="BF94">
            <v>1315.9244000000001</v>
          </cell>
          <cell r="BG94">
            <v>612.4819</v>
          </cell>
          <cell r="BH94">
            <v>1794.7655</v>
          </cell>
          <cell r="BI94">
            <v>566.98630000000003</v>
          </cell>
          <cell r="BJ94">
            <v>2033.9972</v>
          </cell>
          <cell r="BK94">
            <v>11995.707200000001</v>
          </cell>
          <cell r="BL94">
            <v>1882.9106999999999</v>
          </cell>
          <cell r="BM94">
            <v>1640.1338000000001</v>
          </cell>
          <cell r="BN94">
            <v>5791.6543000000001</v>
          </cell>
          <cell r="BO94">
            <v>1518.3036</v>
          </cell>
          <cell r="BP94">
            <v>1421.5153</v>
          </cell>
          <cell r="BQ94">
            <v>10200.941699999999</v>
          </cell>
          <cell r="BR94">
            <v>1315.9244000000001</v>
          </cell>
          <cell r="BS94">
            <v>612.4819</v>
          </cell>
          <cell r="BT94">
            <v>1794.7655</v>
          </cell>
          <cell r="BU94">
            <v>566.98630000000003</v>
          </cell>
          <cell r="BV94">
            <v>2033.9972</v>
          </cell>
          <cell r="BW94">
            <v>11995.707200000001</v>
          </cell>
          <cell r="BX94">
            <v>1882.9106999999999</v>
          </cell>
          <cell r="BY94">
            <v>0</v>
          </cell>
          <cell r="BZ94">
            <v>0</v>
          </cell>
          <cell r="CA94">
            <v>0</v>
          </cell>
          <cell r="CB94">
            <v>0</v>
          </cell>
          <cell r="CC94">
            <v>0</v>
          </cell>
          <cell r="CD94">
            <v>0</v>
          </cell>
          <cell r="CE94">
            <v>0</v>
          </cell>
          <cell r="CF94">
            <v>1568.5229999999999</v>
          </cell>
          <cell r="CG94">
            <v>0</v>
          </cell>
          <cell r="CH94">
            <v>393.86340000000001</v>
          </cell>
          <cell r="CI94">
            <v>4471.6122999999998</v>
          </cell>
          <cell r="CJ94">
            <v>364.6071</v>
          </cell>
          <cell r="CK94">
            <v>0</v>
          </cell>
          <cell r="CL94">
            <v>163.91759999999999</v>
          </cell>
          <cell r="CM94">
            <v>0</v>
          </cell>
          <cell r="CN94">
            <v>393.86340000000001</v>
          </cell>
          <cell r="CO94">
            <v>6204.0528999999997</v>
          </cell>
          <cell r="CP94">
            <v>364.6071</v>
          </cell>
          <cell r="CQ94">
            <v>0</v>
          </cell>
          <cell r="CR94">
            <v>0</v>
          </cell>
          <cell r="CS94">
            <v>0</v>
          </cell>
          <cell r="CT94">
            <v>0</v>
          </cell>
          <cell r="CU94">
            <v>0</v>
          </cell>
          <cell r="CV94">
            <v>0</v>
          </cell>
          <cell r="CW94">
            <v>0</v>
          </cell>
          <cell r="CX94">
            <v>0</v>
          </cell>
          <cell r="CY94">
            <v>0</v>
          </cell>
          <cell r="CZ94">
            <v>1640.1338000000001</v>
          </cell>
          <cell r="DA94">
            <v>5791.6543000000001</v>
          </cell>
          <cell r="DB94">
            <v>1518.3036</v>
          </cell>
        </row>
        <row r="95">
          <cell r="A95">
            <v>92914</v>
          </cell>
          <cell r="B95">
            <v>190.54820000000001</v>
          </cell>
          <cell r="C95">
            <v>1312.9332999999999</v>
          </cell>
          <cell r="D95">
            <v>320.26319999999998</v>
          </cell>
          <cell r="E95">
            <v>353.87520000000001</v>
          </cell>
          <cell r="F95">
            <v>2969.1765</v>
          </cell>
          <cell r="G95">
            <v>594.77449999999999</v>
          </cell>
          <cell r="H95">
            <v>0</v>
          </cell>
          <cell r="I95">
            <v>0</v>
          </cell>
          <cell r="J95">
            <v>0</v>
          </cell>
          <cell r="K95">
            <v>372.75569999999999</v>
          </cell>
          <cell r="L95">
            <v>3769.4512</v>
          </cell>
          <cell r="M95">
            <v>626.50779999999997</v>
          </cell>
          <cell r="N95">
            <v>0</v>
          </cell>
          <cell r="O95">
            <v>0</v>
          </cell>
          <cell r="P95">
            <v>0</v>
          </cell>
          <cell r="Q95">
            <v>201.495</v>
          </cell>
          <cell r="R95">
            <v>1396.9082000000001</v>
          </cell>
          <cell r="S95">
            <v>338.66199999999998</v>
          </cell>
          <cell r="T95">
            <v>714.39149999999995</v>
          </cell>
          <cell r="U95">
            <v>4952.6752999999999</v>
          </cell>
          <cell r="V95">
            <v>1200.711</v>
          </cell>
          <cell r="W95">
            <v>1087.5542</v>
          </cell>
          <cell r="X95">
            <v>6862.2421000000004</v>
          </cell>
          <cell r="Y95">
            <v>1827.9029</v>
          </cell>
          <cell r="Z95">
            <v>1804.8617999999999</v>
          </cell>
          <cell r="AA95">
            <v>15008.631100000001</v>
          </cell>
          <cell r="AB95">
            <v>3033.5155</v>
          </cell>
          <cell r="AC95">
            <v>0</v>
          </cell>
          <cell r="AD95">
            <v>8.4763000000000002</v>
          </cell>
          <cell r="AE95">
            <v>0</v>
          </cell>
          <cell r="AF95">
            <v>0</v>
          </cell>
          <cell r="AG95">
            <v>0</v>
          </cell>
          <cell r="AH95">
            <v>0</v>
          </cell>
          <cell r="AI95">
            <v>0</v>
          </cell>
          <cell r="AJ95">
            <v>0</v>
          </cell>
          <cell r="AK95">
            <v>0</v>
          </cell>
          <cell r="AL95">
            <v>996.53240000000005</v>
          </cell>
          <cell r="AM95">
            <v>8436.83</v>
          </cell>
          <cell r="AN95">
            <v>1674.9185</v>
          </cell>
          <cell r="AO95">
            <v>2801.3942000000002</v>
          </cell>
          <cell r="AP95">
            <v>23436.984799999998</v>
          </cell>
          <cell r="AQ95">
            <v>4708.4340000000002</v>
          </cell>
          <cell r="AR95">
            <v>372.75569999999999</v>
          </cell>
          <cell r="AS95">
            <v>3777.9274999999998</v>
          </cell>
          <cell r="AT95">
            <v>626.50779999999997</v>
          </cell>
          <cell r="AU95">
            <v>0</v>
          </cell>
          <cell r="AV95">
            <v>0</v>
          </cell>
          <cell r="AW95">
            <v>0</v>
          </cell>
          <cell r="AX95">
            <v>0</v>
          </cell>
          <cell r="AY95">
            <v>0</v>
          </cell>
          <cell r="AZ95">
            <v>0</v>
          </cell>
          <cell r="BA95">
            <v>372.75569999999999</v>
          </cell>
          <cell r="BB95">
            <v>3777.9274999999998</v>
          </cell>
          <cell r="BC95">
            <v>626.50779999999997</v>
          </cell>
          <cell r="BD95">
            <v>2349.2851999999998</v>
          </cell>
          <cell r="BE95">
            <v>19290.740900000001</v>
          </cell>
          <cell r="BF95">
            <v>3948.5531999999998</v>
          </cell>
          <cell r="BG95">
            <v>1912.4188999999999</v>
          </cell>
          <cell r="BH95">
            <v>14786.413500000001</v>
          </cell>
          <cell r="BI95">
            <v>3214.2914999999998</v>
          </cell>
          <cell r="BJ95">
            <v>4261.7040999999999</v>
          </cell>
          <cell r="BK95">
            <v>34077.154399999999</v>
          </cell>
          <cell r="BL95">
            <v>7162.8446999999996</v>
          </cell>
          <cell r="BM95">
            <v>3888.9484000000002</v>
          </cell>
          <cell r="BN95">
            <v>30299.226900000001</v>
          </cell>
          <cell r="BO95">
            <v>6536.3369000000002</v>
          </cell>
          <cell r="BP95">
            <v>2349.2851999999998</v>
          </cell>
          <cell r="BQ95">
            <v>19290.740900000001</v>
          </cell>
          <cell r="BR95">
            <v>3948.5531999999998</v>
          </cell>
          <cell r="BS95">
            <v>1912.4188999999999</v>
          </cell>
          <cell r="BT95">
            <v>14786.413500000001</v>
          </cell>
          <cell r="BU95">
            <v>3214.2914999999998</v>
          </cell>
          <cell r="BV95">
            <v>4261.7040999999999</v>
          </cell>
          <cell r="BW95">
            <v>34077.154399999999</v>
          </cell>
          <cell r="BX95">
            <v>7162.8446999999996</v>
          </cell>
          <cell r="BY95">
            <v>0</v>
          </cell>
          <cell r="BZ95">
            <v>0</v>
          </cell>
          <cell r="CA95">
            <v>0</v>
          </cell>
          <cell r="CB95">
            <v>0</v>
          </cell>
          <cell r="CC95">
            <v>0</v>
          </cell>
          <cell r="CD95">
            <v>0</v>
          </cell>
          <cell r="CE95">
            <v>0</v>
          </cell>
          <cell r="CF95">
            <v>0</v>
          </cell>
          <cell r="CG95">
            <v>0</v>
          </cell>
          <cell r="CH95">
            <v>372.75569999999999</v>
          </cell>
          <cell r="CI95">
            <v>3769.4512</v>
          </cell>
          <cell r="CJ95">
            <v>626.50779999999997</v>
          </cell>
          <cell r="CK95">
            <v>0</v>
          </cell>
          <cell r="CL95">
            <v>8.4763000000000002</v>
          </cell>
          <cell r="CM95">
            <v>0</v>
          </cell>
          <cell r="CN95">
            <v>372.75569999999999</v>
          </cell>
          <cell r="CO95">
            <v>3777.9274999999998</v>
          </cell>
          <cell r="CP95">
            <v>626.50779999999997</v>
          </cell>
          <cell r="CQ95">
            <v>0</v>
          </cell>
          <cell r="CR95">
            <v>0</v>
          </cell>
          <cell r="CS95">
            <v>0</v>
          </cell>
          <cell r="CT95">
            <v>0</v>
          </cell>
          <cell r="CU95">
            <v>0</v>
          </cell>
          <cell r="CV95">
            <v>0</v>
          </cell>
          <cell r="CW95">
            <v>0</v>
          </cell>
          <cell r="CX95">
            <v>0</v>
          </cell>
          <cell r="CY95">
            <v>0</v>
          </cell>
          <cell r="CZ95">
            <v>3888.9484000000002</v>
          </cell>
          <cell r="DA95">
            <v>30299.226900000001</v>
          </cell>
          <cell r="DB95">
            <v>6536.3369000000002</v>
          </cell>
        </row>
        <row r="96">
          <cell r="A96">
            <v>92926</v>
          </cell>
          <cell r="B96">
            <v>51553.323499999999</v>
          </cell>
          <cell r="C96">
            <v>1079869.8565</v>
          </cell>
          <cell r="D96">
            <v>86648.075400000002</v>
          </cell>
          <cell r="E96">
            <v>95741.886499999993</v>
          </cell>
          <cell r="F96">
            <v>551131.77249999996</v>
          </cell>
          <cell r="G96">
            <v>160917.85430000001</v>
          </cell>
          <cell r="H96">
            <v>0</v>
          </cell>
          <cell r="I96">
            <v>11404.25</v>
          </cell>
          <cell r="J96">
            <v>0</v>
          </cell>
          <cell r="K96">
            <v>0</v>
          </cell>
          <cell r="L96">
            <v>0</v>
          </cell>
          <cell r="M96">
            <v>0</v>
          </cell>
          <cell r="N96">
            <v>0</v>
          </cell>
          <cell r="O96">
            <v>11404.25</v>
          </cell>
          <cell r="P96">
            <v>0</v>
          </cell>
          <cell r="Q96">
            <v>18023.234700000001</v>
          </cell>
          <cell r="R96">
            <v>104783.0138</v>
          </cell>
          <cell r="S96">
            <v>30292.4912</v>
          </cell>
          <cell r="T96">
            <v>63900.559500000003</v>
          </cell>
          <cell r="U96">
            <v>371503.41249999998</v>
          </cell>
          <cell r="V96">
            <v>107400.6511</v>
          </cell>
          <cell r="W96">
            <v>229219.0042</v>
          </cell>
          <cell r="X96">
            <v>2107288.0553000001</v>
          </cell>
          <cell r="Y96">
            <v>385259.07199999999</v>
          </cell>
          <cell r="Z96">
            <v>148712.5471</v>
          </cell>
          <cell r="AA96">
            <v>788783.61399999994</v>
          </cell>
          <cell r="AB96">
            <v>249948.11439999999</v>
          </cell>
          <cell r="AC96">
            <v>0</v>
          </cell>
          <cell r="AD96">
            <v>8270.5732000000007</v>
          </cell>
          <cell r="AE96">
            <v>30229.426800000001</v>
          </cell>
          <cell r="AF96">
            <v>0</v>
          </cell>
          <cell r="AG96">
            <v>0</v>
          </cell>
          <cell r="AH96">
            <v>0</v>
          </cell>
          <cell r="AI96">
            <v>0</v>
          </cell>
          <cell r="AJ96">
            <v>0</v>
          </cell>
          <cell r="AK96">
            <v>0</v>
          </cell>
          <cell r="AL96">
            <v>75559.700899999996</v>
          </cell>
          <cell r="AM96">
            <v>512626.6324</v>
          </cell>
          <cell r="AN96">
            <v>126996.71369999999</v>
          </cell>
          <cell r="AO96">
            <v>224272.24799999999</v>
          </cell>
          <cell r="AP96">
            <v>1293139.6732000001</v>
          </cell>
          <cell r="AQ96">
            <v>346715.40130000003</v>
          </cell>
          <cell r="AR96">
            <v>0</v>
          </cell>
          <cell r="AS96">
            <v>19674.823199999999</v>
          </cell>
          <cell r="AT96">
            <v>30229.426800000001</v>
          </cell>
          <cell r="AU96">
            <v>0</v>
          </cell>
          <cell r="AV96">
            <v>1286.6079999999999</v>
          </cell>
          <cell r="AW96">
            <v>0</v>
          </cell>
          <cell r="AX96">
            <v>0</v>
          </cell>
          <cell r="AY96">
            <v>0</v>
          </cell>
          <cell r="AZ96">
            <v>0</v>
          </cell>
          <cell r="BA96">
            <v>0</v>
          </cell>
          <cell r="BB96">
            <v>18388.215199999999</v>
          </cell>
          <cell r="BC96">
            <v>30229.426800000001</v>
          </cell>
          <cell r="BD96">
            <v>296007.75709999999</v>
          </cell>
          <cell r="BE96">
            <v>2431189.4929999998</v>
          </cell>
          <cell r="BF96">
            <v>497514.0441</v>
          </cell>
          <cell r="BG96">
            <v>157483.4951</v>
          </cell>
          <cell r="BH96">
            <v>988913.05870000005</v>
          </cell>
          <cell r="BI96">
            <v>264689.85600000003</v>
          </cell>
          <cell r="BJ96">
            <v>453491.25219999999</v>
          </cell>
          <cell r="BK96">
            <v>3420102.5517000002</v>
          </cell>
          <cell r="BL96">
            <v>762203.90009999997</v>
          </cell>
          <cell r="BM96">
            <v>453491.25219999999</v>
          </cell>
          <cell r="BN96">
            <v>3401714.3365000002</v>
          </cell>
          <cell r="BO96">
            <v>731974.47329999995</v>
          </cell>
          <cell r="BP96">
            <v>296007.75709999999</v>
          </cell>
          <cell r="BQ96">
            <v>2431189.4929999998</v>
          </cell>
          <cell r="BR96">
            <v>497514.0441</v>
          </cell>
          <cell r="BS96">
            <v>157483.4951</v>
          </cell>
          <cell r="BT96">
            <v>988913.05870000005</v>
          </cell>
          <cell r="BU96">
            <v>264689.85600000003</v>
          </cell>
          <cell r="BV96">
            <v>453491.25219999999</v>
          </cell>
          <cell r="BW96">
            <v>3420102.5517000002</v>
          </cell>
          <cell r="BX96">
            <v>762203.90009999997</v>
          </cell>
          <cell r="BY96">
            <v>0</v>
          </cell>
          <cell r="BZ96">
            <v>0</v>
          </cell>
          <cell r="CA96">
            <v>0</v>
          </cell>
          <cell r="CB96">
            <v>0</v>
          </cell>
          <cell r="CC96">
            <v>0</v>
          </cell>
          <cell r="CD96">
            <v>0</v>
          </cell>
          <cell r="CE96">
            <v>0</v>
          </cell>
          <cell r="CF96">
            <v>11404.25</v>
          </cell>
          <cell r="CG96">
            <v>0</v>
          </cell>
          <cell r="CH96">
            <v>0</v>
          </cell>
          <cell r="CI96">
            <v>0</v>
          </cell>
          <cell r="CJ96">
            <v>0</v>
          </cell>
          <cell r="CK96">
            <v>0</v>
          </cell>
          <cell r="CL96">
            <v>8270.5732000000007</v>
          </cell>
          <cell r="CM96">
            <v>30229.426800000001</v>
          </cell>
          <cell r="CN96">
            <v>0</v>
          </cell>
          <cell r="CO96">
            <v>19674.823199999999</v>
          </cell>
          <cell r="CP96">
            <v>30229.426800000001</v>
          </cell>
          <cell r="CQ96">
            <v>0</v>
          </cell>
          <cell r="CR96">
            <v>0</v>
          </cell>
          <cell r="CS96">
            <v>0</v>
          </cell>
          <cell r="CT96">
            <v>0</v>
          </cell>
          <cell r="CU96">
            <v>1286.6079999999999</v>
          </cell>
          <cell r="CV96">
            <v>0</v>
          </cell>
          <cell r="CW96">
            <v>0</v>
          </cell>
          <cell r="CX96">
            <v>1286.6079999999999</v>
          </cell>
          <cell r="CY96">
            <v>0</v>
          </cell>
          <cell r="CZ96">
            <v>453491.25219999999</v>
          </cell>
          <cell r="DA96">
            <v>3401714.3365000002</v>
          </cell>
          <cell r="DB96">
            <v>731974.47329999995</v>
          </cell>
        </row>
        <row r="97">
          <cell r="A97">
            <v>92928</v>
          </cell>
          <cell r="B97">
            <v>49.4283</v>
          </cell>
          <cell r="C97">
            <v>393.82080000000002</v>
          </cell>
          <cell r="D97">
            <v>102.821</v>
          </cell>
          <cell r="E97">
            <v>91.795500000000004</v>
          </cell>
          <cell r="F97">
            <v>932.13099999999997</v>
          </cell>
          <cell r="G97">
            <v>190.95320000000001</v>
          </cell>
          <cell r="H97">
            <v>0</v>
          </cell>
          <cell r="I97">
            <v>49.476900000000001</v>
          </cell>
          <cell r="J97">
            <v>0</v>
          </cell>
          <cell r="K97">
            <v>101.461</v>
          </cell>
          <cell r="L97">
            <v>772.41079999999999</v>
          </cell>
          <cell r="M97">
            <v>211.05940000000001</v>
          </cell>
          <cell r="N97">
            <v>0</v>
          </cell>
          <cell r="O97">
            <v>49.476900000000001</v>
          </cell>
          <cell r="P97">
            <v>0</v>
          </cell>
          <cell r="Q97">
            <v>60.8872</v>
          </cell>
          <cell r="R97">
            <v>704.84069999999997</v>
          </cell>
          <cell r="S97">
            <v>126.65770000000001</v>
          </cell>
          <cell r="T97">
            <v>215.87280000000001</v>
          </cell>
          <cell r="U97">
            <v>2498.9803999999999</v>
          </cell>
          <cell r="V97">
            <v>449.05939999999998</v>
          </cell>
          <cell r="W97">
            <v>316.52280000000002</v>
          </cell>
          <cell r="X97">
            <v>3757.3620999999998</v>
          </cell>
          <cell r="Y97">
            <v>658.43190000000004</v>
          </cell>
          <cell r="Z97">
            <v>958.43129999999996</v>
          </cell>
          <cell r="AA97">
            <v>10061.8621</v>
          </cell>
          <cell r="AB97">
            <v>1993.7322999999999</v>
          </cell>
          <cell r="AC97">
            <v>0</v>
          </cell>
          <cell r="AD97">
            <v>0</v>
          </cell>
          <cell r="AE97">
            <v>0</v>
          </cell>
          <cell r="AF97">
            <v>0</v>
          </cell>
          <cell r="AG97">
            <v>1.5926</v>
          </cell>
          <cell r="AH97">
            <v>0</v>
          </cell>
          <cell r="AI97">
            <v>0</v>
          </cell>
          <cell r="AJ97">
            <v>0</v>
          </cell>
          <cell r="AK97">
            <v>0</v>
          </cell>
          <cell r="AL97">
            <v>278.06380000000001</v>
          </cell>
          <cell r="AM97">
            <v>4009.8418999999999</v>
          </cell>
          <cell r="AN97">
            <v>578.42930000000001</v>
          </cell>
          <cell r="AO97">
            <v>1236.4951000000001</v>
          </cell>
          <cell r="AP97">
            <v>14070.1114</v>
          </cell>
          <cell r="AQ97">
            <v>2572.1615999999999</v>
          </cell>
          <cell r="AR97">
            <v>101.461</v>
          </cell>
          <cell r="AS97">
            <v>823.48030000000006</v>
          </cell>
          <cell r="AT97">
            <v>211.05940000000001</v>
          </cell>
          <cell r="AU97">
            <v>0</v>
          </cell>
          <cell r="AV97">
            <v>0</v>
          </cell>
          <cell r="AW97">
            <v>0</v>
          </cell>
          <cell r="AX97">
            <v>0</v>
          </cell>
          <cell r="AY97">
            <v>0</v>
          </cell>
          <cell r="AZ97">
            <v>0</v>
          </cell>
          <cell r="BA97">
            <v>101.461</v>
          </cell>
          <cell r="BB97">
            <v>823.48030000000006</v>
          </cell>
          <cell r="BC97">
            <v>211.05940000000001</v>
          </cell>
          <cell r="BD97">
            <v>1099.6550999999999</v>
          </cell>
          <cell r="BE97">
            <v>11437.290800000001</v>
          </cell>
          <cell r="BF97">
            <v>2287.5065</v>
          </cell>
          <cell r="BG97">
            <v>554.82380000000001</v>
          </cell>
          <cell r="BH97">
            <v>7213.6629999999996</v>
          </cell>
          <cell r="BI97">
            <v>1154.1464000000001</v>
          </cell>
          <cell r="BJ97">
            <v>1654.4789000000001</v>
          </cell>
          <cell r="BK97">
            <v>18650.953799999999</v>
          </cell>
          <cell r="BL97">
            <v>3441.6529</v>
          </cell>
          <cell r="BM97">
            <v>1553.0179000000001</v>
          </cell>
          <cell r="BN97">
            <v>17827.4735</v>
          </cell>
          <cell r="BO97">
            <v>3230.5934999999999</v>
          </cell>
          <cell r="BP97">
            <v>1099.6550999999999</v>
          </cell>
          <cell r="BQ97">
            <v>11437.290800000001</v>
          </cell>
          <cell r="BR97">
            <v>2287.5065</v>
          </cell>
          <cell r="BS97">
            <v>554.82380000000001</v>
          </cell>
          <cell r="BT97">
            <v>7213.6629999999996</v>
          </cell>
          <cell r="BU97">
            <v>1154.1464000000001</v>
          </cell>
          <cell r="BV97">
            <v>1654.4789000000001</v>
          </cell>
          <cell r="BW97">
            <v>18650.953799999999</v>
          </cell>
          <cell r="BX97">
            <v>3441.6529</v>
          </cell>
          <cell r="BY97">
            <v>0</v>
          </cell>
          <cell r="BZ97">
            <v>0</v>
          </cell>
          <cell r="CA97">
            <v>0</v>
          </cell>
          <cell r="CB97">
            <v>0</v>
          </cell>
          <cell r="CC97">
            <v>1.5926</v>
          </cell>
          <cell r="CD97">
            <v>0</v>
          </cell>
          <cell r="CE97">
            <v>0</v>
          </cell>
          <cell r="CF97">
            <v>49.476900000000001</v>
          </cell>
          <cell r="CG97">
            <v>0</v>
          </cell>
          <cell r="CH97">
            <v>101.461</v>
          </cell>
          <cell r="CI97">
            <v>772.41079999999999</v>
          </cell>
          <cell r="CJ97">
            <v>211.05940000000001</v>
          </cell>
          <cell r="CK97">
            <v>0</v>
          </cell>
          <cell r="CL97">
            <v>0</v>
          </cell>
          <cell r="CM97">
            <v>0</v>
          </cell>
          <cell r="CN97">
            <v>101.461</v>
          </cell>
          <cell r="CO97">
            <v>823.48030000000006</v>
          </cell>
          <cell r="CP97">
            <v>211.05940000000001</v>
          </cell>
          <cell r="CQ97">
            <v>0</v>
          </cell>
          <cell r="CR97">
            <v>0</v>
          </cell>
          <cell r="CS97">
            <v>0</v>
          </cell>
          <cell r="CT97">
            <v>0</v>
          </cell>
          <cell r="CU97">
            <v>0</v>
          </cell>
          <cell r="CV97">
            <v>0</v>
          </cell>
          <cell r="CW97">
            <v>0</v>
          </cell>
          <cell r="CX97">
            <v>0</v>
          </cell>
          <cell r="CY97">
            <v>0</v>
          </cell>
          <cell r="CZ97">
            <v>1553.0179000000001</v>
          </cell>
          <cell r="DA97">
            <v>17827.4735</v>
          </cell>
          <cell r="DB97">
            <v>3230.5934999999999</v>
          </cell>
        </row>
        <row r="98">
          <cell r="A98">
            <v>92930</v>
          </cell>
          <cell r="B98">
            <v>16.549499999999998</v>
          </cell>
          <cell r="C98">
            <v>426.62380000000002</v>
          </cell>
          <cell r="D98">
            <v>31.1874</v>
          </cell>
          <cell r="E98">
            <v>30.7348</v>
          </cell>
          <cell r="F98">
            <v>1029.8079</v>
          </cell>
          <cell r="G98">
            <v>57.919400000000003</v>
          </cell>
          <cell r="H98">
            <v>0</v>
          </cell>
          <cell r="I98">
            <v>107.0245</v>
          </cell>
          <cell r="J98">
            <v>0</v>
          </cell>
          <cell r="K98">
            <v>25.731000000000002</v>
          </cell>
          <cell r="L98">
            <v>543.37249999999995</v>
          </cell>
          <cell r="M98">
            <v>48.489899999999999</v>
          </cell>
          <cell r="N98">
            <v>0</v>
          </cell>
          <cell r="O98">
            <v>107.0245</v>
          </cell>
          <cell r="P98">
            <v>0</v>
          </cell>
          <cell r="Q98">
            <v>58.658200000000001</v>
          </cell>
          <cell r="R98">
            <v>545.75919999999996</v>
          </cell>
          <cell r="S98">
            <v>110.541</v>
          </cell>
          <cell r="T98">
            <v>207.96979999999999</v>
          </cell>
          <cell r="U98">
            <v>1934.9646</v>
          </cell>
          <cell r="V98">
            <v>391.9178</v>
          </cell>
          <cell r="W98">
            <v>288.18130000000002</v>
          </cell>
          <cell r="X98">
            <v>3393.7829999999999</v>
          </cell>
          <cell r="Y98">
            <v>543.07569999999998</v>
          </cell>
          <cell r="Z98">
            <v>846.44820000000004</v>
          </cell>
          <cell r="AA98">
            <v>9141.7944000000007</v>
          </cell>
          <cell r="AB98">
            <v>1595.1261999999999</v>
          </cell>
          <cell r="AC98">
            <v>0</v>
          </cell>
          <cell r="AD98">
            <v>303.78989999999999</v>
          </cell>
          <cell r="AE98">
            <v>0</v>
          </cell>
          <cell r="AF98">
            <v>0</v>
          </cell>
          <cell r="AG98">
            <v>0</v>
          </cell>
          <cell r="AH98">
            <v>0</v>
          </cell>
          <cell r="AI98">
            <v>0</v>
          </cell>
          <cell r="AJ98">
            <v>9.7726000000000006</v>
          </cell>
          <cell r="AK98">
            <v>0</v>
          </cell>
          <cell r="AL98">
            <v>262.8023</v>
          </cell>
          <cell r="AM98">
            <v>2971.5697</v>
          </cell>
          <cell r="AN98">
            <v>495.2491</v>
          </cell>
          <cell r="AO98">
            <v>1109.2505000000001</v>
          </cell>
          <cell r="AP98">
            <v>11799.801600000001</v>
          </cell>
          <cell r="AQ98">
            <v>2090.3753000000002</v>
          </cell>
          <cell r="AR98">
            <v>25.731000000000002</v>
          </cell>
          <cell r="AS98">
            <v>963.95950000000005</v>
          </cell>
          <cell r="AT98">
            <v>48.489899999999999</v>
          </cell>
          <cell r="AU98">
            <v>0</v>
          </cell>
          <cell r="AV98">
            <v>0</v>
          </cell>
          <cell r="AW98">
            <v>0</v>
          </cell>
          <cell r="AX98">
            <v>0</v>
          </cell>
          <cell r="AY98">
            <v>0</v>
          </cell>
          <cell r="AZ98">
            <v>0</v>
          </cell>
          <cell r="BA98">
            <v>25.731000000000002</v>
          </cell>
          <cell r="BB98">
            <v>963.95950000000005</v>
          </cell>
          <cell r="BC98">
            <v>48.489899999999999</v>
          </cell>
          <cell r="BD98">
            <v>893.73249999999996</v>
          </cell>
          <cell r="BE98">
            <v>10705.250599999999</v>
          </cell>
          <cell r="BF98">
            <v>1684.2329999999999</v>
          </cell>
          <cell r="BG98">
            <v>529.43029999999999</v>
          </cell>
          <cell r="BH98">
            <v>5452.2934999999998</v>
          </cell>
          <cell r="BI98">
            <v>997.7079</v>
          </cell>
          <cell r="BJ98">
            <v>1423.1628000000001</v>
          </cell>
          <cell r="BK98">
            <v>16157.544099999999</v>
          </cell>
          <cell r="BL98">
            <v>2681.9409000000001</v>
          </cell>
          <cell r="BM98">
            <v>1397.4318000000001</v>
          </cell>
          <cell r="BN98">
            <v>15193.5846</v>
          </cell>
          <cell r="BO98">
            <v>2633.451</v>
          </cell>
          <cell r="BP98">
            <v>893.73249999999996</v>
          </cell>
          <cell r="BQ98">
            <v>10705.250599999999</v>
          </cell>
          <cell r="BR98">
            <v>1684.2329999999999</v>
          </cell>
          <cell r="BS98">
            <v>529.43029999999999</v>
          </cell>
          <cell r="BT98">
            <v>5452.2934999999998</v>
          </cell>
          <cell r="BU98">
            <v>997.7079</v>
          </cell>
          <cell r="BV98">
            <v>1423.1628000000001</v>
          </cell>
          <cell r="BW98">
            <v>16157.544099999999</v>
          </cell>
          <cell r="BX98">
            <v>2681.9409000000001</v>
          </cell>
          <cell r="BY98">
            <v>0</v>
          </cell>
          <cell r="BZ98">
            <v>9.7726000000000006</v>
          </cell>
          <cell r="CA98">
            <v>0</v>
          </cell>
          <cell r="CB98">
            <v>0</v>
          </cell>
          <cell r="CC98">
            <v>0</v>
          </cell>
          <cell r="CD98">
            <v>0</v>
          </cell>
          <cell r="CE98">
            <v>0</v>
          </cell>
          <cell r="CF98">
            <v>107.0245</v>
          </cell>
          <cell r="CG98">
            <v>0</v>
          </cell>
          <cell r="CH98">
            <v>25.731000000000002</v>
          </cell>
          <cell r="CI98">
            <v>543.37249999999995</v>
          </cell>
          <cell r="CJ98">
            <v>48.489899999999999</v>
          </cell>
          <cell r="CK98">
            <v>0</v>
          </cell>
          <cell r="CL98">
            <v>303.78989999999999</v>
          </cell>
          <cell r="CM98">
            <v>0</v>
          </cell>
          <cell r="CN98">
            <v>25.731000000000002</v>
          </cell>
          <cell r="CO98">
            <v>963.95950000000005</v>
          </cell>
          <cell r="CP98">
            <v>48.489899999999999</v>
          </cell>
          <cell r="CQ98">
            <v>0</v>
          </cell>
          <cell r="CR98">
            <v>0</v>
          </cell>
          <cell r="CS98">
            <v>0</v>
          </cell>
          <cell r="CT98">
            <v>0</v>
          </cell>
          <cell r="CU98">
            <v>0</v>
          </cell>
          <cell r="CV98">
            <v>0</v>
          </cell>
          <cell r="CW98">
            <v>0</v>
          </cell>
          <cell r="CX98">
            <v>0</v>
          </cell>
          <cell r="CY98">
            <v>0</v>
          </cell>
          <cell r="CZ98">
            <v>1397.4318000000001</v>
          </cell>
          <cell r="DA98">
            <v>15193.5846</v>
          </cell>
          <cell r="DB98">
            <v>2633.451</v>
          </cell>
        </row>
        <row r="99">
          <cell r="A99">
            <v>92933</v>
          </cell>
          <cell r="B99">
            <v>160.29490000000001</v>
          </cell>
          <cell r="C99">
            <v>1452.4826</v>
          </cell>
          <cell r="D99">
            <v>302.07470000000001</v>
          </cell>
          <cell r="E99">
            <v>297.69060000000002</v>
          </cell>
          <cell r="F99">
            <v>2337.0151999999998</v>
          </cell>
          <cell r="G99">
            <v>560.99590000000001</v>
          </cell>
          <cell r="H99">
            <v>0</v>
          </cell>
          <cell r="I99">
            <v>0</v>
          </cell>
          <cell r="J99">
            <v>0</v>
          </cell>
          <cell r="K99">
            <v>354.00459999999998</v>
          </cell>
          <cell r="L99">
            <v>2250.4418999999998</v>
          </cell>
          <cell r="M99">
            <v>667.11940000000004</v>
          </cell>
          <cell r="N99">
            <v>0</v>
          </cell>
          <cell r="O99">
            <v>0</v>
          </cell>
          <cell r="P99">
            <v>0</v>
          </cell>
          <cell r="Q99">
            <v>316.9067</v>
          </cell>
          <cell r="R99">
            <v>3745.1840000000002</v>
          </cell>
          <cell r="S99">
            <v>597.20839999999998</v>
          </cell>
          <cell r="T99">
            <v>1123.5780999999999</v>
          </cell>
          <cell r="U99">
            <v>13278.3794</v>
          </cell>
          <cell r="V99">
            <v>2117.3757000000001</v>
          </cell>
          <cell r="W99">
            <v>1544.4657</v>
          </cell>
          <cell r="X99">
            <v>18562.619299999998</v>
          </cell>
          <cell r="Y99">
            <v>2910.5353</v>
          </cell>
          <cell r="Z99">
            <v>4661.4475000000002</v>
          </cell>
          <cell r="AA99">
            <v>63089.108399999997</v>
          </cell>
          <cell r="AB99">
            <v>8784.4675000000007</v>
          </cell>
          <cell r="AC99">
            <v>0</v>
          </cell>
          <cell r="AD99">
            <v>0</v>
          </cell>
          <cell r="AE99">
            <v>0</v>
          </cell>
          <cell r="AF99">
            <v>0</v>
          </cell>
          <cell r="AG99">
            <v>0</v>
          </cell>
          <cell r="AH99">
            <v>0</v>
          </cell>
          <cell r="AI99">
            <v>0</v>
          </cell>
          <cell r="AJ99">
            <v>0</v>
          </cell>
          <cell r="AK99">
            <v>0</v>
          </cell>
          <cell r="AL99">
            <v>1447.271</v>
          </cell>
          <cell r="AM99">
            <v>21091.6322</v>
          </cell>
          <cell r="AN99">
            <v>2727.3728000000001</v>
          </cell>
          <cell r="AO99">
            <v>6108.7184999999999</v>
          </cell>
          <cell r="AP99">
            <v>84180.740600000005</v>
          </cell>
          <cell r="AQ99">
            <v>11511.8403</v>
          </cell>
          <cell r="AR99">
            <v>354.00459999999998</v>
          </cell>
          <cell r="AS99">
            <v>2250.4418999999998</v>
          </cell>
          <cell r="AT99">
            <v>667.11940000000004</v>
          </cell>
          <cell r="AU99">
            <v>0</v>
          </cell>
          <cell r="AV99">
            <v>0</v>
          </cell>
          <cell r="AW99">
            <v>0</v>
          </cell>
          <cell r="AX99">
            <v>0</v>
          </cell>
          <cell r="AY99">
            <v>0</v>
          </cell>
          <cell r="AZ99">
            <v>0</v>
          </cell>
          <cell r="BA99">
            <v>354.00459999999998</v>
          </cell>
          <cell r="BB99">
            <v>2250.4418999999998</v>
          </cell>
          <cell r="BC99">
            <v>667.11940000000004</v>
          </cell>
          <cell r="BD99">
            <v>5119.433</v>
          </cell>
          <cell r="BE99">
            <v>66878.606199999995</v>
          </cell>
          <cell r="BF99">
            <v>9647.5380999999998</v>
          </cell>
          <cell r="BG99">
            <v>2887.7557999999999</v>
          </cell>
          <cell r="BH99">
            <v>38115.195599999999</v>
          </cell>
          <cell r="BI99">
            <v>5441.9569000000001</v>
          </cell>
          <cell r="BJ99">
            <v>8007.1887999999999</v>
          </cell>
          <cell r="BK99">
            <v>104993.8018</v>
          </cell>
          <cell r="BL99">
            <v>15089.495000000001</v>
          </cell>
          <cell r="BM99">
            <v>7653.1841999999997</v>
          </cell>
          <cell r="BN99">
            <v>102743.3599</v>
          </cell>
          <cell r="BO99">
            <v>14422.375599999999</v>
          </cell>
          <cell r="BP99">
            <v>5119.433</v>
          </cell>
          <cell r="BQ99">
            <v>66878.606199999995</v>
          </cell>
          <cell r="BR99">
            <v>9647.5380999999998</v>
          </cell>
          <cell r="BS99">
            <v>2887.7557999999999</v>
          </cell>
          <cell r="BT99">
            <v>38115.195599999999</v>
          </cell>
          <cell r="BU99">
            <v>5441.9569000000001</v>
          </cell>
          <cell r="BV99">
            <v>8007.1887999999999</v>
          </cell>
          <cell r="BW99">
            <v>104993.8018</v>
          </cell>
          <cell r="BX99">
            <v>15089.495000000001</v>
          </cell>
          <cell r="BY99">
            <v>0</v>
          </cell>
          <cell r="BZ99">
            <v>0</v>
          </cell>
          <cell r="CA99">
            <v>0</v>
          </cell>
          <cell r="CB99">
            <v>0</v>
          </cell>
          <cell r="CC99">
            <v>0</v>
          </cell>
          <cell r="CD99">
            <v>0</v>
          </cell>
          <cell r="CE99">
            <v>0</v>
          </cell>
          <cell r="CF99">
            <v>0</v>
          </cell>
          <cell r="CG99">
            <v>0</v>
          </cell>
          <cell r="CH99">
            <v>354.00459999999998</v>
          </cell>
          <cell r="CI99">
            <v>2250.4418999999998</v>
          </cell>
          <cell r="CJ99">
            <v>667.11940000000004</v>
          </cell>
          <cell r="CK99">
            <v>0</v>
          </cell>
          <cell r="CL99">
            <v>0</v>
          </cell>
          <cell r="CM99">
            <v>0</v>
          </cell>
          <cell r="CN99">
            <v>354.00459999999998</v>
          </cell>
          <cell r="CO99">
            <v>2250.4418999999998</v>
          </cell>
          <cell r="CP99">
            <v>667.11940000000004</v>
          </cell>
          <cell r="CQ99">
            <v>0</v>
          </cell>
          <cell r="CR99">
            <v>0</v>
          </cell>
          <cell r="CS99">
            <v>0</v>
          </cell>
          <cell r="CT99">
            <v>0</v>
          </cell>
          <cell r="CU99">
            <v>0</v>
          </cell>
          <cell r="CV99">
            <v>0</v>
          </cell>
          <cell r="CW99">
            <v>0</v>
          </cell>
          <cell r="CX99">
            <v>0</v>
          </cell>
          <cell r="CY99">
            <v>0</v>
          </cell>
          <cell r="CZ99">
            <v>7653.1841999999997</v>
          </cell>
          <cell r="DA99">
            <v>102743.3599</v>
          </cell>
          <cell r="DB99">
            <v>14422.375599999999</v>
          </cell>
        </row>
        <row r="100">
          <cell r="A100">
            <v>92934</v>
          </cell>
          <cell r="B100">
            <v>80.7149</v>
          </cell>
          <cell r="C100">
            <v>470.89789999999999</v>
          </cell>
          <cell r="D100">
            <v>152.10669999999999</v>
          </cell>
          <cell r="E100">
            <v>149.8991</v>
          </cell>
          <cell r="F100">
            <v>1136.4613999999999</v>
          </cell>
          <cell r="G100">
            <v>282.48399999999998</v>
          </cell>
          <cell r="H100">
            <v>0</v>
          </cell>
          <cell r="I100">
            <v>104.96120000000001</v>
          </cell>
          <cell r="J100">
            <v>0</v>
          </cell>
          <cell r="K100">
            <v>197.66159999999999</v>
          </cell>
          <cell r="L100">
            <v>1123.0156999999999</v>
          </cell>
          <cell r="M100">
            <v>372.49209999999999</v>
          </cell>
          <cell r="N100">
            <v>0</v>
          </cell>
          <cell r="O100">
            <v>104.96120000000001</v>
          </cell>
          <cell r="P100">
            <v>0</v>
          </cell>
          <cell r="Q100">
            <v>15.8217</v>
          </cell>
          <cell r="R100">
            <v>259.9853</v>
          </cell>
          <cell r="S100">
            <v>29.815899999999999</v>
          </cell>
          <cell r="T100">
            <v>56.095100000000002</v>
          </cell>
          <cell r="U100">
            <v>921.76589999999999</v>
          </cell>
          <cell r="V100">
            <v>105.711</v>
          </cell>
          <cell r="W100">
            <v>104.86920000000001</v>
          </cell>
          <cell r="X100">
            <v>1666.0948000000001</v>
          </cell>
          <cell r="Y100">
            <v>197.62549999999999</v>
          </cell>
          <cell r="Z100">
            <v>201.9144</v>
          </cell>
          <cell r="AA100">
            <v>3376.8948</v>
          </cell>
          <cell r="AB100">
            <v>380.50619999999998</v>
          </cell>
          <cell r="AC100">
            <v>0</v>
          </cell>
          <cell r="AD100">
            <v>97.259299999999996</v>
          </cell>
          <cell r="AE100">
            <v>0</v>
          </cell>
          <cell r="AF100">
            <v>0</v>
          </cell>
          <cell r="AG100">
            <v>0</v>
          </cell>
          <cell r="AH100">
            <v>0</v>
          </cell>
          <cell r="AI100">
            <v>0</v>
          </cell>
          <cell r="AJ100">
            <v>6.2606000000000002</v>
          </cell>
          <cell r="AK100">
            <v>0</v>
          </cell>
          <cell r="AL100">
            <v>72.255600000000001</v>
          </cell>
          <cell r="AM100">
            <v>1459.3076000000001</v>
          </cell>
          <cell r="AN100">
            <v>136.1651</v>
          </cell>
          <cell r="AO100">
            <v>274.17</v>
          </cell>
          <cell r="AP100">
            <v>4732.6824999999999</v>
          </cell>
          <cell r="AQ100">
            <v>516.67129999999997</v>
          </cell>
          <cell r="AR100">
            <v>197.66159999999999</v>
          </cell>
          <cell r="AS100">
            <v>1331.4967999999999</v>
          </cell>
          <cell r="AT100">
            <v>372.49209999999999</v>
          </cell>
          <cell r="AU100">
            <v>0</v>
          </cell>
          <cell r="AV100">
            <v>0</v>
          </cell>
          <cell r="AW100">
            <v>0</v>
          </cell>
          <cell r="AX100">
            <v>0</v>
          </cell>
          <cell r="AY100">
            <v>0</v>
          </cell>
          <cell r="AZ100">
            <v>0</v>
          </cell>
          <cell r="BA100">
            <v>197.66159999999999</v>
          </cell>
          <cell r="BB100">
            <v>1331.4967999999999</v>
          </cell>
          <cell r="BC100">
            <v>372.49209999999999</v>
          </cell>
          <cell r="BD100">
            <v>432.52839999999998</v>
          </cell>
          <cell r="BE100">
            <v>5089.2152999999998</v>
          </cell>
          <cell r="BF100">
            <v>815.09690000000001</v>
          </cell>
          <cell r="BG100">
            <v>144.17240000000001</v>
          </cell>
          <cell r="BH100">
            <v>2641.0587999999998</v>
          </cell>
          <cell r="BI100">
            <v>271.69200000000001</v>
          </cell>
          <cell r="BJ100">
            <v>576.70079999999996</v>
          </cell>
          <cell r="BK100">
            <v>7730.2740999999996</v>
          </cell>
          <cell r="BL100">
            <v>1086.7889</v>
          </cell>
          <cell r="BM100">
            <v>379.03919999999999</v>
          </cell>
          <cell r="BN100">
            <v>6398.7772999999997</v>
          </cell>
          <cell r="BO100">
            <v>714.29679999999996</v>
          </cell>
          <cell r="BP100">
            <v>432.52839999999998</v>
          </cell>
          <cell r="BQ100">
            <v>5089.2152999999998</v>
          </cell>
          <cell r="BR100">
            <v>815.09690000000001</v>
          </cell>
          <cell r="BS100">
            <v>144.17240000000001</v>
          </cell>
          <cell r="BT100">
            <v>2641.0587999999998</v>
          </cell>
          <cell r="BU100">
            <v>271.69200000000001</v>
          </cell>
          <cell r="BV100">
            <v>576.70079999999996</v>
          </cell>
          <cell r="BW100">
            <v>7730.2740999999996</v>
          </cell>
          <cell r="BX100">
            <v>1086.7889</v>
          </cell>
          <cell r="BY100">
            <v>0</v>
          </cell>
          <cell r="BZ100">
            <v>6.2606000000000002</v>
          </cell>
          <cell r="CA100">
            <v>0</v>
          </cell>
          <cell r="CB100">
            <v>0</v>
          </cell>
          <cell r="CC100">
            <v>0</v>
          </cell>
          <cell r="CD100">
            <v>0</v>
          </cell>
          <cell r="CE100">
            <v>0</v>
          </cell>
          <cell r="CF100">
            <v>104.96120000000001</v>
          </cell>
          <cell r="CG100">
            <v>0</v>
          </cell>
          <cell r="CH100">
            <v>197.66159999999999</v>
          </cell>
          <cell r="CI100">
            <v>1123.0156999999999</v>
          </cell>
          <cell r="CJ100">
            <v>372.49209999999999</v>
          </cell>
          <cell r="CK100">
            <v>0</v>
          </cell>
          <cell r="CL100">
            <v>97.259299999999996</v>
          </cell>
          <cell r="CM100">
            <v>0</v>
          </cell>
          <cell r="CN100">
            <v>197.66159999999999</v>
          </cell>
          <cell r="CO100">
            <v>1331.4967999999999</v>
          </cell>
          <cell r="CP100">
            <v>372.49209999999999</v>
          </cell>
          <cell r="CQ100">
            <v>0</v>
          </cell>
          <cell r="CR100">
            <v>0</v>
          </cell>
          <cell r="CS100">
            <v>0</v>
          </cell>
          <cell r="CT100">
            <v>0</v>
          </cell>
          <cell r="CU100">
            <v>0</v>
          </cell>
          <cell r="CV100">
            <v>0</v>
          </cell>
          <cell r="CW100">
            <v>0</v>
          </cell>
          <cell r="CX100">
            <v>0</v>
          </cell>
          <cell r="CY100">
            <v>0</v>
          </cell>
          <cell r="CZ100">
            <v>379.03919999999999</v>
          </cell>
          <cell r="DA100">
            <v>6398.7772999999997</v>
          </cell>
          <cell r="DB100">
            <v>714.29679999999996</v>
          </cell>
        </row>
        <row r="101">
          <cell r="A101">
            <v>92935</v>
          </cell>
          <cell r="B101">
            <v>27.6785</v>
          </cell>
          <cell r="C101">
            <v>242.36349999999999</v>
          </cell>
          <cell r="D101">
            <v>52.1599</v>
          </cell>
          <cell r="E101">
            <v>51.402900000000002</v>
          </cell>
          <cell r="F101">
            <v>330.39370000000002</v>
          </cell>
          <cell r="G101">
            <v>96.868600000000001</v>
          </cell>
          <cell r="H101">
            <v>0</v>
          </cell>
          <cell r="I101">
            <v>41.230800000000002</v>
          </cell>
          <cell r="J101">
            <v>0</v>
          </cell>
          <cell r="K101">
            <v>31.321400000000001</v>
          </cell>
          <cell r="L101">
            <v>210.00640000000001</v>
          </cell>
          <cell r="M101">
            <v>59.024799999999999</v>
          </cell>
          <cell r="N101">
            <v>0</v>
          </cell>
          <cell r="O101">
            <v>41.230800000000002</v>
          </cell>
          <cell r="P101">
            <v>0</v>
          </cell>
          <cell r="Q101">
            <v>54.087000000000003</v>
          </cell>
          <cell r="R101">
            <v>249.3545</v>
          </cell>
          <cell r="S101">
            <v>101.92659999999999</v>
          </cell>
          <cell r="T101">
            <v>191.7629</v>
          </cell>
          <cell r="U101">
            <v>884.07510000000002</v>
          </cell>
          <cell r="V101">
            <v>361.3759</v>
          </cell>
          <cell r="W101">
            <v>293.60989999999998</v>
          </cell>
          <cell r="X101">
            <v>1496.1804</v>
          </cell>
          <cell r="Y101">
            <v>553.30619999999999</v>
          </cell>
          <cell r="Z101">
            <v>795.58360000000005</v>
          </cell>
          <cell r="AA101">
            <v>4197.4328999999998</v>
          </cell>
          <cell r="AB101">
            <v>1499.2719999999999</v>
          </cell>
          <cell r="AC101">
            <v>0</v>
          </cell>
          <cell r="AD101">
            <v>1.5955999999999999</v>
          </cell>
          <cell r="AE101">
            <v>0</v>
          </cell>
          <cell r="AF101">
            <v>0</v>
          </cell>
          <cell r="AG101">
            <v>0</v>
          </cell>
          <cell r="AH101">
            <v>0</v>
          </cell>
          <cell r="AI101">
            <v>0</v>
          </cell>
          <cell r="AJ101">
            <v>0</v>
          </cell>
          <cell r="AK101">
            <v>0</v>
          </cell>
          <cell r="AL101">
            <v>247.00810000000001</v>
          </cell>
          <cell r="AM101">
            <v>1332.9770000000001</v>
          </cell>
          <cell r="AN101">
            <v>465.48509999999999</v>
          </cell>
          <cell r="AO101">
            <v>1042.5916999999999</v>
          </cell>
          <cell r="AP101">
            <v>5528.8143</v>
          </cell>
          <cell r="AQ101">
            <v>1964.7571</v>
          </cell>
          <cell r="AR101">
            <v>31.321400000000001</v>
          </cell>
          <cell r="AS101">
            <v>252.83279999999999</v>
          </cell>
          <cell r="AT101">
            <v>59.024799999999999</v>
          </cell>
          <cell r="AU101">
            <v>0</v>
          </cell>
          <cell r="AV101">
            <v>0</v>
          </cell>
          <cell r="AW101">
            <v>0</v>
          </cell>
          <cell r="AX101">
            <v>0</v>
          </cell>
          <cell r="AY101">
            <v>0</v>
          </cell>
          <cell r="AZ101">
            <v>0</v>
          </cell>
          <cell r="BA101">
            <v>31.321400000000001</v>
          </cell>
          <cell r="BB101">
            <v>252.83279999999999</v>
          </cell>
          <cell r="BC101">
            <v>59.024799999999999</v>
          </cell>
          <cell r="BD101">
            <v>874.66499999999996</v>
          </cell>
          <cell r="BE101">
            <v>4811.4209000000001</v>
          </cell>
          <cell r="BF101">
            <v>1648.3005000000001</v>
          </cell>
          <cell r="BG101">
            <v>492.858</v>
          </cell>
          <cell r="BH101">
            <v>2466.4065999999998</v>
          </cell>
          <cell r="BI101">
            <v>928.7876</v>
          </cell>
          <cell r="BJ101">
            <v>1367.5229999999999</v>
          </cell>
          <cell r="BK101">
            <v>7277.8275000000003</v>
          </cell>
          <cell r="BL101">
            <v>2577.0880999999999</v>
          </cell>
          <cell r="BM101">
            <v>1336.2016000000001</v>
          </cell>
          <cell r="BN101">
            <v>7024.9947000000002</v>
          </cell>
          <cell r="BO101">
            <v>2518.0632999999998</v>
          </cell>
          <cell r="BP101">
            <v>874.66499999999996</v>
          </cell>
          <cell r="BQ101">
            <v>4811.4209000000001</v>
          </cell>
          <cell r="BR101">
            <v>1648.3005000000001</v>
          </cell>
          <cell r="BS101">
            <v>492.858</v>
          </cell>
          <cell r="BT101">
            <v>2466.4065999999998</v>
          </cell>
          <cell r="BU101">
            <v>928.7876</v>
          </cell>
          <cell r="BV101">
            <v>1367.5229999999999</v>
          </cell>
          <cell r="BW101">
            <v>7277.8275000000003</v>
          </cell>
          <cell r="BX101">
            <v>2577.0880999999999</v>
          </cell>
          <cell r="BY101">
            <v>0</v>
          </cell>
          <cell r="BZ101">
            <v>0</v>
          </cell>
          <cell r="CA101">
            <v>0</v>
          </cell>
          <cell r="CB101">
            <v>0</v>
          </cell>
          <cell r="CC101">
            <v>0</v>
          </cell>
          <cell r="CD101">
            <v>0</v>
          </cell>
          <cell r="CE101">
            <v>0</v>
          </cell>
          <cell r="CF101">
            <v>41.230800000000002</v>
          </cell>
          <cell r="CG101">
            <v>0</v>
          </cell>
          <cell r="CH101">
            <v>31.321400000000001</v>
          </cell>
          <cell r="CI101">
            <v>210.00640000000001</v>
          </cell>
          <cell r="CJ101">
            <v>59.024799999999999</v>
          </cell>
          <cell r="CK101">
            <v>0</v>
          </cell>
          <cell r="CL101">
            <v>1.5955999999999999</v>
          </cell>
          <cell r="CM101">
            <v>0</v>
          </cell>
          <cell r="CN101">
            <v>31.321400000000001</v>
          </cell>
          <cell r="CO101">
            <v>252.83279999999999</v>
          </cell>
          <cell r="CP101">
            <v>59.024799999999999</v>
          </cell>
          <cell r="CQ101">
            <v>0</v>
          </cell>
          <cell r="CR101">
            <v>0</v>
          </cell>
          <cell r="CS101">
            <v>0</v>
          </cell>
          <cell r="CT101">
            <v>0</v>
          </cell>
          <cell r="CU101">
            <v>0</v>
          </cell>
          <cell r="CV101">
            <v>0</v>
          </cell>
          <cell r="CW101">
            <v>0</v>
          </cell>
          <cell r="CX101">
            <v>0</v>
          </cell>
          <cell r="CY101">
            <v>0</v>
          </cell>
          <cell r="CZ101">
            <v>1336.2016000000001</v>
          </cell>
          <cell r="DA101">
            <v>7024.9947000000002</v>
          </cell>
          <cell r="DB101">
            <v>2518.0632999999998</v>
          </cell>
        </row>
        <row r="102">
          <cell r="A102">
            <v>92936</v>
          </cell>
          <cell r="B102">
            <v>124.67189999999999</v>
          </cell>
          <cell r="C102">
            <v>899.90790000000004</v>
          </cell>
          <cell r="D102">
            <v>234.94319999999999</v>
          </cell>
          <cell r="E102">
            <v>231.53360000000001</v>
          </cell>
          <cell r="F102">
            <v>1555.0879</v>
          </cell>
          <cell r="G102">
            <v>436.3236</v>
          </cell>
          <cell r="H102">
            <v>0</v>
          </cell>
          <cell r="I102">
            <v>47.371499999999997</v>
          </cell>
          <cell r="J102">
            <v>0</v>
          </cell>
          <cell r="K102">
            <v>201.2884</v>
          </cell>
          <cell r="L102">
            <v>1630.8252</v>
          </cell>
          <cell r="M102">
            <v>379.32679999999999</v>
          </cell>
          <cell r="N102">
            <v>0</v>
          </cell>
          <cell r="O102">
            <v>47.371499999999997</v>
          </cell>
          <cell r="P102">
            <v>0</v>
          </cell>
          <cell r="Q102">
            <v>205.12549999999999</v>
          </cell>
          <cell r="R102">
            <v>661.14260000000002</v>
          </cell>
          <cell r="S102">
            <v>386.55759999999998</v>
          </cell>
          <cell r="T102">
            <v>727.26329999999996</v>
          </cell>
          <cell r="U102">
            <v>2344.0513999999998</v>
          </cell>
          <cell r="V102">
            <v>1370.5228</v>
          </cell>
          <cell r="W102">
            <v>1087.3059000000001</v>
          </cell>
          <cell r="X102">
            <v>3829.3645999999999</v>
          </cell>
          <cell r="Y102">
            <v>2049.0203999999999</v>
          </cell>
          <cell r="Z102">
            <v>1837.3819000000001</v>
          </cell>
          <cell r="AA102">
            <v>6785.8500999999997</v>
          </cell>
          <cell r="AB102">
            <v>3462.5340999999999</v>
          </cell>
          <cell r="AC102">
            <v>0</v>
          </cell>
          <cell r="AD102">
            <v>0.28760000000000002</v>
          </cell>
          <cell r="AE102">
            <v>0</v>
          </cell>
          <cell r="AF102">
            <v>0</v>
          </cell>
          <cell r="AG102">
            <v>0</v>
          </cell>
          <cell r="AH102">
            <v>0</v>
          </cell>
          <cell r="AI102">
            <v>0</v>
          </cell>
          <cell r="AJ102">
            <v>0</v>
          </cell>
          <cell r="AK102">
            <v>0</v>
          </cell>
          <cell r="AL102">
            <v>1014.4877</v>
          </cell>
          <cell r="AM102">
            <v>3821.6268</v>
          </cell>
          <cell r="AN102">
            <v>1911.7954999999999</v>
          </cell>
          <cell r="AO102">
            <v>2851.8696</v>
          </cell>
          <cell r="AP102">
            <v>10607.1893</v>
          </cell>
          <cell r="AQ102">
            <v>5374.3296</v>
          </cell>
          <cell r="AR102">
            <v>201.2884</v>
          </cell>
          <cell r="AS102">
            <v>1678.4843000000001</v>
          </cell>
          <cell r="AT102">
            <v>379.32679999999999</v>
          </cell>
          <cell r="AU102">
            <v>0</v>
          </cell>
          <cell r="AV102">
            <v>0</v>
          </cell>
          <cell r="AW102">
            <v>0</v>
          </cell>
          <cell r="AX102">
            <v>0</v>
          </cell>
          <cell r="AY102">
            <v>0</v>
          </cell>
          <cell r="AZ102">
            <v>0</v>
          </cell>
          <cell r="BA102">
            <v>201.2884</v>
          </cell>
          <cell r="BB102">
            <v>1678.4843000000001</v>
          </cell>
          <cell r="BC102">
            <v>379.32679999999999</v>
          </cell>
          <cell r="BD102">
            <v>2193.5873999999999</v>
          </cell>
          <cell r="BE102">
            <v>9288.2173999999995</v>
          </cell>
          <cell r="BF102">
            <v>4133.8009000000002</v>
          </cell>
          <cell r="BG102">
            <v>1946.8765000000001</v>
          </cell>
          <cell r="BH102">
            <v>6826.8208000000004</v>
          </cell>
          <cell r="BI102">
            <v>3668.8759</v>
          </cell>
          <cell r="BJ102">
            <v>4140.4638999999997</v>
          </cell>
          <cell r="BK102">
            <v>16115.038200000001</v>
          </cell>
          <cell r="BL102">
            <v>7802.6768000000002</v>
          </cell>
          <cell r="BM102">
            <v>3939.1754999999998</v>
          </cell>
          <cell r="BN102">
            <v>14436.553900000001</v>
          </cell>
          <cell r="BO102">
            <v>7423.35</v>
          </cell>
          <cell r="BP102">
            <v>2193.5873999999999</v>
          </cell>
          <cell r="BQ102">
            <v>9288.2173999999995</v>
          </cell>
          <cell r="BR102">
            <v>4133.8009000000002</v>
          </cell>
          <cell r="BS102">
            <v>1946.8765000000001</v>
          </cell>
          <cell r="BT102">
            <v>6826.8208000000004</v>
          </cell>
          <cell r="BU102">
            <v>3668.8759</v>
          </cell>
          <cell r="BV102">
            <v>4140.4638999999997</v>
          </cell>
          <cell r="BW102">
            <v>16115.038200000001</v>
          </cell>
          <cell r="BX102">
            <v>7802.6768000000002</v>
          </cell>
          <cell r="BY102">
            <v>0</v>
          </cell>
          <cell r="BZ102">
            <v>0</v>
          </cell>
          <cell r="CA102">
            <v>0</v>
          </cell>
          <cell r="CB102">
            <v>0</v>
          </cell>
          <cell r="CC102">
            <v>0</v>
          </cell>
          <cell r="CD102">
            <v>0</v>
          </cell>
          <cell r="CE102">
            <v>0</v>
          </cell>
          <cell r="CF102">
            <v>47.371499999999997</v>
          </cell>
          <cell r="CG102">
            <v>0</v>
          </cell>
          <cell r="CH102">
            <v>201.2884</v>
          </cell>
          <cell r="CI102">
            <v>1630.8252</v>
          </cell>
          <cell r="CJ102">
            <v>379.32679999999999</v>
          </cell>
          <cell r="CK102">
            <v>0</v>
          </cell>
          <cell r="CL102">
            <v>0.28760000000000002</v>
          </cell>
          <cell r="CM102">
            <v>0</v>
          </cell>
          <cell r="CN102">
            <v>201.2884</v>
          </cell>
          <cell r="CO102">
            <v>1678.4843000000001</v>
          </cell>
          <cell r="CP102">
            <v>379.32679999999999</v>
          </cell>
          <cell r="CQ102">
            <v>0</v>
          </cell>
          <cell r="CR102">
            <v>0</v>
          </cell>
          <cell r="CS102">
            <v>0</v>
          </cell>
          <cell r="CT102">
            <v>0</v>
          </cell>
          <cell r="CU102">
            <v>0</v>
          </cell>
          <cell r="CV102">
            <v>0</v>
          </cell>
          <cell r="CW102">
            <v>0</v>
          </cell>
          <cell r="CX102">
            <v>0</v>
          </cell>
          <cell r="CY102">
            <v>0</v>
          </cell>
          <cell r="CZ102">
            <v>3939.1754999999998</v>
          </cell>
          <cell r="DA102">
            <v>14436.553900000001</v>
          </cell>
          <cell r="DB102">
            <v>7423.35</v>
          </cell>
        </row>
        <row r="103">
          <cell r="A103">
            <v>92940</v>
          </cell>
          <cell r="B103">
            <v>32.692500000000003</v>
          </cell>
          <cell r="C103">
            <v>305.67950000000002</v>
          </cell>
          <cell r="D103">
            <v>61.608699999999999</v>
          </cell>
          <cell r="E103">
            <v>60.714599999999997</v>
          </cell>
          <cell r="F103">
            <v>489.89550000000003</v>
          </cell>
          <cell r="G103">
            <v>114.41630000000001</v>
          </cell>
          <cell r="H103">
            <v>0</v>
          </cell>
          <cell r="I103">
            <v>63.161999999999999</v>
          </cell>
          <cell r="J103">
            <v>0</v>
          </cell>
          <cell r="K103">
            <v>66.131399999999999</v>
          </cell>
          <cell r="L103">
            <v>549.90009999999995</v>
          </cell>
          <cell r="M103">
            <v>124.62430000000001</v>
          </cell>
          <cell r="N103">
            <v>0</v>
          </cell>
          <cell r="O103">
            <v>63.161999999999999</v>
          </cell>
          <cell r="P103">
            <v>0</v>
          </cell>
          <cell r="Q103">
            <v>29.5334</v>
          </cell>
          <cell r="R103">
            <v>267.21409999999997</v>
          </cell>
          <cell r="S103">
            <v>55.655500000000004</v>
          </cell>
          <cell r="T103">
            <v>104.7094</v>
          </cell>
          <cell r="U103">
            <v>947.39559999999994</v>
          </cell>
          <cell r="V103">
            <v>197.32419999999999</v>
          </cell>
          <cell r="W103">
            <v>161.51849999999999</v>
          </cell>
          <cell r="X103">
            <v>1460.2846</v>
          </cell>
          <cell r="Y103">
            <v>304.38040000000001</v>
          </cell>
          <cell r="Z103">
            <v>348.6592</v>
          </cell>
          <cell r="AA103">
            <v>3435.6556999999998</v>
          </cell>
          <cell r="AB103">
            <v>657.04600000000005</v>
          </cell>
          <cell r="AC103">
            <v>0</v>
          </cell>
          <cell r="AD103">
            <v>0</v>
          </cell>
          <cell r="AE103">
            <v>0</v>
          </cell>
          <cell r="AF103">
            <v>0</v>
          </cell>
          <cell r="AG103">
            <v>0</v>
          </cell>
          <cell r="AH103">
            <v>0</v>
          </cell>
          <cell r="AI103">
            <v>0</v>
          </cell>
          <cell r="AJ103">
            <v>0</v>
          </cell>
          <cell r="AK103">
            <v>0</v>
          </cell>
          <cell r="AL103">
            <v>146.0633</v>
          </cell>
          <cell r="AM103">
            <v>1640.6661999999999</v>
          </cell>
          <cell r="AN103">
            <v>275.25510000000003</v>
          </cell>
          <cell r="AO103">
            <v>494.72250000000003</v>
          </cell>
          <cell r="AP103">
            <v>5076.3218999999999</v>
          </cell>
          <cell r="AQ103">
            <v>932.30110000000002</v>
          </cell>
          <cell r="AR103">
            <v>66.131399999999999</v>
          </cell>
          <cell r="AS103">
            <v>613.06209999999999</v>
          </cell>
          <cell r="AT103">
            <v>124.62430000000001</v>
          </cell>
          <cell r="AU103">
            <v>0</v>
          </cell>
          <cell r="AV103">
            <v>0</v>
          </cell>
          <cell r="AW103">
            <v>0</v>
          </cell>
          <cell r="AX103">
            <v>0</v>
          </cell>
          <cell r="AY103">
            <v>0</v>
          </cell>
          <cell r="AZ103">
            <v>0</v>
          </cell>
          <cell r="BA103">
            <v>66.131399999999999</v>
          </cell>
          <cell r="BB103">
            <v>613.06209999999999</v>
          </cell>
          <cell r="BC103">
            <v>124.62430000000001</v>
          </cell>
          <cell r="BD103">
            <v>442.06630000000001</v>
          </cell>
          <cell r="BE103">
            <v>4294.3927000000003</v>
          </cell>
          <cell r="BF103">
            <v>833.07100000000003</v>
          </cell>
          <cell r="BG103">
            <v>280.30610000000001</v>
          </cell>
          <cell r="BH103">
            <v>2855.2759000000001</v>
          </cell>
          <cell r="BI103">
            <v>528.23479999999995</v>
          </cell>
          <cell r="BJ103">
            <v>722.37239999999997</v>
          </cell>
          <cell r="BK103">
            <v>7149.6686</v>
          </cell>
          <cell r="BL103">
            <v>1361.3058000000001</v>
          </cell>
          <cell r="BM103">
            <v>656.24099999999999</v>
          </cell>
          <cell r="BN103">
            <v>6536.6064999999999</v>
          </cell>
          <cell r="BO103">
            <v>1236.6814999999999</v>
          </cell>
          <cell r="BP103">
            <v>442.06630000000001</v>
          </cell>
          <cell r="BQ103">
            <v>4294.3927000000003</v>
          </cell>
          <cell r="BR103">
            <v>833.07100000000003</v>
          </cell>
          <cell r="BS103">
            <v>280.30610000000001</v>
          </cell>
          <cell r="BT103">
            <v>2855.2759000000001</v>
          </cell>
          <cell r="BU103">
            <v>528.23479999999995</v>
          </cell>
          <cell r="BV103">
            <v>722.37239999999997</v>
          </cell>
          <cell r="BW103">
            <v>7149.6686</v>
          </cell>
          <cell r="BX103">
            <v>1361.3058000000001</v>
          </cell>
          <cell r="BY103">
            <v>0</v>
          </cell>
          <cell r="BZ103">
            <v>0</v>
          </cell>
          <cell r="CA103">
            <v>0</v>
          </cell>
          <cell r="CB103">
            <v>0</v>
          </cell>
          <cell r="CC103">
            <v>0</v>
          </cell>
          <cell r="CD103">
            <v>0</v>
          </cell>
          <cell r="CE103">
            <v>0</v>
          </cell>
          <cell r="CF103">
            <v>63.161999999999999</v>
          </cell>
          <cell r="CG103">
            <v>0</v>
          </cell>
          <cell r="CH103">
            <v>66.131399999999999</v>
          </cell>
          <cell r="CI103">
            <v>549.90009999999995</v>
          </cell>
          <cell r="CJ103">
            <v>124.62430000000001</v>
          </cell>
          <cell r="CK103">
            <v>0</v>
          </cell>
          <cell r="CL103">
            <v>0</v>
          </cell>
          <cell r="CM103">
            <v>0</v>
          </cell>
          <cell r="CN103">
            <v>66.131399999999999</v>
          </cell>
          <cell r="CO103">
            <v>613.06209999999999</v>
          </cell>
          <cell r="CP103">
            <v>124.62430000000001</v>
          </cell>
          <cell r="CQ103">
            <v>0</v>
          </cell>
          <cell r="CR103">
            <v>0</v>
          </cell>
          <cell r="CS103">
            <v>0</v>
          </cell>
          <cell r="CT103">
            <v>0</v>
          </cell>
          <cell r="CU103">
            <v>0</v>
          </cell>
          <cell r="CV103">
            <v>0</v>
          </cell>
          <cell r="CW103">
            <v>0</v>
          </cell>
          <cell r="CX103">
            <v>0</v>
          </cell>
          <cell r="CY103">
            <v>0</v>
          </cell>
          <cell r="CZ103">
            <v>656.24099999999999</v>
          </cell>
          <cell r="DA103">
            <v>6536.6064999999999</v>
          </cell>
          <cell r="DB103">
            <v>1236.6814999999999</v>
          </cell>
        </row>
        <row r="104">
          <cell r="A104">
            <v>92947</v>
          </cell>
          <cell r="B104">
            <v>23.697800000000001</v>
          </cell>
          <cell r="C104">
            <v>241.76060000000001</v>
          </cell>
          <cell r="D104">
            <v>44.6584</v>
          </cell>
          <cell r="E104">
            <v>44.010199999999998</v>
          </cell>
          <cell r="F104">
            <v>317.61130000000003</v>
          </cell>
          <cell r="G104">
            <v>82.937200000000004</v>
          </cell>
          <cell r="H104">
            <v>0</v>
          </cell>
          <cell r="I104">
            <v>26.317499999999999</v>
          </cell>
          <cell r="J104">
            <v>0</v>
          </cell>
          <cell r="K104">
            <v>42.521500000000003</v>
          </cell>
          <cell r="L104">
            <v>215.3887</v>
          </cell>
          <cell r="M104">
            <v>80.131600000000006</v>
          </cell>
          <cell r="N104">
            <v>0</v>
          </cell>
          <cell r="O104">
            <v>26.317499999999999</v>
          </cell>
          <cell r="P104">
            <v>0</v>
          </cell>
          <cell r="Q104">
            <v>6.7506000000000004</v>
          </cell>
          <cell r="R104">
            <v>112.17959999999999</v>
          </cell>
          <cell r="S104">
            <v>12.721399999999999</v>
          </cell>
          <cell r="T104">
            <v>23.933800000000002</v>
          </cell>
          <cell r="U104">
            <v>397.72840000000002</v>
          </cell>
          <cell r="V104">
            <v>45.103099999999998</v>
          </cell>
          <cell r="W104">
            <v>55.870899999999999</v>
          </cell>
          <cell r="X104">
            <v>853.89120000000003</v>
          </cell>
          <cell r="Y104">
            <v>105.2885</v>
          </cell>
          <cell r="Z104">
            <v>73.589299999999994</v>
          </cell>
          <cell r="AA104">
            <v>1314.6856</v>
          </cell>
          <cell r="AB104">
            <v>138.67859999999999</v>
          </cell>
          <cell r="AC104">
            <v>0</v>
          </cell>
          <cell r="AD104">
            <v>4.0618999999999996</v>
          </cell>
          <cell r="AE104">
            <v>0</v>
          </cell>
          <cell r="AF104">
            <v>0</v>
          </cell>
          <cell r="AG104">
            <v>0</v>
          </cell>
          <cell r="AH104">
            <v>0</v>
          </cell>
          <cell r="AI104">
            <v>0</v>
          </cell>
          <cell r="AJ104">
            <v>0</v>
          </cell>
          <cell r="AK104">
            <v>0</v>
          </cell>
          <cell r="AL104">
            <v>30.828900000000001</v>
          </cell>
          <cell r="AM104">
            <v>647.30430000000001</v>
          </cell>
          <cell r="AN104">
            <v>58.096899999999998</v>
          </cell>
          <cell r="AO104">
            <v>104.4182</v>
          </cell>
          <cell r="AP104">
            <v>1957.9280000000001</v>
          </cell>
          <cell r="AQ104">
            <v>196.77549999999999</v>
          </cell>
          <cell r="AR104">
            <v>42.521500000000003</v>
          </cell>
          <cell r="AS104">
            <v>245.7681</v>
          </cell>
          <cell r="AT104">
            <v>80.131600000000006</v>
          </cell>
          <cell r="AU104">
            <v>0</v>
          </cell>
          <cell r="AV104">
            <v>0</v>
          </cell>
          <cell r="AW104">
            <v>0</v>
          </cell>
          <cell r="AX104">
            <v>0</v>
          </cell>
          <cell r="AY104">
            <v>0</v>
          </cell>
          <cell r="AZ104">
            <v>0</v>
          </cell>
          <cell r="BA104">
            <v>42.521500000000003</v>
          </cell>
          <cell r="BB104">
            <v>245.7681</v>
          </cell>
          <cell r="BC104">
            <v>80.131600000000006</v>
          </cell>
          <cell r="BD104">
            <v>141.29730000000001</v>
          </cell>
          <cell r="BE104">
            <v>1900.375</v>
          </cell>
          <cell r="BF104">
            <v>266.27420000000001</v>
          </cell>
          <cell r="BG104">
            <v>61.513300000000001</v>
          </cell>
          <cell r="BH104">
            <v>1157.2122999999999</v>
          </cell>
          <cell r="BI104">
            <v>115.92140000000001</v>
          </cell>
          <cell r="BJ104">
            <v>202.81059999999999</v>
          </cell>
          <cell r="BK104">
            <v>3057.5873000000001</v>
          </cell>
          <cell r="BL104">
            <v>382.19560000000001</v>
          </cell>
          <cell r="BM104">
            <v>160.28909999999999</v>
          </cell>
          <cell r="BN104">
            <v>2811.8191999999999</v>
          </cell>
          <cell r="BO104">
            <v>302.06400000000002</v>
          </cell>
          <cell r="BP104">
            <v>141.29730000000001</v>
          </cell>
          <cell r="BQ104">
            <v>1900.375</v>
          </cell>
          <cell r="BR104">
            <v>266.27420000000001</v>
          </cell>
          <cell r="BS104">
            <v>61.513300000000001</v>
          </cell>
          <cell r="BT104">
            <v>1157.2122999999999</v>
          </cell>
          <cell r="BU104">
            <v>115.92140000000001</v>
          </cell>
          <cell r="BV104">
            <v>202.81059999999999</v>
          </cell>
          <cell r="BW104">
            <v>3057.5873000000001</v>
          </cell>
          <cell r="BX104">
            <v>382.19560000000001</v>
          </cell>
          <cell r="BY104">
            <v>0</v>
          </cell>
          <cell r="BZ104">
            <v>0</v>
          </cell>
          <cell r="CA104">
            <v>0</v>
          </cell>
          <cell r="CB104">
            <v>0</v>
          </cell>
          <cell r="CC104">
            <v>0</v>
          </cell>
          <cell r="CD104">
            <v>0</v>
          </cell>
          <cell r="CE104">
            <v>0</v>
          </cell>
          <cell r="CF104">
            <v>26.317499999999999</v>
          </cell>
          <cell r="CG104">
            <v>0</v>
          </cell>
          <cell r="CH104">
            <v>42.521500000000003</v>
          </cell>
          <cell r="CI104">
            <v>215.3887</v>
          </cell>
          <cell r="CJ104">
            <v>80.131600000000006</v>
          </cell>
          <cell r="CK104">
            <v>0</v>
          </cell>
          <cell r="CL104">
            <v>4.0618999999999996</v>
          </cell>
          <cell r="CM104">
            <v>0</v>
          </cell>
          <cell r="CN104">
            <v>42.521500000000003</v>
          </cell>
          <cell r="CO104">
            <v>245.7681</v>
          </cell>
          <cell r="CP104">
            <v>80.131600000000006</v>
          </cell>
          <cell r="CQ104">
            <v>0</v>
          </cell>
          <cell r="CR104">
            <v>0</v>
          </cell>
          <cell r="CS104">
            <v>0</v>
          </cell>
          <cell r="CT104">
            <v>0</v>
          </cell>
          <cell r="CU104">
            <v>0</v>
          </cell>
          <cell r="CV104">
            <v>0</v>
          </cell>
          <cell r="CW104">
            <v>0</v>
          </cell>
          <cell r="CX104">
            <v>0</v>
          </cell>
          <cell r="CY104">
            <v>0</v>
          </cell>
          <cell r="CZ104">
            <v>160.28909999999999</v>
          </cell>
          <cell r="DA104">
            <v>2811.8191999999999</v>
          </cell>
          <cell r="DB104">
            <v>302.06400000000002</v>
          </cell>
        </row>
        <row r="105">
          <cell r="A105">
            <v>92950</v>
          </cell>
          <cell r="B105">
            <v>377.14960000000002</v>
          </cell>
          <cell r="C105">
            <v>3482.4818</v>
          </cell>
          <cell r="D105">
            <v>784.548</v>
          </cell>
          <cell r="E105">
            <v>700.42070000000001</v>
          </cell>
          <cell r="F105">
            <v>5347.7700999999997</v>
          </cell>
          <cell r="G105">
            <v>1457.0178000000001</v>
          </cell>
          <cell r="H105">
            <v>0</v>
          </cell>
          <cell r="I105">
            <v>0</v>
          </cell>
          <cell r="J105">
            <v>0</v>
          </cell>
          <cell r="K105">
            <v>676.11220000000003</v>
          </cell>
          <cell r="L105">
            <v>4056.1795999999999</v>
          </cell>
          <cell r="M105">
            <v>1406.4512</v>
          </cell>
          <cell r="N105">
            <v>0</v>
          </cell>
          <cell r="O105">
            <v>0</v>
          </cell>
          <cell r="P105">
            <v>0</v>
          </cell>
          <cell r="Q105">
            <v>934.86540000000002</v>
          </cell>
          <cell r="R105">
            <v>7407.1493</v>
          </cell>
          <cell r="S105">
            <v>1944.7107000000001</v>
          </cell>
          <cell r="T105">
            <v>3314.5225999999998</v>
          </cell>
          <cell r="U105">
            <v>26261.712100000001</v>
          </cell>
          <cell r="V105">
            <v>6894.8828000000003</v>
          </cell>
          <cell r="W105">
            <v>4650.8460999999998</v>
          </cell>
          <cell r="X105">
            <v>38442.933700000001</v>
          </cell>
          <cell r="Y105">
            <v>9674.7080999999998</v>
          </cell>
          <cell r="Z105">
            <v>7732.4949999999999</v>
          </cell>
          <cell r="AA105">
            <v>73098.0389</v>
          </cell>
          <cell r="AB105">
            <v>16085.1659</v>
          </cell>
          <cell r="AC105">
            <v>0</v>
          </cell>
          <cell r="AD105">
            <v>94.743899999999996</v>
          </cell>
          <cell r="AE105">
            <v>0</v>
          </cell>
          <cell r="AF105">
            <v>0</v>
          </cell>
          <cell r="AG105">
            <v>18.386500000000002</v>
          </cell>
          <cell r="AH105">
            <v>0</v>
          </cell>
          <cell r="AI105">
            <v>0</v>
          </cell>
          <cell r="AJ105">
            <v>0</v>
          </cell>
          <cell r="AK105">
            <v>0</v>
          </cell>
          <cell r="AL105">
            <v>4269.4070000000002</v>
          </cell>
          <cell r="AM105">
            <v>41152.921799999996</v>
          </cell>
          <cell r="AN105">
            <v>8881.2368999999999</v>
          </cell>
          <cell r="AO105">
            <v>12001.902</v>
          </cell>
          <cell r="AP105">
            <v>114137.8303</v>
          </cell>
          <cell r="AQ105">
            <v>24966.4028</v>
          </cell>
          <cell r="AR105">
            <v>676.11220000000003</v>
          </cell>
          <cell r="AS105">
            <v>4169.3100000000004</v>
          </cell>
          <cell r="AT105">
            <v>1406.4512</v>
          </cell>
          <cell r="AU105">
            <v>0</v>
          </cell>
          <cell r="AV105">
            <v>0</v>
          </cell>
          <cell r="AW105">
            <v>0</v>
          </cell>
          <cell r="AX105">
            <v>0</v>
          </cell>
          <cell r="AY105">
            <v>0</v>
          </cell>
          <cell r="AZ105">
            <v>0</v>
          </cell>
          <cell r="BA105">
            <v>676.11220000000003</v>
          </cell>
          <cell r="BB105">
            <v>4169.3100000000004</v>
          </cell>
          <cell r="BC105">
            <v>1406.4512</v>
          </cell>
          <cell r="BD105">
            <v>8810.0653000000002</v>
          </cell>
          <cell r="BE105">
            <v>81928.290800000002</v>
          </cell>
          <cell r="BF105">
            <v>18326.7317</v>
          </cell>
          <cell r="BG105">
            <v>8518.7950000000001</v>
          </cell>
          <cell r="BH105">
            <v>74821.783200000005</v>
          </cell>
          <cell r="BI105">
            <v>17720.830399999999</v>
          </cell>
          <cell r="BJ105">
            <v>17328.8603</v>
          </cell>
          <cell r="BK105">
            <v>156750.07399999999</v>
          </cell>
          <cell r="BL105">
            <v>36047.562100000003</v>
          </cell>
          <cell r="BM105">
            <v>16652.748100000001</v>
          </cell>
          <cell r="BN105">
            <v>152580.764</v>
          </cell>
          <cell r="BO105">
            <v>34641.1109</v>
          </cell>
          <cell r="BP105">
            <v>8810.0653000000002</v>
          </cell>
          <cell r="BQ105">
            <v>81928.290800000002</v>
          </cell>
          <cell r="BR105">
            <v>18326.7317</v>
          </cell>
          <cell r="BS105">
            <v>8518.7950000000001</v>
          </cell>
          <cell r="BT105">
            <v>74821.783200000005</v>
          </cell>
          <cell r="BU105">
            <v>17720.830399999999</v>
          </cell>
          <cell r="BV105">
            <v>17328.8603</v>
          </cell>
          <cell r="BW105">
            <v>156750.07399999999</v>
          </cell>
          <cell r="BX105">
            <v>36047.562100000003</v>
          </cell>
          <cell r="BY105">
            <v>0</v>
          </cell>
          <cell r="BZ105">
            <v>0</v>
          </cell>
          <cell r="CA105">
            <v>0</v>
          </cell>
          <cell r="CB105">
            <v>0</v>
          </cell>
          <cell r="CC105">
            <v>18.386500000000002</v>
          </cell>
          <cell r="CD105">
            <v>0</v>
          </cell>
          <cell r="CE105">
            <v>0</v>
          </cell>
          <cell r="CF105">
            <v>0</v>
          </cell>
          <cell r="CG105">
            <v>0</v>
          </cell>
          <cell r="CH105">
            <v>676.11220000000003</v>
          </cell>
          <cell r="CI105">
            <v>4056.1795999999999</v>
          </cell>
          <cell r="CJ105">
            <v>1406.4512</v>
          </cell>
          <cell r="CK105">
            <v>0</v>
          </cell>
          <cell r="CL105">
            <v>94.743899999999996</v>
          </cell>
          <cell r="CM105">
            <v>0</v>
          </cell>
          <cell r="CN105">
            <v>676.11220000000003</v>
          </cell>
          <cell r="CO105">
            <v>4169.3100000000004</v>
          </cell>
          <cell r="CP105">
            <v>1406.4512</v>
          </cell>
          <cell r="CQ105">
            <v>0</v>
          </cell>
          <cell r="CR105">
            <v>0</v>
          </cell>
          <cell r="CS105">
            <v>0</v>
          </cell>
          <cell r="CT105">
            <v>0</v>
          </cell>
          <cell r="CU105">
            <v>0</v>
          </cell>
          <cell r="CV105">
            <v>0</v>
          </cell>
          <cell r="CW105">
            <v>0</v>
          </cell>
          <cell r="CX105">
            <v>0</v>
          </cell>
          <cell r="CY105">
            <v>0</v>
          </cell>
          <cell r="CZ105">
            <v>16652.748100000001</v>
          </cell>
          <cell r="DA105">
            <v>152580.764</v>
          </cell>
          <cell r="DB105">
            <v>34641.1109</v>
          </cell>
        </row>
        <row r="106">
          <cell r="A106">
            <v>92955</v>
          </cell>
          <cell r="B106">
            <v>28.3306</v>
          </cell>
          <cell r="C106">
            <v>1529.4549</v>
          </cell>
          <cell r="D106">
            <v>53.389000000000003</v>
          </cell>
          <cell r="E106">
            <v>52.614100000000001</v>
          </cell>
          <cell r="F106">
            <v>190.78630000000001</v>
          </cell>
          <cell r="G106">
            <v>99.150999999999996</v>
          </cell>
          <cell r="H106">
            <v>0</v>
          </cell>
          <cell r="I106">
            <v>0</v>
          </cell>
          <cell r="J106">
            <v>0</v>
          </cell>
          <cell r="K106">
            <v>79.337000000000003</v>
          </cell>
          <cell r="L106">
            <v>628.79970000000003</v>
          </cell>
          <cell r="M106">
            <v>149.5102</v>
          </cell>
          <cell r="N106">
            <v>0</v>
          </cell>
          <cell r="O106">
            <v>0</v>
          </cell>
          <cell r="P106">
            <v>0</v>
          </cell>
          <cell r="Q106">
            <v>35.742400000000004</v>
          </cell>
          <cell r="R106">
            <v>152.24860000000001</v>
          </cell>
          <cell r="S106">
            <v>67.356499999999997</v>
          </cell>
          <cell r="T106">
            <v>126.72320000000001</v>
          </cell>
          <cell r="U106">
            <v>539.79020000000003</v>
          </cell>
          <cell r="V106">
            <v>238.80889999999999</v>
          </cell>
          <cell r="W106">
            <v>164.07329999999999</v>
          </cell>
          <cell r="X106">
            <v>1783.4802999999999</v>
          </cell>
          <cell r="Y106">
            <v>309.1952</v>
          </cell>
          <cell r="Z106">
            <v>428.69119999999998</v>
          </cell>
          <cell r="AA106">
            <v>1893.6850999999999</v>
          </cell>
          <cell r="AB106">
            <v>807.86590000000001</v>
          </cell>
          <cell r="AC106">
            <v>0</v>
          </cell>
          <cell r="AD106">
            <v>0</v>
          </cell>
          <cell r="AE106">
            <v>0</v>
          </cell>
          <cell r="AF106">
            <v>0</v>
          </cell>
          <cell r="AG106">
            <v>0</v>
          </cell>
          <cell r="AH106">
            <v>0</v>
          </cell>
          <cell r="AI106">
            <v>0</v>
          </cell>
          <cell r="AJ106">
            <v>0</v>
          </cell>
          <cell r="AK106">
            <v>0</v>
          </cell>
          <cell r="AL106">
            <v>174.4631</v>
          </cell>
          <cell r="AM106">
            <v>888.0249</v>
          </cell>
          <cell r="AN106">
            <v>328.77449999999999</v>
          </cell>
          <cell r="AO106">
            <v>603.15430000000003</v>
          </cell>
          <cell r="AP106">
            <v>2781.71</v>
          </cell>
          <cell r="AQ106">
            <v>1136.6404</v>
          </cell>
          <cell r="AR106">
            <v>79.337000000000003</v>
          </cell>
          <cell r="AS106">
            <v>628.79970000000003</v>
          </cell>
          <cell r="AT106">
            <v>149.5102</v>
          </cell>
          <cell r="AU106">
            <v>0</v>
          </cell>
          <cell r="AV106">
            <v>0</v>
          </cell>
          <cell r="AW106">
            <v>0</v>
          </cell>
          <cell r="AX106">
            <v>0</v>
          </cell>
          <cell r="AY106">
            <v>0</v>
          </cell>
          <cell r="AZ106">
            <v>0</v>
          </cell>
          <cell r="BA106">
            <v>79.337000000000003</v>
          </cell>
          <cell r="BB106">
            <v>628.79970000000003</v>
          </cell>
          <cell r="BC106">
            <v>149.5102</v>
          </cell>
          <cell r="BD106">
            <v>509.63589999999999</v>
          </cell>
          <cell r="BE106">
            <v>3613.9263000000001</v>
          </cell>
          <cell r="BF106">
            <v>960.40589999999997</v>
          </cell>
          <cell r="BG106">
            <v>336.92869999999999</v>
          </cell>
          <cell r="BH106">
            <v>1580.0636999999999</v>
          </cell>
          <cell r="BI106">
            <v>634.93989999999997</v>
          </cell>
          <cell r="BJ106">
            <v>846.56460000000004</v>
          </cell>
          <cell r="BK106">
            <v>5193.99</v>
          </cell>
          <cell r="BL106">
            <v>1595.3458000000001</v>
          </cell>
          <cell r="BM106">
            <v>767.22760000000005</v>
          </cell>
          <cell r="BN106">
            <v>4565.1903000000002</v>
          </cell>
          <cell r="BO106">
            <v>1445.8356000000001</v>
          </cell>
          <cell r="BP106">
            <v>509.63589999999999</v>
          </cell>
          <cell r="BQ106">
            <v>3613.9263000000001</v>
          </cell>
          <cell r="BR106">
            <v>960.40589999999997</v>
          </cell>
          <cell r="BS106">
            <v>336.92869999999999</v>
          </cell>
          <cell r="BT106">
            <v>1580.0636999999999</v>
          </cell>
          <cell r="BU106">
            <v>634.93989999999997</v>
          </cell>
          <cell r="BV106">
            <v>846.56460000000004</v>
          </cell>
          <cell r="BW106">
            <v>5193.99</v>
          </cell>
          <cell r="BX106">
            <v>1595.3458000000001</v>
          </cell>
          <cell r="BY106">
            <v>0</v>
          </cell>
          <cell r="BZ106">
            <v>0</v>
          </cell>
          <cell r="CA106">
            <v>0</v>
          </cell>
          <cell r="CB106">
            <v>0</v>
          </cell>
          <cell r="CC106">
            <v>0</v>
          </cell>
          <cell r="CD106">
            <v>0</v>
          </cell>
          <cell r="CE106">
            <v>0</v>
          </cell>
          <cell r="CF106">
            <v>0</v>
          </cell>
          <cell r="CG106">
            <v>0</v>
          </cell>
          <cell r="CH106">
            <v>79.337000000000003</v>
          </cell>
          <cell r="CI106">
            <v>628.79970000000003</v>
          </cell>
          <cell r="CJ106">
            <v>149.5102</v>
          </cell>
          <cell r="CK106">
            <v>0</v>
          </cell>
          <cell r="CL106">
            <v>0</v>
          </cell>
          <cell r="CM106">
            <v>0</v>
          </cell>
          <cell r="CN106">
            <v>79.337000000000003</v>
          </cell>
          <cell r="CO106">
            <v>628.79970000000003</v>
          </cell>
          <cell r="CP106">
            <v>149.5102</v>
          </cell>
          <cell r="CQ106">
            <v>0</v>
          </cell>
          <cell r="CR106">
            <v>0</v>
          </cell>
          <cell r="CS106">
            <v>0</v>
          </cell>
          <cell r="CT106">
            <v>0</v>
          </cell>
          <cell r="CU106">
            <v>0</v>
          </cell>
          <cell r="CV106">
            <v>0</v>
          </cell>
          <cell r="CW106">
            <v>0</v>
          </cell>
          <cell r="CX106">
            <v>0</v>
          </cell>
          <cell r="CY106">
            <v>0</v>
          </cell>
          <cell r="CZ106">
            <v>767.22760000000005</v>
          </cell>
          <cell r="DA106">
            <v>4565.1903000000002</v>
          </cell>
          <cell r="DB106">
            <v>1445.8356000000001</v>
          </cell>
        </row>
        <row r="107">
          <cell r="A107">
            <v>92956</v>
          </cell>
          <cell r="B107">
            <v>95.875399999999999</v>
          </cell>
          <cell r="C107">
            <v>1845.43</v>
          </cell>
          <cell r="D107">
            <v>199.44030000000001</v>
          </cell>
          <cell r="E107">
            <v>178.05439999999999</v>
          </cell>
          <cell r="F107">
            <v>2706.8562000000002</v>
          </cell>
          <cell r="G107">
            <v>370.38929999999999</v>
          </cell>
          <cell r="H107">
            <v>0</v>
          </cell>
          <cell r="I107">
            <v>154.4837</v>
          </cell>
          <cell r="J107">
            <v>0</v>
          </cell>
          <cell r="K107">
            <v>273.9298</v>
          </cell>
          <cell r="L107">
            <v>4395.6823000000004</v>
          </cell>
          <cell r="M107">
            <v>569.82960000000003</v>
          </cell>
          <cell r="N107">
            <v>0</v>
          </cell>
          <cell r="O107">
            <v>154.4837</v>
          </cell>
          <cell r="P107">
            <v>0</v>
          </cell>
          <cell r="Q107">
            <v>201.51419999999999</v>
          </cell>
          <cell r="R107">
            <v>1451.0573999999999</v>
          </cell>
          <cell r="S107">
            <v>419.19060000000002</v>
          </cell>
          <cell r="T107">
            <v>714.45939999999996</v>
          </cell>
          <cell r="U107">
            <v>5144.6580000000004</v>
          </cell>
          <cell r="V107">
            <v>1486.2212</v>
          </cell>
          <cell r="W107">
            <v>915.97360000000003</v>
          </cell>
          <cell r="X107">
            <v>6752.3193000000001</v>
          </cell>
          <cell r="Y107">
            <v>1905.4118000000001</v>
          </cell>
          <cell r="Z107">
            <v>2448.9052000000001</v>
          </cell>
          <cell r="AA107">
            <v>18432.129400000002</v>
          </cell>
          <cell r="AB107">
            <v>5094.2219999999998</v>
          </cell>
          <cell r="AC107">
            <v>0</v>
          </cell>
          <cell r="AD107">
            <v>129.24090000000001</v>
          </cell>
          <cell r="AE107">
            <v>0</v>
          </cell>
          <cell r="AF107">
            <v>0</v>
          </cell>
          <cell r="AG107">
            <v>0</v>
          </cell>
          <cell r="AH107">
            <v>0</v>
          </cell>
          <cell r="AI107">
            <v>0</v>
          </cell>
          <cell r="AJ107">
            <v>0</v>
          </cell>
          <cell r="AK107">
            <v>0</v>
          </cell>
          <cell r="AL107">
            <v>996.62710000000004</v>
          </cell>
          <cell r="AM107">
            <v>8830.5737000000008</v>
          </cell>
          <cell r="AN107">
            <v>2073.1873999999998</v>
          </cell>
          <cell r="AO107">
            <v>3445.5322999999999</v>
          </cell>
          <cell r="AP107">
            <v>27133.462200000002</v>
          </cell>
          <cell r="AQ107">
            <v>7167.4093999999996</v>
          </cell>
          <cell r="AR107">
            <v>273.9298</v>
          </cell>
          <cell r="AS107">
            <v>4679.4069</v>
          </cell>
          <cell r="AT107">
            <v>569.82960000000003</v>
          </cell>
          <cell r="AU107">
            <v>0</v>
          </cell>
          <cell r="AV107">
            <v>0</v>
          </cell>
          <cell r="AW107">
            <v>0</v>
          </cell>
          <cell r="AX107">
            <v>0</v>
          </cell>
          <cell r="AY107">
            <v>0</v>
          </cell>
          <cell r="AZ107">
            <v>0</v>
          </cell>
          <cell r="BA107">
            <v>273.9298</v>
          </cell>
          <cell r="BB107">
            <v>4679.4069</v>
          </cell>
          <cell r="BC107">
            <v>569.82960000000003</v>
          </cell>
          <cell r="BD107">
            <v>2722.835</v>
          </cell>
          <cell r="BE107">
            <v>23138.899300000001</v>
          </cell>
          <cell r="BF107">
            <v>5664.0515999999998</v>
          </cell>
          <cell r="BG107">
            <v>1912.6007</v>
          </cell>
          <cell r="BH107">
            <v>15426.2891</v>
          </cell>
          <cell r="BI107">
            <v>3978.5992000000001</v>
          </cell>
          <cell r="BJ107">
            <v>4635.4357</v>
          </cell>
          <cell r="BK107">
            <v>38565.188399999999</v>
          </cell>
          <cell r="BL107">
            <v>9642.6507999999994</v>
          </cell>
          <cell r="BM107">
            <v>4361.5059000000001</v>
          </cell>
          <cell r="BN107">
            <v>33885.781499999997</v>
          </cell>
          <cell r="BO107">
            <v>9072.8212000000003</v>
          </cell>
          <cell r="BP107">
            <v>2722.835</v>
          </cell>
          <cell r="BQ107">
            <v>23138.899300000001</v>
          </cell>
          <cell r="BR107">
            <v>5664.0515999999998</v>
          </cell>
          <cell r="BS107">
            <v>1912.6007</v>
          </cell>
          <cell r="BT107">
            <v>15426.2891</v>
          </cell>
          <cell r="BU107">
            <v>3978.5992000000001</v>
          </cell>
          <cell r="BV107">
            <v>4635.4357</v>
          </cell>
          <cell r="BW107">
            <v>38565.188399999999</v>
          </cell>
          <cell r="BX107">
            <v>9642.6507999999994</v>
          </cell>
          <cell r="BY107">
            <v>0</v>
          </cell>
          <cell r="BZ107">
            <v>0</v>
          </cell>
          <cell r="CA107">
            <v>0</v>
          </cell>
          <cell r="CB107">
            <v>0</v>
          </cell>
          <cell r="CC107">
            <v>0</v>
          </cell>
          <cell r="CD107">
            <v>0</v>
          </cell>
          <cell r="CE107">
            <v>0</v>
          </cell>
          <cell r="CF107">
            <v>154.4837</v>
          </cell>
          <cell r="CG107">
            <v>0</v>
          </cell>
          <cell r="CH107">
            <v>273.9298</v>
          </cell>
          <cell r="CI107">
            <v>4395.6823000000004</v>
          </cell>
          <cell r="CJ107">
            <v>569.82960000000003</v>
          </cell>
          <cell r="CK107">
            <v>0</v>
          </cell>
          <cell r="CL107">
            <v>129.24090000000001</v>
          </cell>
          <cell r="CM107">
            <v>0</v>
          </cell>
          <cell r="CN107">
            <v>273.9298</v>
          </cell>
          <cell r="CO107">
            <v>4679.4069</v>
          </cell>
          <cell r="CP107">
            <v>569.82960000000003</v>
          </cell>
          <cell r="CQ107">
            <v>0</v>
          </cell>
          <cell r="CR107">
            <v>0</v>
          </cell>
          <cell r="CS107">
            <v>0</v>
          </cell>
          <cell r="CT107">
            <v>0</v>
          </cell>
          <cell r="CU107">
            <v>0</v>
          </cell>
          <cell r="CV107">
            <v>0</v>
          </cell>
          <cell r="CW107">
            <v>0</v>
          </cell>
          <cell r="CX107">
            <v>0</v>
          </cell>
          <cell r="CY107">
            <v>0</v>
          </cell>
          <cell r="CZ107">
            <v>4361.5059000000001</v>
          </cell>
          <cell r="DA107">
            <v>33885.781499999997</v>
          </cell>
          <cell r="DB107">
            <v>9072.8212000000003</v>
          </cell>
        </row>
        <row r="108">
          <cell r="A108">
            <v>92963</v>
          </cell>
          <cell r="B108">
            <v>134.95400000000001</v>
          </cell>
          <cell r="C108">
            <v>882.76409999999998</v>
          </cell>
          <cell r="D108">
            <v>280.7319</v>
          </cell>
          <cell r="E108">
            <v>250.62880000000001</v>
          </cell>
          <cell r="F108">
            <v>1790.3101999999999</v>
          </cell>
          <cell r="G108">
            <v>521.35919999999999</v>
          </cell>
          <cell r="H108">
            <v>0</v>
          </cell>
          <cell r="I108">
            <v>134.7456</v>
          </cell>
          <cell r="J108">
            <v>0</v>
          </cell>
          <cell r="K108">
            <v>298.19959999999998</v>
          </cell>
          <cell r="L108">
            <v>1461.2347</v>
          </cell>
          <cell r="M108">
            <v>620.31619999999998</v>
          </cell>
          <cell r="N108">
            <v>0</v>
          </cell>
          <cell r="O108">
            <v>134.7456</v>
          </cell>
          <cell r="P108">
            <v>0</v>
          </cell>
          <cell r="Q108">
            <v>77.510800000000003</v>
          </cell>
          <cell r="R108">
            <v>588.90229999999997</v>
          </cell>
          <cell r="S108">
            <v>161.23830000000001</v>
          </cell>
          <cell r="T108">
            <v>274.81079999999997</v>
          </cell>
          <cell r="U108">
            <v>2087.9265999999998</v>
          </cell>
          <cell r="V108">
            <v>571.66240000000005</v>
          </cell>
          <cell r="W108">
            <v>439.70479999999998</v>
          </cell>
          <cell r="X108">
            <v>3888.6685000000002</v>
          </cell>
          <cell r="Y108">
            <v>914.67560000000003</v>
          </cell>
          <cell r="Z108">
            <v>1182.5989999999999</v>
          </cell>
          <cell r="AA108">
            <v>8906.0956000000006</v>
          </cell>
          <cell r="AB108">
            <v>2460.047</v>
          </cell>
          <cell r="AC108">
            <v>0</v>
          </cell>
          <cell r="AD108">
            <v>8.4818999999999996</v>
          </cell>
          <cell r="AE108">
            <v>0</v>
          </cell>
          <cell r="AF108">
            <v>0</v>
          </cell>
          <cell r="AG108">
            <v>1.8365</v>
          </cell>
          <cell r="AH108">
            <v>0</v>
          </cell>
          <cell r="AI108">
            <v>0</v>
          </cell>
          <cell r="AJ108">
            <v>0</v>
          </cell>
          <cell r="AK108">
            <v>0</v>
          </cell>
          <cell r="AL108">
            <v>383.34429999999998</v>
          </cell>
          <cell r="AM108">
            <v>3581.5158999999999</v>
          </cell>
          <cell r="AN108">
            <v>797.43430000000001</v>
          </cell>
          <cell r="AO108">
            <v>1565.9432999999999</v>
          </cell>
          <cell r="AP108">
            <v>12477.293100000001</v>
          </cell>
          <cell r="AQ108">
            <v>3257.4812999999999</v>
          </cell>
          <cell r="AR108">
            <v>298.19959999999998</v>
          </cell>
          <cell r="AS108">
            <v>1606.2987000000001</v>
          </cell>
          <cell r="AT108">
            <v>620.31619999999998</v>
          </cell>
          <cell r="AU108">
            <v>0</v>
          </cell>
          <cell r="AV108">
            <v>0</v>
          </cell>
          <cell r="AW108">
            <v>0</v>
          </cell>
          <cell r="AX108">
            <v>0</v>
          </cell>
          <cell r="AY108">
            <v>0</v>
          </cell>
          <cell r="AZ108">
            <v>0</v>
          </cell>
          <cell r="BA108">
            <v>298.19959999999998</v>
          </cell>
          <cell r="BB108">
            <v>1606.2987000000001</v>
          </cell>
          <cell r="BC108">
            <v>620.31619999999998</v>
          </cell>
          <cell r="BD108">
            <v>1568.1818000000001</v>
          </cell>
          <cell r="BE108">
            <v>11713.915499999999</v>
          </cell>
          <cell r="BF108">
            <v>3262.1381000000001</v>
          </cell>
          <cell r="BG108">
            <v>735.66589999999997</v>
          </cell>
          <cell r="BH108">
            <v>6258.3447999999999</v>
          </cell>
          <cell r="BI108">
            <v>1530.335</v>
          </cell>
          <cell r="BJ108">
            <v>2303.8476999999998</v>
          </cell>
          <cell r="BK108">
            <v>17972.260300000002</v>
          </cell>
          <cell r="BL108">
            <v>4792.4731000000002</v>
          </cell>
          <cell r="BM108">
            <v>2005.6481000000001</v>
          </cell>
          <cell r="BN108">
            <v>16365.961600000001</v>
          </cell>
          <cell r="BO108">
            <v>4172.1569</v>
          </cell>
          <cell r="BP108">
            <v>1568.1818000000001</v>
          </cell>
          <cell r="BQ108">
            <v>11713.915499999999</v>
          </cell>
          <cell r="BR108">
            <v>3262.1381000000001</v>
          </cell>
          <cell r="BS108">
            <v>735.66589999999997</v>
          </cell>
          <cell r="BT108">
            <v>6258.3447999999999</v>
          </cell>
          <cell r="BU108">
            <v>1530.335</v>
          </cell>
          <cell r="BV108">
            <v>2303.8476999999998</v>
          </cell>
          <cell r="BW108">
            <v>17972.260300000002</v>
          </cell>
          <cell r="BX108">
            <v>4792.4731000000002</v>
          </cell>
          <cell r="BY108">
            <v>0</v>
          </cell>
          <cell r="BZ108">
            <v>0</v>
          </cell>
          <cell r="CA108">
            <v>0</v>
          </cell>
          <cell r="CB108">
            <v>0</v>
          </cell>
          <cell r="CC108">
            <v>1.8365</v>
          </cell>
          <cell r="CD108">
            <v>0</v>
          </cell>
          <cell r="CE108">
            <v>0</v>
          </cell>
          <cell r="CF108">
            <v>134.7456</v>
          </cell>
          <cell r="CG108">
            <v>0</v>
          </cell>
          <cell r="CH108">
            <v>298.19959999999998</v>
          </cell>
          <cell r="CI108">
            <v>1461.2347</v>
          </cell>
          <cell r="CJ108">
            <v>620.31619999999998</v>
          </cell>
          <cell r="CK108">
            <v>0</v>
          </cell>
          <cell r="CL108">
            <v>8.4818999999999996</v>
          </cell>
          <cell r="CM108">
            <v>0</v>
          </cell>
          <cell r="CN108">
            <v>298.19959999999998</v>
          </cell>
          <cell r="CO108">
            <v>1606.2987000000001</v>
          </cell>
          <cell r="CP108">
            <v>620.31619999999998</v>
          </cell>
          <cell r="CQ108">
            <v>0</v>
          </cell>
          <cell r="CR108">
            <v>0</v>
          </cell>
          <cell r="CS108">
            <v>0</v>
          </cell>
          <cell r="CT108">
            <v>0</v>
          </cell>
          <cell r="CU108">
            <v>0</v>
          </cell>
          <cell r="CV108">
            <v>0</v>
          </cell>
          <cell r="CW108">
            <v>0</v>
          </cell>
          <cell r="CX108">
            <v>0</v>
          </cell>
          <cell r="CY108">
            <v>0</v>
          </cell>
          <cell r="CZ108">
            <v>2005.6481000000001</v>
          </cell>
          <cell r="DA108">
            <v>16365.961600000001</v>
          </cell>
          <cell r="DB108">
            <v>4172.1569</v>
          </cell>
        </row>
        <row r="109">
          <cell r="A109">
            <v>92971</v>
          </cell>
          <cell r="B109">
            <v>54.506700000000002</v>
          </cell>
          <cell r="C109">
            <v>592.72659999999996</v>
          </cell>
          <cell r="D109">
            <v>102.7175</v>
          </cell>
          <cell r="E109">
            <v>101.22669999999999</v>
          </cell>
          <cell r="F109">
            <v>560.31259999999997</v>
          </cell>
          <cell r="G109">
            <v>190.761</v>
          </cell>
          <cell r="H109">
            <v>0</v>
          </cell>
          <cell r="I109">
            <v>0</v>
          </cell>
          <cell r="J109">
            <v>0</v>
          </cell>
          <cell r="K109">
            <v>107.2375</v>
          </cell>
          <cell r="L109">
            <v>651.17129999999997</v>
          </cell>
          <cell r="M109">
            <v>202.0883</v>
          </cell>
          <cell r="N109">
            <v>0</v>
          </cell>
          <cell r="O109">
            <v>0</v>
          </cell>
          <cell r="P109">
            <v>0</v>
          </cell>
          <cell r="Q109">
            <v>154.298</v>
          </cell>
          <cell r="R109">
            <v>785.92499999999995</v>
          </cell>
          <cell r="S109">
            <v>290.77350000000001</v>
          </cell>
          <cell r="T109">
            <v>547.05669999999998</v>
          </cell>
          <cell r="U109">
            <v>2786.4609</v>
          </cell>
          <cell r="V109">
            <v>1030.9246000000001</v>
          </cell>
          <cell r="W109">
            <v>749.85059999999999</v>
          </cell>
          <cell r="X109">
            <v>4074.2538</v>
          </cell>
          <cell r="Y109">
            <v>1413.0882999999999</v>
          </cell>
          <cell r="Z109">
            <v>1382.1014</v>
          </cell>
          <cell r="AA109">
            <v>8014.6858000000002</v>
          </cell>
          <cell r="AB109">
            <v>2604.5610000000001</v>
          </cell>
          <cell r="AC109">
            <v>0</v>
          </cell>
          <cell r="AD109">
            <v>6.3455000000000004</v>
          </cell>
          <cell r="AE109">
            <v>0</v>
          </cell>
          <cell r="AF109">
            <v>0</v>
          </cell>
          <cell r="AG109">
            <v>0</v>
          </cell>
          <cell r="AH109">
            <v>0</v>
          </cell>
          <cell r="AI109">
            <v>0</v>
          </cell>
          <cell r="AJ109">
            <v>0</v>
          </cell>
          <cell r="AK109">
            <v>0</v>
          </cell>
          <cell r="AL109">
            <v>763.11059999999998</v>
          </cell>
          <cell r="AM109">
            <v>4521.7638999999999</v>
          </cell>
          <cell r="AN109">
            <v>1438.077</v>
          </cell>
          <cell r="AO109">
            <v>2145.212</v>
          </cell>
          <cell r="AP109">
            <v>12530.1042</v>
          </cell>
          <cell r="AQ109">
            <v>4042.6379999999999</v>
          </cell>
          <cell r="AR109">
            <v>107.2375</v>
          </cell>
          <cell r="AS109">
            <v>657.51679999999999</v>
          </cell>
          <cell r="AT109">
            <v>202.0883</v>
          </cell>
          <cell r="AU109">
            <v>0</v>
          </cell>
          <cell r="AV109">
            <v>0</v>
          </cell>
          <cell r="AW109">
            <v>0</v>
          </cell>
          <cell r="AX109">
            <v>0</v>
          </cell>
          <cell r="AY109">
            <v>0</v>
          </cell>
          <cell r="AZ109">
            <v>0</v>
          </cell>
          <cell r="BA109">
            <v>107.2375</v>
          </cell>
          <cell r="BB109">
            <v>657.51679999999999</v>
          </cell>
          <cell r="BC109">
            <v>202.0883</v>
          </cell>
          <cell r="BD109">
            <v>1537.8348000000001</v>
          </cell>
          <cell r="BE109">
            <v>9167.7250000000004</v>
          </cell>
          <cell r="BF109">
            <v>2898.0394999999999</v>
          </cell>
          <cell r="BG109">
            <v>1464.4653000000001</v>
          </cell>
          <cell r="BH109">
            <v>8094.1498000000001</v>
          </cell>
          <cell r="BI109">
            <v>2759.7750999999998</v>
          </cell>
          <cell r="BJ109">
            <v>3002.3000999999999</v>
          </cell>
          <cell r="BK109">
            <v>17261.874800000001</v>
          </cell>
          <cell r="BL109">
            <v>5657.8145999999997</v>
          </cell>
          <cell r="BM109">
            <v>2895.0626000000002</v>
          </cell>
          <cell r="BN109">
            <v>16604.358</v>
          </cell>
          <cell r="BO109">
            <v>5455.7263000000003</v>
          </cell>
          <cell r="BP109">
            <v>1537.8348000000001</v>
          </cell>
          <cell r="BQ109">
            <v>9167.7250000000004</v>
          </cell>
          <cell r="BR109">
            <v>2898.0394999999999</v>
          </cell>
          <cell r="BS109">
            <v>1464.4653000000001</v>
          </cell>
          <cell r="BT109">
            <v>8094.1498000000001</v>
          </cell>
          <cell r="BU109">
            <v>2759.7750999999998</v>
          </cell>
          <cell r="BV109">
            <v>3002.3000999999999</v>
          </cell>
          <cell r="BW109">
            <v>17261.874800000001</v>
          </cell>
          <cell r="BX109">
            <v>5657.8145999999997</v>
          </cell>
          <cell r="BY109">
            <v>0</v>
          </cell>
          <cell r="BZ109">
            <v>0</v>
          </cell>
          <cell r="CA109">
            <v>0</v>
          </cell>
          <cell r="CB109">
            <v>0</v>
          </cell>
          <cell r="CC109">
            <v>0</v>
          </cell>
          <cell r="CD109">
            <v>0</v>
          </cell>
          <cell r="CE109">
            <v>0</v>
          </cell>
          <cell r="CF109">
            <v>0</v>
          </cell>
          <cell r="CG109">
            <v>0</v>
          </cell>
          <cell r="CH109">
            <v>107.2375</v>
          </cell>
          <cell r="CI109">
            <v>651.17129999999997</v>
          </cell>
          <cell r="CJ109">
            <v>202.0883</v>
          </cell>
          <cell r="CK109">
            <v>0</v>
          </cell>
          <cell r="CL109">
            <v>6.3455000000000004</v>
          </cell>
          <cell r="CM109">
            <v>0</v>
          </cell>
          <cell r="CN109">
            <v>107.2375</v>
          </cell>
          <cell r="CO109">
            <v>657.51679999999999</v>
          </cell>
          <cell r="CP109">
            <v>202.0883</v>
          </cell>
          <cell r="CQ109">
            <v>0</v>
          </cell>
          <cell r="CR109">
            <v>0</v>
          </cell>
          <cell r="CS109">
            <v>0</v>
          </cell>
          <cell r="CT109">
            <v>0</v>
          </cell>
          <cell r="CU109">
            <v>0</v>
          </cell>
          <cell r="CV109">
            <v>0</v>
          </cell>
          <cell r="CW109">
            <v>0</v>
          </cell>
          <cell r="CX109">
            <v>0</v>
          </cell>
          <cell r="CY109">
            <v>0</v>
          </cell>
          <cell r="CZ109">
            <v>2895.0626000000002</v>
          </cell>
          <cell r="DA109">
            <v>16604.358</v>
          </cell>
          <cell r="DB109">
            <v>5455.7263000000003</v>
          </cell>
        </row>
        <row r="110">
          <cell r="A110">
            <v>92989</v>
          </cell>
          <cell r="B110">
            <v>22.291799999999999</v>
          </cell>
          <cell r="C110">
            <v>189.95160000000001</v>
          </cell>
          <cell r="D110">
            <v>46.371499999999997</v>
          </cell>
          <cell r="E110">
            <v>41.3992</v>
          </cell>
          <cell r="F110">
            <v>223.1934</v>
          </cell>
          <cell r="G110">
            <v>86.118899999999996</v>
          </cell>
          <cell r="H110">
            <v>0</v>
          </cell>
          <cell r="I110">
            <v>28.659700000000001</v>
          </cell>
          <cell r="J110">
            <v>0</v>
          </cell>
          <cell r="K110">
            <v>41.703000000000003</v>
          </cell>
          <cell r="L110">
            <v>192.04759999999999</v>
          </cell>
          <cell r="M110">
            <v>86.750799999999998</v>
          </cell>
          <cell r="N110">
            <v>0</v>
          </cell>
          <cell r="O110">
            <v>28.659700000000001</v>
          </cell>
          <cell r="P110">
            <v>0</v>
          </cell>
          <cell r="Q110">
            <v>18.466000000000001</v>
          </cell>
          <cell r="R110">
            <v>213.69990000000001</v>
          </cell>
          <cell r="S110">
            <v>38.4131</v>
          </cell>
          <cell r="T110">
            <v>65.470500000000001</v>
          </cell>
          <cell r="U110">
            <v>757.66319999999996</v>
          </cell>
          <cell r="V110">
            <v>136.19210000000001</v>
          </cell>
          <cell r="W110">
            <v>105.92449999999999</v>
          </cell>
          <cell r="X110">
            <v>1192.4604999999999</v>
          </cell>
          <cell r="Y110">
            <v>220.34479999999999</v>
          </cell>
          <cell r="Z110">
            <v>234.5889</v>
          </cell>
          <cell r="AA110">
            <v>2788.2793999999999</v>
          </cell>
          <cell r="AB110">
            <v>487.99279999999999</v>
          </cell>
          <cell r="AC110">
            <v>0</v>
          </cell>
          <cell r="AD110">
            <v>4.4325000000000001</v>
          </cell>
          <cell r="AE110">
            <v>0</v>
          </cell>
          <cell r="AF110">
            <v>0</v>
          </cell>
          <cell r="AG110">
            <v>0</v>
          </cell>
          <cell r="AH110">
            <v>0</v>
          </cell>
          <cell r="AI110">
            <v>0</v>
          </cell>
          <cell r="AJ110">
            <v>0</v>
          </cell>
          <cell r="AK110">
            <v>0</v>
          </cell>
          <cell r="AL110">
            <v>91.327299999999994</v>
          </cell>
          <cell r="AM110">
            <v>1319.7358999999999</v>
          </cell>
          <cell r="AN110">
            <v>189.9794</v>
          </cell>
          <cell r="AO110">
            <v>325.9162</v>
          </cell>
          <cell r="AP110">
            <v>4103.5828000000001</v>
          </cell>
          <cell r="AQ110">
            <v>677.97220000000004</v>
          </cell>
          <cell r="AR110">
            <v>41.703000000000003</v>
          </cell>
          <cell r="AS110">
            <v>225.13980000000001</v>
          </cell>
          <cell r="AT110">
            <v>86.750799999999998</v>
          </cell>
          <cell r="AU110">
            <v>0</v>
          </cell>
          <cell r="AV110">
            <v>0</v>
          </cell>
          <cell r="AW110">
            <v>0</v>
          </cell>
          <cell r="AX110">
            <v>0</v>
          </cell>
          <cell r="AY110">
            <v>0</v>
          </cell>
          <cell r="AZ110">
            <v>0</v>
          </cell>
          <cell r="BA110">
            <v>41.703000000000003</v>
          </cell>
          <cell r="BB110">
            <v>225.13980000000001</v>
          </cell>
          <cell r="BC110">
            <v>86.750799999999998</v>
          </cell>
          <cell r="BD110">
            <v>298.2799</v>
          </cell>
          <cell r="BE110">
            <v>3230.0841</v>
          </cell>
          <cell r="BF110">
            <v>620.48320000000001</v>
          </cell>
          <cell r="BG110">
            <v>175.2638</v>
          </cell>
          <cell r="BH110">
            <v>2291.0990000000002</v>
          </cell>
          <cell r="BI110">
            <v>364.58460000000002</v>
          </cell>
          <cell r="BJ110">
            <v>473.5437</v>
          </cell>
          <cell r="BK110">
            <v>5521.1831000000002</v>
          </cell>
          <cell r="BL110">
            <v>985.06780000000003</v>
          </cell>
          <cell r="BM110">
            <v>431.84070000000003</v>
          </cell>
          <cell r="BN110">
            <v>5296.0433000000003</v>
          </cell>
          <cell r="BO110">
            <v>898.31700000000001</v>
          </cell>
          <cell r="BP110">
            <v>298.2799</v>
          </cell>
          <cell r="BQ110">
            <v>3230.0841</v>
          </cell>
          <cell r="BR110">
            <v>620.48320000000001</v>
          </cell>
          <cell r="BS110">
            <v>175.2638</v>
          </cell>
          <cell r="BT110">
            <v>2291.0990000000002</v>
          </cell>
          <cell r="BU110">
            <v>364.58460000000002</v>
          </cell>
          <cell r="BV110">
            <v>473.5437</v>
          </cell>
          <cell r="BW110">
            <v>5521.1831000000002</v>
          </cell>
          <cell r="BX110">
            <v>985.06780000000003</v>
          </cell>
          <cell r="BY110">
            <v>0</v>
          </cell>
          <cell r="BZ110">
            <v>0</v>
          </cell>
          <cell r="CA110">
            <v>0</v>
          </cell>
          <cell r="CB110">
            <v>0</v>
          </cell>
          <cell r="CC110">
            <v>0</v>
          </cell>
          <cell r="CD110">
            <v>0</v>
          </cell>
          <cell r="CE110">
            <v>0</v>
          </cell>
          <cell r="CF110">
            <v>28.659700000000001</v>
          </cell>
          <cell r="CG110">
            <v>0</v>
          </cell>
          <cell r="CH110">
            <v>41.703000000000003</v>
          </cell>
          <cell r="CI110">
            <v>192.04759999999999</v>
          </cell>
          <cell r="CJ110">
            <v>86.750799999999998</v>
          </cell>
          <cell r="CK110">
            <v>0</v>
          </cell>
          <cell r="CL110">
            <v>4.4325000000000001</v>
          </cell>
          <cell r="CM110">
            <v>0</v>
          </cell>
          <cell r="CN110">
            <v>41.703000000000003</v>
          </cell>
          <cell r="CO110">
            <v>225.13980000000001</v>
          </cell>
          <cell r="CP110">
            <v>86.750799999999998</v>
          </cell>
          <cell r="CQ110">
            <v>0</v>
          </cell>
          <cell r="CR110">
            <v>0</v>
          </cell>
          <cell r="CS110">
            <v>0</v>
          </cell>
          <cell r="CT110">
            <v>0</v>
          </cell>
          <cell r="CU110">
            <v>0</v>
          </cell>
          <cell r="CV110">
            <v>0</v>
          </cell>
          <cell r="CW110">
            <v>0</v>
          </cell>
          <cell r="CX110">
            <v>0</v>
          </cell>
          <cell r="CY110">
            <v>0</v>
          </cell>
          <cell r="CZ110">
            <v>431.84070000000003</v>
          </cell>
          <cell r="DA110">
            <v>5296.0433000000003</v>
          </cell>
          <cell r="DB110">
            <v>898.31700000000001</v>
          </cell>
        </row>
        <row r="111">
          <cell r="A111">
            <v>92990</v>
          </cell>
          <cell r="B111">
            <v>45.918599999999998</v>
          </cell>
          <cell r="C111">
            <v>281.50279999999998</v>
          </cell>
          <cell r="D111">
            <v>95.52</v>
          </cell>
          <cell r="E111">
            <v>85.2774</v>
          </cell>
          <cell r="F111">
            <v>664.25909999999999</v>
          </cell>
          <cell r="G111">
            <v>177.39449999999999</v>
          </cell>
          <cell r="H111">
            <v>0</v>
          </cell>
          <cell r="I111">
            <v>23.633099999999999</v>
          </cell>
          <cell r="J111">
            <v>0</v>
          </cell>
          <cell r="K111">
            <v>104.67400000000001</v>
          </cell>
          <cell r="L111">
            <v>434.3372</v>
          </cell>
          <cell r="M111">
            <v>217.7432</v>
          </cell>
          <cell r="N111">
            <v>0</v>
          </cell>
          <cell r="O111">
            <v>23.633099999999999</v>
          </cell>
          <cell r="P111">
            <v>0</v>
          </cell>
          <cell r="Q111">
            <v>63.534500000000001</v>
          </cell>
          <cell r="R111">
            <v>490.1268</v>
          </cell>
          <cell r="S111">
            <v>132.16480000000001</v>
          </cell>
          <cell r="T111">
            <v>225.25880000000001</v>
          </cell>
          <cell r="U111">
            <v>1737.7227</v>
          </cell>
          <cell r="V111">
            <v>468.58440000000002</v>
          </cell>
          <cell r="W111">
            <v>315.31529999999998</v>
          </cell>
          <cell r="X111">
            <v>2739.2741999999998</v>
          </cell>
          <cell r="Y111">
            <v>655.92049999999995</v>
          </cell>
          <cell r="Z111">
            <v>482.4135</v>
          </cell>
          <cell r="AA111">
            <v>4252.4111999999996</v>
          </cell>
          <cell r="AB111">
            <v>1003.5184</v>
          </cell>
          <cell r="AC111">
            <v>0</v>
          </cell>
          <cell r="AD111">
            <v>6.4935</v>
          </cell>
          <cell r="AE111">
            <v>0</v>
          </cell>
          <cell r="AF111">
            <v>0</v>
          </cell>
          <cell r="AG111">
            <v>0</v>
          </cell>
          <cell r="AH111">
            <v>0</v>
          </cell>
          <cell r="AI111">
            <v>0</v>
          </cell>
          <cell r="AJ111">
            <v>0</v>
          </cell>
          <cell r="AK111">
            <v>0</v>
          </cell>
          <cell r="AL111">
            <v>266.35890000000001</v>
          </cell>
          <cell r="AM111">
            <v>2399.8933000000002</v>
          </cell>
          <cell r="AN111">
            <v>554.08109999999999</v>
          </cell>
          <cell r="AO111">
            <v>748.77239999999995</v>
          </cell>
          <cell r="AP111">
            <v>6645.8109999999997</v>
          </cell>
          <cell r="AQ111">
            <v>1557.5995</v>
          </cell>
          <cell r="AR111">
            <v>104.67400000000001</v>
          </cell>
          <cell r="AS111">
            <v>464.46379999999999</v>
          </cell>
          <cell r="AT111">
            <v>217.7432</v>
          </cell>
          <cell r="AU111">
            <v>0</v>
          </cell>
          <cell r="AV111">
            <v>0</v>
          </cell>
          <cell r="AW111">
            <v>0</v>
          </cell>
          <cell r="AX111">
            <v>0</v>
          </cell>
          <cell r="AY111">
            <v>0</v>
          </cell>
          <cell r="AZ111">
            <v>0</v>
          </cell>
          <cell r="BA111">
            <v>104.67400000000001</v>
          </cell>
          <cell r="BB111">
            <v>464.46379999999999</v>
          </cell>
          <cell r="BC111">
            <v>217.7432</v>
          </cell>
          <cell r="BD111">
            <v>613.60950000000003</v>
          </cell>
          <cell r="BE111">
            <v>5221.8062</v>
          </cell>
          <cell r="BF111">
            <v>1276.4329</v>
          </cell>
          <cell r="BG111">
            <v>555.15219999999999</v>
          </cell>
          <cell r="BH111">
            <v>4627.7428</v>
          </cell>
          <cell r="BI111">
            <v>1154.8303000000001</v>
          </cell>
          <cell r="BJ111">
            <v>1168.7617</v>
          </cell>
          <cell r="BK111">
            <v>9849.5490000000009</v>
          </cell>
          <cell r="BL111">
            <v>2431.2631999999999</v>
          </cell>
          <cell r="BM111">
            <v>1064.0877</v>
          </cell>
          <cell r="BN111">
            <v>9385.0851999999995</v>
          </cell>
          <cell r="BO111">
            <v>2213.52</v>
          </cell>
          <cell r="BP111">
            <v>613.60950000000003</v>
          </cell>
          <cell r="BQ111">
            <v>5221.8062</v>
          </cell>
          <cell r="BR111">
            <v>1276.4329</v>
          </cell>
          <cell r="BS111">
            <v>555.15219999999999</v>
          </cell>
          <cell r="BT111">
            <v>4627.7428</v>
          </cell>
          <cell r="BU111">
            <v>1154.8303000000001</v>
          </cell>
          <cell r="BV111">
            <v>1168.7617</v>
          </cell>
          <cell r="BW111">
            <v>9849.5490000000009</v>
          </cell>
          <cell r="BX111">
            <v>2431.2631999999999</v>
          </cell>
          <cell r="BY111">
            <v>0</v>
          </cell>
          <cell r="BZ111">
            <v>0</v>
          </cell>
          <cell r="CA111">
            <v>0</v>
          </cell>
          <cell r="CB111">
            <v>0</v>
          </cell>
          <cell r="CC111">
            <v>0</v>
          </cell>
          <cell r="CD111">
            <v>0</v>
          </cell>
          <cell r="CE111">
            <v>0</v>
          </cell>
          <cell r="CF111">
            <v>23.633099999999999</v>
          </cell>
          <cell r="CG111">
            <v>0</v>
          </cell>
          <cell r="CH111">
            <v>104.67400000000001</v>
          </cell>
          <cell r="CI111">
            <v>434.3372</v>
          </cell>
          <cell r="CJ111">
            <v>217.7432</v>
          </cell>
          <cell r="CK111">
            <v>0</v>
          </cell>
          <cell r="CL111">
            <v>6.4935</v>
          </cell>
          <cell r="CM111">
            <v>0</v>
          </cell>
          <cell r="CN111">
            <v>104.67400000000001</v>
          </cell>
          <cell r="CO111">
            <v>464.46379999999999</v>
          </cell>
          <cell r="CP111">
            <v>217.7432</v>
          </cell>
          <cell r="CQ111">
            <v>0</v>
          </cell>
          <cell r="CR111">
            <v>0</v>
          </cell>
          <cell r="CS111">
            <v>0</v>
          </cell>
          <cell r="CT111">
            <v>0</v>
          </cell>
          <cell r="CU111">
            <v>0</v>
          </cell>
          <cell r="CV111">
            <v>0</v>
          </cell>
          <cell r="CW111">
            <v>0</v>
          </cell>
          <cell r="CX111">
            <v>0</v>
          </cell>
          <cell r="CY111">
            <v>0</v>
          </cell>
          <cell r="CZ111">
            <v>1064.0877</v>
          </cell>
          <cell r="DA111">
            <v>9385.0851999999995</v>
          </cell>
          <cell r="DB111">
            <v>2213.52</v>
          </cell>
        </row>
        <row r="112">
          <cell r="A112">
            <v>93019</v>
          </cell>
          <cell r="B112">
            <v>30.134699999999999</v>
          </cell>
          <cell r="C112">
            <v>291.4452</v>
          </cell>
          <cell r="D112">
            <v>90.385300000000001</v>
          </cell>
          <cell r="E112">
            <v>55.964399999999998</v>
          </cell>
          <cell r="F112">
            <v>511.85989999999998</v>
          </cell>
          <cell r="G112">
            <v>167.8588</v>
          </cell>
          <cell r="H112">
            <v>0</v>
          </cell>
          <cell r="I112">
            <v>62.282800000000002</v>
          </cell>
          <cell r="J112">
            <v>0</v>
          </cell>
          <cell r="K112">
            <v>56.8917</v>
          </cell>
          <cell r="L112">
            <v>497.96910000000003</v>
          </cell>
          <cell r="M112">
            <v>170.63990000000001</v>
          </cell>
          <cell r="N112">
            <v>0</v>
          </cell>
          <cell r="O112">
            <v>62.282800000000002</v>
          </cell>
          <cell r="P112">
            <v>0</v>
          </cell>
          <cell r="Q112">
            <v>72.611099999999993</v>
          </cell>
          <cell r="R112">
            <v>669.01139999999998</v>
          </cell>
          <cell r="S112">
            <v>217.78829999999999</v>
          </cell>
          <cell r="T112">
            <v>257.43920000000003</v>
          </cell>
          <cell r="U112">
            <v>2371.9488999999999</v>
          </cell>
          <cell r="V112">
            <v>772.15800000000002</v>
          </cell>
          <cell r="W112">
            <v>359.2577</v>
          </cell>
          <cell r="X112">
            <v>3346.2963</v>
          </cell>
          <cell r="Y112">
            <v>1077.5505000000001</v>
          </cell>
          <cell r="Z112">
            <v>650.40070000000003</v>
          </cell>
          <cell r="AA112">
            <v>7135.9161999999997</v>
          </cell>
          <cell r="AB112">
            <v>1950.7991999999999</v>
          </cell>
          <cell r="AC112">
            <v>0</v>
          </cell>
          <cell r="AD112">
            <v>6.7389000000000001</v>
          </cell>
          <cell r="AE112">
            <v>0</v>
          </cell>
          <cell r="AF112">
            <v>0</v>
          </cell>
          <cell r="AG112">
            <v>0</v>
          </cell>
          <cell r="AH112">
            <v>0</v>
          </cell>
          <cell r="AI112">
            <v>0</v>
          </cell>
          <cell r="AJ112">
            <v>0</v>
          </cell>
          <cell r="AK112">
            <v>0</v>
          </cell>
          <cell r="AL112">
            <v>359.11189999999999</v>
          </cell>
          <cell r="AM112">
            <v>4002.5373</v>
          </cell>
          <cell r="AN112">
            <v>1077.1129000000001</v>
          </cell>
          <cell r="AO112">
            <v>1009.5126</v>
          </cell>
          <cell r="AP112">
            <v>11131.714599999999</v>
          </cell>
          <cell r="AQ112">
            <v>3027.9121</v>
          </cell>
          <cell r="AR112">
            <v>56.8917</v>
          </cell>
          <cell r="AS112">
            <v>566.99080000000004</v>
          </cell>
          <cell r="AT112">
            <v>170.63990000000001</v>
          </cell>
          <cell r="AU112">
            <v>0</v>
          </cell>
          <cell r="AV112">
            <v>0</v>
          </cell>
          <cell r="AW112">
            <v>0</v>
          </cell>
          <cell r="AX112">
            <v>0</v>
          </cell>
          <cell r="AY112">
            <v>0</v>
          </cell>
          <cell r="AZ112">
            <v>0</v>
          </cell>
          <cell r="BA112">
            <v>56.8917</v>
          </cell>
          <cell r="BB112">
            <v>566.99080000000004</v>
          </cell>
          <cell r="BC112">
            <v>170.63990000000001</v>
          </cell>
          <cell r="BD112">
            <v>736.49980000000005</v>
          </cell>
          <cell r="BE112">
            <v>8001.5041000000001</v>
          </cell>
          <cell r="BF112">
            <v>2209.0432999999998</v>
          </cell>
          <cell r="BG112">
            <v>689.16219999999998</v>
          </cell>
          <cell r="BH112">
            <v>7043.4975999999997</v>
          </cell>
          <cell r="BI112">
            <v>2067.0592000000001</v>
          </cell>
          <cell r="BJ112">
            <v>1425.662</v>
          </cell>
          <cell r="BK112">
            <v>15045.001700000001</v>
          </cell>
          <cell r="BL112">
            <v>4276.1025</v>
          </cell>
          <cell r="BM112">
            <v>1368.7702999999999</v>
          </cell>
          <cell r="BN112">
            <v>14478.010899999999</v>
          </cell>
          <cell r="BO112">
            <v>4105.4625999999998</v>
          </cell>
          <cell r="BP112">
            <v>736.49980000000005</v>
          </cell>
          <cell r="BQ112">
            <v>8001.5041000000001</v>
          </cell>
          <cell r="BR112">
            <v>2209.0432999999998</v>
          </cell>
          <cell r="BS112">
            <v>689.16219999999998</v>
          </cell>
          <cell r="BT112">
            <v>7043.4975999999997</v>
          </cell>
          <cell r="BU112">
            <v>2067.0592000000001</v>
          </cell>
          <cell r="BV112">
            <v>1425.662</v>
          </cell>
          <cell r="BW112">
            <v>15045.001700000001</v>
          </cell>
          <cell r="BX112">
            <v>4276.1025</v>
          </cell>
          <cell r="BY112">
            <v>0</v>
          </cell>
          <cell r="BZ112">
            <v>0</v>
          </cell>
          <cell r="CA112">
            <v>0</v>
          </cell>
          <cell r="CB112">
            <v>0</v>
          </cell>
          <cell r="CC112">
            <v>0</v>
          </cell>
          <cell r="CD112">
            <v>0</v>
          </cell>
          <cell r="CE112">
            <v>0</v>
          </cell>
          <cell r="CF112">
            <v>62.282800000000002</v>
          </cell>
          <cell r="CG112">
            <v>0</v>
          </cell>
          <cell r="CH112">
            <v>56.8917</v>
          </cell>
          <cell r="CI112">
            <v>497.96910000000003</v>
          </cell>
          <cell r="CJ112">
            <v>170.63990000000001</v>
          </cell>
          <cell r="CK112">
            <v>0</v>
          </cell>
          <cell r="CL112">
            <v>6.7389000000000001</v>
          </cell>
          <cell r="CM112">
            <v>0</v>
          </cell>
          <cell r="CN112">
            <v>56.8917</v>
          </cell>
          <cell r="CO112">
            <v>566.99080000000004</v>
          </cell>
          <cell r="CP112">
            <v>170.63990000000001</v>
          </cell>
          <cell r="CQ112">
            <v>0</v>
          </cell>
          <cell r="CR112">
            <v>0</v>
          </cell>
          <cell r="CS112">
            <v>0</v>
          </cell>
          <cell r="CT112">
            <v>0</v>
          </cell>
          <cell r="CU112">
            <v>0</v>
          </cell>
          <cell r="CV112">
            <v>0</v>
          </cell>
          <cell r="CW112">
            <v>0</v>
          </cell>
          <cell r="CX112">
            <v>0</v>
          </cell>
          <cell r="CY112">
            <v>0</v>
          </cell>
          <cell r="CZ112">
            <v>1368.7702999999999</v>
          </cell>
          <cell r="DA112">
            <v>14478.010899999999</v>
          </cell>
          <cell r="DB112">
            <v>4105.4625999999998</v>
          </cell>
        </row>
        <row r="113">
          <cell r="A113">
            <v>93038</v>
          </cell>
          <cell r="B113">
            <v>0</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15.1347</v>
          </cell>
          <cell r="R113">
            <v>190.22399999999999</v>
          </cell>
          <cell r="S113">
            <v>5.5888</v>
          </cell>
          <cell r="T113">
            <v>53.659500000000001</v>
          </cell>
          <cell r="U113">
            <v>674.43020000000001</v>
          </cell>
          <cell r="V113">
            <v>19.815000000000001</v>
          </cell>
          <cell r="W113">
            <v>68.794200000000004</v>
          </cell>
          <cell r="X113">
            <v>864.65419999999995</v>
          </cell>
          <cell r="Y113">
            <v>25.4038</v>
          </cell>
          <cell r="Z113">
            <v>65.177800000000005</v>
          </cell>
          <cell r="AA113">
            <v>792.23119999999994</v>
          </cell>
          <cell r="AB113">
            <v>24.0684</v>
          </cell>
          <cell r="AC113">
            <v>0</v>
          </cell>
          <cell r="AD113">
            <v>0</v>
          </cell>
          <cell r="AE113">
            <v>0</v>
          </cell>
          <cell r="AF113">
            <v>0</v>
          </cell>
          <cell r="AG113">
            <v>0</v>
          </cell>
          <cell r="AH113">
            <v>0</v>
          </cell>
          <cell r="AI113">
            <v>0.74690000000000001</v>
          </cell>
          <cell r="AJ113">
            <v>22.779599999999999</v>
          </cell>
          <cell r="AK113">
            <v>0.26650000000000001</v>
          </cell>
          <cell r="AL113">
            <v>63.450099999999999</v>
          </cell>
          <cell r="AM113">
            <v>969.17060000000004</v>
          </cell>
          <cell r="AN113">
            <v>23.430499999999999</v>
          </cell>
          <cell r="AO113">
            <v>127.881</v>
          </cell>
          <cell r="AP113">
            <v>1738.6222</v>
          </cell>
          <cell r="AQ113">
            <v>47.232399999999998</v>
          </cell>
          <cell r="AR113">
            <v>0.74690000000000001</v>
          </cell>
          <cell r="AS113">
            <v>22.779599999999999</v>
          </cell>
          <cell r="AT113">
            <v>0.26650000000000001</v>
          </cell>
          <cell r="AU113">
            <v>0</v>
          </cell>
          <cell r="AV113">
            <v>0</v>
          </cell>
          <cell r="AW113">
            <v>0</v>
          </cell>
          <cell r="AX113">
            <v>0</v>
          </cell>
          <cell r="AY113">
            <v>0</v>
          </cell>
          <cell r="AZ113">
            <v>0</v>
          </cell>
          <cell r="BA113">
            <v>0.74690000000000001</v>
          </cell>
          <cell r="BB113">
            <v>22.779599999999999</v>
          </cell>
          <cell r="BC113">
            <v>0.26650000000000001</v>
          </cell>
          <cell r="BD113">
            <v>65.177800000000005</v>
          </cell>
          <cell r="BE113">
            <v>792.23119999999994</v>
          </cell>
          <cell r="BF113">
            <v>24.0684</v>
          </cell>
          <cell r="BG113">
            <v>132.24430000000001</v>
          </cell>
          <cell r="BH113">
            <v>1833.8248000000001</v>
          </cell>
          <cell r="BI113">
            <v>48.834299999999999</v>
          </cell>
          <cell r="BJ113">
            <v>197.4221</v>
          </cell>
          <cell r="BK113">
            <v>2626.056</v>
          </cell>
          <cell r="BL113">
            <v>72.902699999999996</v>
          </cell>
          <cell r="BM113">
            <v>196.67519999999999</v>
          </cell>
          <cell r="BN113">
            <v>2603.2764000000002</v>
          </cell>
          <cell r="BO113">
            <v>72.636200000000002</v>
          </cell>
          <cell r="BP113">
            <v>65.177800000000005</v>
          </cell>
          <cell r="BQ113">
            <v>792.23119999999994</v>
          </cell>
          <cell r="BR113">
            <v>24.0684</v>
          </cell>
          <cell r="BS113">
            <v>132.24430000000001</v>
          </cell>
          <cell r="BT113">
            <v>1833.8248000000001</v>
          </cell>
          <cell r="BU113">
            <v>48.834299999999999</v>
          </cell>
          <cell r="BV113">
            <v>197.4221</v>
          </cell>
          <cell r="BW113">
            <v>2626.056</v>
          </cell>
          <cell r="BX113">
            <v>72.902699999999996</v>
          </cell>
          <cell r="BY113">
            <v>0.74690000000000001</v>
          </cell>
          <cell r="BZ113">
            <v>22.779599999999999</v>
          </cell>
          <cell r="CA113">
            <v>0.26650000000000001</v>
          </cell>
          <cell r="CB113">
            <v>0</v>
          </cell>
          <cell r="CC113">
            <v>0</v>
          </cell>
          <cell r="CD113">
            <v>0</v>
          </cell>
          <cell r="CE113">
            <v>0</v>
          </cell>
          <cell r="CF113">
            <v>0</v>
          </cell>
          <cell r="CG113">
            <v>0</v>
          </cell>
          <cell r="CH113">
            <v>0</v>
          </cell>
          <cell r="CI113">
            <v>0</v>
          </cell>
          <cell r="CJ113">
            <v>0</v>
          </cell>
          <cell r="CK113">
            <v>0</v>
          </cell>
          <cell r="CL113">
            <v>0</v>
          </cell>
          <cell r="CM113">
            <v>0</v>
          </cell>
          <cell r="CN113">
            <v>0.74690000000000001</v>
          </cell>
          <cell r="CO113">
            <v>22.779599999999999</v>
          </cell>
          <cell r="CP113">
            <v>0.26650000000000001</v>
          </cell>
          <cell r="CQ113">
            <v>0</v>
          </cell>
          <cell r="CR113">
            <v>0</v>
          </cell>
          <cell r="CS113">
            <v>0</v>
          </cell>
          <cell r="CT113">
            <v>0</v>
          </cell>
          <cell r="CU113">
            <v>0</v>
          </cell>
          <cell r="CV113">
            <v>0</v>
          </cell>
          <cell r="CW113">
            <v>0</v>
          </cell>
          <cell r="CX113">
            <v>0</v>
          </cell>
          <cell r="CY113">
            <v>0</v>
          </cell>
          <cell r="CZ113">
            <v>196.67519999999999</v>
          </cell>
          <cell r="DA113">
            <v>2603.2764000000002</v>
          </cell>
          <cell r="DB113">
            <v>72.636200000000002</v>
          </cell>
        </row>
        <row r="114">
          <cell r="A114">
            <v>93091</v>
          </cell>
          <cell r="B114">
            <v>50.935899999999997</v>
          </cell>
          <cell r="C114">
            <v>365.9074</v>
          </cell>
          <cell r="D114">
            <v>152.7764</v>
          </cell>
          <cell r="E114">
            <v>94.595299999999995</v>
          </cell>
          <cell r="F114">
            <v>557.19759999999997</v>
          </cell>
          <cell r="G114">
            <v>283.72699999999998</v>
          </cell>
          <cell r="H114">
            <v>0</v>
          </cell>
          <cell r="I114">
            <v>54.905000000000001</v>
          </cell>
          <cell r="J114">
            <v>0</v>
          </cell>
          <cell r="K114">
            <v>136.3663</v>
          </cell>
          <cell r="L114">
            <v>657.27650000000006</v>
          </cell>
          <cell r="M114">
            <v>409.01429999999999</v>
          </cell>
          <cell r="N114">
            <v>0</v>
          </cell>
          <cell r="O114">
            <v>54.905000000000001</v>
          </cell>
          <cell r="P114">
            <v>0</v>
          </cell>
          <cell r="Q114">
            <v>86.275499999999994</v>
          </cell>
          <cell r="R114">
            <v>800.91690000000006</v>
          </cell>
          <cell r="S114">
            <v>258.77269999999999</v>
          </cell>
          <cell r="T114">
            <v>305.88589999999999</v>
          </cell>
          <cell r="U114">
            <v>2839.6154999999999</v>
          </cell>
          <cell r="V114">
            <v>917.46820000000002</v>
          </cell>
          <cell r="W114">
            <v>401.3263</v>
          </cell>
          <cell r="X114">
            <v>3906.3609000000001</v>
          </cell>
          <cell r="Y114">
            <v>1203.73</v>
          </cell>
          <cell r="Z114">
            <v>968.15229999999997</v>
          </cell>
          <cell r="AA114">
            <v>9215.1785999999993</v>
          </cell>
          <cell r="AB114">
            <v>2903.8569000000002</v>
          </cell>
          <cell r="AC114">
            <v>0</v>
          </cell>
          <cell r="AD114">
            <v>90.2624</v>
          </cell>
          <cell r="AE114">
            <v>0</v>
          </cell>
          <cell r="AF114">
            <v>0</v>
          </cell>
          <cell r="AG114">
            <v>0</v>
          </cell>
          <cell r="AH114">
            <v>0</v>
          </cell>
          <cell r="AI114">
            <v>0</v>
          </cell>
          <cell r="AJ114">
            <v>0</v>
          </cell>
          <cell r="AK114">
            <v>0</v>
          </cell>
          <cell r="AL114">
            <v>394.00889999999998</v>
          </cell>
          <cell r="AM114">
            <v>4362.0105000000003</v>
          </cell>
          <cell r="AN114">
            <v>1181.7827</v>
          </cell>
          <cell r="AO114">
            <v>1362.1612</v>
          </cell>
          <cell r="AP114">
            <v>13486.9267</v>
          </cell>
          <cell r="AQ114">
            <v>4085.6396</v>
          </cell>
          <cell r="AR114">
            <v>136.3663</v>
          </cell>
          <cell r="AS114">
            <v>802.44389999999999</v>
          </cell>
          <cell r="AT114">
            <v>409.01429999999999</v>
          </cell>
          <cell r="AU114">
            <v>0</v>
          </cell>
          <cell r="AV114">
            <v>0</v>
          </cell>
          <cell r="AW114">
            <v>0</v>
          </cell>
          <cell r="AX114">
            <v>0</v>
          </cell>
          <cell r="AY114">
            <v>0</v>
          </cell>
          <cell r="AZ114">
            <v>0</v>
          </cell>
          <cell r="BA114">
            <v>136.3663</v>
          </cell>
          <cell r="BB114">
            <v>802.44389999999999</v>
          </cell>
          <cell r="BC114">
            <v>409.01429999999999</v>
          </cell>
          <cell r="BD114">
            <v>1113.6835000000001</v>
          </cell>
          <cell r="BE114">
            <v>10193.188599999999</v>
          </cell>
          <cell r="BF114">
            <v>3340.3602999999998</v>
          </cell>
          <cell r="BG114">
            <v>786.1703</v>
          </cell>
          <cell r="BH114">
            <v>8002.5429000000004</v>
          </cell>
          <cell r="BI114">
            <v>2358.0236</v>
          </cell>
          <cell r="BJ114">
            <v>1899.8538000000001</v>
          </cell>
          <cell r="BK114">
            <v>18195.731500000002</v>
          </cell>
          <cell r="BL114">
            <v>5698.3838999999998</v>
          </cell>
          <cell r="BM114">
            <v>1763.4875</v>
          </cell>
          <cell r="BN114">
            <v>17393.2876</v>
          </cell>
          <cell r="BO114">
            <v>5289.3696</v>
          </cell>
          <cell r="BP114">
            <v>1113.6835000000001</v>
          </cell>
          <cell r="BQ114">
            <v>10193.188599999999</v>
          </cell>
          <cell r="BR114">
            <v>3340.3602999999998</v>
          </cell>
          <cell r="BS114">
            <v>786.1703</v>
          </cell>
          <cell r="BT114">
            <v>8002.5429000000004</v>
          </cell>
          <cell r="BU114">
            <v>2358.0236</v>
          </cell>
          <cell r="BV114">
            <v>1899.8538000000001</v>
          </cell>
          <cell r="BW114">
            <v>18195.731500000002</v>
          </cell>
          <cell r="BX114">
            <v>5698.3838999999998</v>
          </cell>
          <cell r="BY114">
            <v>0</v>
          </cell>
          <cell r="BZ114">
            <v>0</v>
          </cell>
          <cell r="CA114">
            <v>0</v>
          </cell>
          <cell r="CB114">
            <v>0</v>
          </cell>
          <cell r="CC114">
            <v>0</v>
          </cell>
          <cell r="CD114">
            <v>0</v>
          </cell>
          <cell r="CE114">
            <v>0</v>
          </cell>
          <cell r="CF114">
            <v>54.905000000000001</v>
          </cell>
          <cell r="CG114">
            <v>0</v>
          </cell>
          <cell r="CH114">
            <v>136.3663</v>
          </cell>
          <cell r="CI114">
            <v>657.27650000000006</v>
          </cell>
          <cell r="CJ114">
            <v>409.01429999999999</v>
          </cell>
          <cell r="CK114">
            <v>0</v>
          </cell>
          <cell r="CL114">
            <v>90.2624</v>
          </cell>
          <cell r="CM114">
            <v>0</v>
          </cell>
          <cell r="CN114">
            <v>136.3663</v>
          </cell>
          <cell r="CO114">
            <v>802.44389999999999</v>
          </cell>
          <cell r="CP114">
            <v>409.01429999999999</v>
          </cell>
          <cell r="CQ114">
            <v>0</v>
          </cell>
          <cell r="CR114">
            <v>0</v>
          </cell>
          <cell r="CS114">
            <v>0</v>
          </cell>
          <cell r="CT114">
            <v>0</v>
          </cell>
          <cell r="CU114">
            <v>0</v>
          </cell>
          <cell r="CV114">
            <v>0</v>
          </cell>
          <cell r="CW114">
            <v>0</v>
          </cell>
          <cell r="CX114">
            <v>0</v>
          </cell>
          <cell r="CY114">
            <v>0</v>
          </cell>
          <cell r="CZ114">
            <v>1763.4875</v>
          </cell>
          <cell r="DA114">
            <v>17393.2876</v>
          </cell>
          <cell r="DB114">
            <v>5289.3696</v>
          </cell>
        </row>
        <row r="115">
          <cell r="A115">
            <v>93092</v>
          </cell>
          <cell r="B115">
            <v>164.12309999999999</v>
          </cell>
          <cell r="C115">
            <v>2031.1132</v>
          </cell>
          <cell r="D115">
            <v>0</v>
          </cell>
          <cell r="E115">
            <v>304.80009999999999</v>
          </cell>
          <cell r="F115">
            <v>2022.2121</v>
          </cell>
          <cell r="G115">
            <v>0</v>
          </cell>
          <cell r="H115">
            <v>0</v>
          </cell>
          <cell r="I115">
            <v>175.45</v>
          </cell>
          <cell r="J115">
            <v>0</v>
          </cell>
          <cell r="K115">
            <v>1.2566999999999999</v>
          </cell>
          <cell r="L115">
            <v>1585.8205</v>
          </cell>
          <cell r="M115">
            <v>0</v>
          </cell>
          <cell r="N115">
            <v>0</v>
          </cell>
          <cell r="O115">
            <v>175.45</v>
          </cell>
          <cell r="P115">
            <v>0</v>
          </cell>
          <cell r="Q115">
            <v>0</v>
          </cell>
          <cell r="R115">
            <v>996.48810000000003</v>
          </cell>
          <cell r="S115">
            <v>0</v>
          </cell>
          <cell r="T115">
            <v>0</v>
          </cell>
          <cell r="U115">
            <v>3533.0030999999999</v>
          </cell>
          <cell r="V115">
            <v>0</v>
          </cell>
          <cell r="W115">
            <v>467.66649999999998</v>
          </cell>
          <cell r="X115">
            <v>6996.9960000000001</v>
          </cell>
          <cell r="Y115">
            <v>0</v>
          </cell>
          <cell r="Z115">
            <v>0</v>
          </cell>
          <cell r="AA115">
            <v>17217.339599999999</v>
          </cell>
          <cell r="AB115">
            <v>0</v>
          </cell>
          <cell r="AC115">
            <v>0</v>
          </cell>
          <cell r="AD115">
            <v>0</v>
          </cell>
          <cell r="AE115">
            <v>0</v>
          </cell>
          <cell r="AF115">
            <v>0</v>
          </cell>
          <cell r="AG115">
            <v>0</v>
          </cell>
          <cell r="AH115">
            <v>0</v>
          </cell>
          <cell r="AI115">
            <v>0</v>
          </cell>
          <cell r="AJ115">
            <v>0</v>
          </cell>
          <cell r="AK115">
            <v>0</v>
          </cell>
          <cell r="AL115">
            <v>0</v>
          </cell>
          <cell r="AM115">
            <v>5650.4187000000002</v>
          </cell>
          <cell r="AN115">
            <v>0</v>
          </cell>
          <cell r="AO115">
            <v>0</v>
          </cell>
          <cell r="AP115">
            <v>22867.758300000001</v>
          </cell>
          <cell r="AQ115">
            <v>0</v>
          </cell>
          <cell r="AR115">
            <v>1.2566999999999999</v>
          </cell>
          <cell r="AS115">
            <v>1761.2705000000001</v>
          </cell>
          <cell r="AT115">
            <v>0</v>
          </cell>
          <cell r="AU115">
            <v>0</v>
          </cell>
          <cell r="AV115">
            <v>0</v>
          </cell>
          <cell r="AW115">
            <v>0</v>
          </cell>
          <cell r="AX115">
            <v>0</v>
          </cell>
          <cell r="AY115">
            <v>0</v>
          </cell>
          <cell r="AZ115">
            <v>0</v>
          </cell>
          <cell r="BA115">
            <v>1.2566999999999999</v>
          </cell>
          <cell r="BB115">
            <v>1761.2705000000001</v>
          </cell>
          <cell r="BC115">
            <v>0</v>
          </cell>
          <cell r="BD115">
            <v>468.92320000000001</v>
          </cell>
          <cell r="BE115">
            <v>21446.1149</v>
          </cell>
          <cell r="BF115">
            <v>0</v>
          </cell>
          <cell r="BG115">
            <v>0</v>
          </cell>
          <cell r="BH115">
            <v>10179.909900000001</v>
          </cell>
          <cell r="BI115">
            <v>0</v>
          </cell>
          <cell r="BJ115">
            <v>468.92320000000001</v>
          </cell>
          <cell r="BK115">
            <v>31626.024799999999</v>
          </cell>
          <cell r="BL115">
            <v>0</v>
          </cell>
          <cell r="BM115">
            <v>467.66649999999998</v>
          </cell>
          <cell r="BN115">
            <v>29864.754300000001</v>
          </cell>
          <cell r="BO115">
            <v>0</v>
          </cell>
          <cell r="BP115">
            <v>468.92320000000001</v>
          </cell>
          <cell r="BQ115">
            <v>21446.1149</v>
          </cell>
          <cell r="BR115">
            <v>0</v>
          </cell>
          <cell r="BS115">
            <v>0</v>
          </cell>
          <cell r="BT115">
            <v>10179.909900000001</v>
          </cell>
          <cell r="BU115">
            <v>0</v>
          </cell>
          <cell r="BV115">
            <v>468.92320000000001</v>
          </cell>
          <cell r="BW115">
            <v>31626.024799999999</v>
          </cell>
          <cell r="BX115">
            <v>0</v>
          </cell>
          <cell r="BY115">
            <v>0</v>
          </cell>
          <cell r="BZ115">
            <v>0</v>
          </cell>
          <cell r="CA115">
            <v>0</v>
          </cell>
          <cell r="CB115">
            <v>0</v>
          </cell>
          <cell r="CC115">
            <v>0</v>
          </cell>
          <cell r="CD115">
            <v>0</v>
          </cell>
          <cell r="CE115">
            <v>0</v>
          </cell>
          <cell r="CF115">
            <v>175.45</v>
          </cell>
          <cell r="CG115">
            <v>0</v>
          </cell>
          <cell r="CH115">
            <v>1.2566999999999999</v>
          </cell>
          <cell r="CI115">
            <v>1585.8205</v>
          </cell>
          <cell r="CJ115">
            <v>0</v>
          </cell>
          <cell r="CK115">
            <v>0</v>
          </cell>
          <cell r="CL115">
            <v>0</v>
          </cell>
          <cell r="CM115">
            <v>0</v>
          </cell>
          <cell r="CN115">
            <v>1.2566999999999999</v>
          </cell>
          <cell r="CO115">
            <v>1761.2705000000001</v>
          </cell>
          <cell r="CP115">
            <v>0</v>
          </cell>
          <cell r="CQ115">
            <v>0</v>
          </cell>
          <cell r="CR115">
            <v>0</v>
          </cell>
          <cell r="CS115">
            <v>0</v>
          </cell>
          <cell r="CT115">
            <v>0</v>
          </cell>
          <cell r="CU115">
            <v>0</v>
          </cell>
          <cell r="CV115">
            <v>0</v>
          </cell>
          <cell r="CW115">
            <v>0</v>
          </cell>
          <cell r="CX115">
            <v>0</v>
          </cell>
          <cell r="CY115">
            <v>0</v>
          </cell>
          <cell r="CZ115">
            <v>467.66649999999998</v>
          </cell>
          <cell r="DA115">
            <v>29864.754300000001</v>
          </cell>
          <cell r="DB115">
            <v>0</v>
          </cell>
        </row>
        <row r="116">
          <cell r="A116">
            <v>93093</v>
          </cell>
          <cell r="B116">
            <v>50.241399999999999</v>
          </cell>
          <cell r="C116">
            <v>484.69009999999997</v>
          </cell>
          <cell r="D116">
            <v>150.69300000000001</v>
          </cell>
          <cell r="E116">
            <v>93.305499999999995</v>
          </cell>
          <cell r="F116">
            <v>583.33979999999997</v>
          </cell>
          <cell r="G116">
            <v>279.85890000000001</v>
          </cell>
          <cell r="H116">
            <v>0</v>
          </cell>
          <cell r="I116">
            <v>0</v>
          </cell>
          <cell r="J116">
            <v>0</v>
          </cell>
          <cell r="K116">
            <v>126.1772</v>
          </cell>
          <cell r="L116">
            <v>760.58090000000004</v>
          </cell>
          <cell r="M116">
            <v>378.45339999999999</v>
          </cell>
          <cell r="N116">
            <v>0</v>
          </cell>
          <cell r="O116">
            <v>0</v>
          </cell>
          <cell r="P116">
            <v>0</v>
          </cell>
          <cell r="Q116">
            <v>29.044499999999999</v>
          </cell>
          <cell r="R116">
            <v>226.39320000000001</v>
          </cell>
          <cell r="S116">
            <v>87.115700000000004</v>
          </cell>
          <cell r="T116">
            <v>102.9761</v>
          </cell>
          <cell r="U116">
            <v>802.66669999999999</v>
          </cell>
          <cell r="V116">
            <v>308.8648</v>
          </cell>
          <cell r="W116">
            <v>149.3903</v>
          </cell>
          <cell r="X116">
            <v>1336.5089</v>
          </cell>
          <cell r="Y116">
            <v>448.07900000000001</v>
          </cell>
          <cell r="Z116">
            <v>260.16030000000001</v>
          </cell>
          <cell r="AA116">
            <v>2416.3773999999999</v>
          </cell>
          <cell r="AB116">
            <v>780.31989999999996</v>
          </cell>
          <cell r="AC116">
            <v>0</v>
          </cell>
          <cell r="AD116">
            <v>14.7285</v>
          </cell>
          <cell r="AE116">
            <v>0</v>
          </cell>
          <cell r="AF116">
            <v>0</v>
          </cell>
          <cell r="AG116">
            <v>0</v>
          </cell>
          <cell r="AH116">
            <v>0</v>
          </cell>
          <cell r="AI116">
            <v>0</v>
          </cell>
          <cell r="AJ116">
            <v>0</v>
          </cell>
          <cell r="AK116">
            <v>0</v>
          </cell>
          <cell r="AL116">
            <v>143.64529999999999</v>
          </cell>
          <cell r="AM116">
            <v>1355.0731000000001</v>
          </cell>
          <cell r="AN116">
            <v>430.84719999999999</v>
          </cell>
          <cell r="AO116">
            <v>403.80560000000003</v>
          </cell>
          <cell r="AP116">
            <v>3756.7220000000002</v>
          </cell>
          <cell r="AQ116">
            <v>1211.1670999999999</v>
          </cell>
          <cell r="AR116">
            <v>126.1772</v>
          </cell>
          <cell r="AS116">
            <v>775.30939999999998</v>
          </cell>
          <cell r="AT116">
            <v>378.45339999999999</v>
          </cell>
          <cell r="AU116">
            <v>0</v>
          </cell>
          <cell r="AV116">
            <v>0</v>
          </cell>
          <cell r="AW116">
            <v>0</v>
          </cell>
          <cell r="AX116">
            <v>0</v>
          </cell>
          <cell r="AY116">
            <v>0</v>
          </cell>
          <cell r="AZ116">
            <v>0</v>
          </cell>
          <cell r="BA116">
            <v>126.1772</v>
          </cell>
          <cell r="BB116">
            <v>775.30939999999998</v>
          </cell>
          <cell r="BC116">
            <v>378.45339999999999</v>
          </cell>
          <cell r="BD116">
            <v>403.7072</v>
          </cell>
          <cell r="BE116">
            <v>3484.4072999999999</v>
          </cell>
          <cell r="BF116">
            <v>1210.8717999999999</v>
          </cell>
          <cell r="BG116">
            <v>275.66590000000002</v>
          </cell>
          <cell r="BH116">
            <v>2384.1329999999998</v>
          </cell>
          <cell r="BI116">
            <v>826.82770000000005</v>
          </cell>
          <cell r="BJ116">
            <v>679.37310000000002</v>
          </cell>
          <cell r="BK116">
            <v>5868.5402999999997</v>
          </cell>
          <cell r="BL116">
            <v>2037.6994999999999</v>
          </cell>
          <cell r="BM116">
            <v>553.19590000000005</v>
          </cell>
          <cell r="BN116">
            <v>5093.2308999999996</v>
          </cell>
          <cell r="BO116">
            <v>1659.2461000000001</v>
          </cell>
          <cell r="BP116">
            <v>403.7072</v>
          </cell>
          <cell r="BQ116">
            <v>3484.4072999999999</v>
          </cell>
          <cell r="BR116">
            <v>1210.8717999999999</v>
          </cell>
          <cell r="BS116">
            <v>275.66590000000002</v>
          </cell>
          <cell r="BT116">
            <v>2384.1329999999998</v>
          </cell>
          <cell r="BU116">
            <v>826.82770000000005</v>
          </cell>
          <cell r="BV116">
            <v>679.37310000000002</v>
          </cell>
          <cell r="BW116">
            <v>5868.5402999999997</v>
          </cell>
          <cell r="BX116">
            <v>2037.6994999999999</v>
          </cell>
          <cell r="BY116">
            <v>0</v>
          </cell>
          <cell r="BZ116">
            <v>0</v>
          </cell>
          <cell r="CA116">
            <v>0</v>
          </cell>
          <cell r="CB116">
            <v>0</v>
          </cell>
          <cell r="CC116">
            <v>0</v>
          </cell>
          <cell r="CD116">
            <v>0</v>
          </cell>
          <cell r="CE116">
            <v>0</v>
          </cell>
          <cell r="CF116">
            <v>0</v>
          </cell>
          <cell r="CG116">
            <v>0</v>
          </cell>
          <cell r="CH116">
            <v>126.1772</v>
          </cell>
          <cell r="CI116">
            <v>760.58090000000004</v>
          </cell>
          <cell r="CJ116">
            <v>378.45339999999999</v>
          </cell>
          <cell r="CK116">
            <v>0</v>
          </cell>
          <cell r="CL116">
            <v>14.7285</v>
          </cell>
          <cell r="CM116">
            <v>0</v>
          </cell>
          <cell r="CN116">
            <v>126.1772</v>
          </cell>
          <cell r="CO116">
            <v>775.30939999999998</v>
          </cell>
          <cell r="CP116">
            <v>378.45339999999999</v>
          </cell>
          <cell r="CQ116">
            <v>0</v>
          </cell>
          <cell r="CR116">
            <v>0</v>
          </cell>
          <cell r="CS116">
            <v>0</v>
          </cell>
          <cell r="CT116">
            <v>0</v>
          </cell>
          <cell r="CU116">
            <v>0</v>
          </cell>
          <cell r="CV116">
            <v>0</v>
          </cell>
          <cell r="CW116">
            <v>0</v>
          </cell>
          <cell r="CX116">
            <v>0</v>
          </cell>
          <cell r="CY116">
            <v>0</v>
          </cell>
          <cell r="CZ116">
            <v>553.19590000000005</v>
          </cell>
          <cell r="DA116">
            <v>5093.2308999999996</v>
          </cell>
          <cell r="DB116">
            <v>1659.2461000000001</v>
          </cell>
        </row>
        <row r="117">
          <cell r="A117">
            <v>93096</v>
          </cell>
          <cell r="B117">
            <v>61.912500000000001</v>
          </cell>
          <cell r="C117">
            <v>176.7062</v>
          </cell>
          <cell r="D117">
            <v>185.69900000000001</v>
          </cell>
          <cell r="E117">
            <v>114.9803</v>
          </cell>
          <cell r="F117">
            <v>613.19690000000003</v>
          </cell>
          <cell r="G117">
            <v>344.86970000000002</v>
          </cell>
          <cell r="H117">
            <v>0</v>
          </cell>
          <cell r="I117">
            <v>17.417400000000001</v>
          </cell>
          <cell r="J117">
            <v>0</v>
          </cell>
          <cell r="K117">
            <v>168.7414</v>
          </cell>
          <cell r="L117">
            <v>521.73099999999999</v>
          </cell>
          <cell r="M117">
            <v>506.11950000000002</v>
          </cell>
          <cell r="N117">
            <v>0</v>
          </cell>
          <cell r="O117">
            <v>17.417400000000001</v>
          </cell>
          <cell r="P117">
            <v>0</v>
          </cell>
          <cell r="Q117">
            <v>9.5785999999999998</v>
          </cell>
          <cell r="R117">
            <v>58.819000000000003</v>
          </cell>
          <cell r="S117">
            <v>28.73</v>
          </cell>
          <cell r="T117">
            <v>33.960500000000003</v>
          </cell>
          <cell r="U117">
            <v>208.54079999999999</v>
          </cell>
          <cell r="V117">
            <v>101.8603</v>
          </cell>
          <cell r="W117">
            <v>51.6905</v>
          </cell>
          <cell r="X117">
            <v>535.53189999999995</v>
          </cell>
          <cell r="Y117">
            <v>155.0395</v>
          </cell>
          <cell r="Z117">
            <v>70.716999999999999</v>
          </cell>
          <cell r="AA117">
            <v>518.26530000000002</v>
          </cell>
          <cell r="AB117">
            <v>212.107</v>
          </cell>
          <cell r="AC117">
            <v>0</v>
          </cell>
          <cell r="AD117">
            <v>0</v>
          </cell>
          <cell r="AE117">
            <v>0</v>
          </cell>
          <cell r="AF117">
            <v>0</v>
          </cell>
          <cell r="AG117">
            <v>0</v>
          </cell>
          <cell r="AH117">
            <v>0</v>
          </cell>
          <cell r="AI117">
            <v>0</v>
          </cell>
          <cell r="AJ117">
            <v>0</v>
          </cell>
          <cell r="AK117">
            <v>0</v>
          </cell>
          <cell r="AL117">
            <v>46.754199999999997</v>
          </cell>
          <cell r="AM117">
            <v>341.21370000000002</v>
          </cell>
          <cell r="AN117">
            <v>140.2338</v>
          </cell>
          <cell r="AO117">
            <v>117.4712</v>
          </cell>
          <cell r="AP117">
            <v>859.47900000000004</v>
          </cell>
          <cell r="AQ117">
            <v>352.3408</v>
          </cell>
          <cell r="AR117">
            <v>168.7414</v>
          </cell>
          <cell r="AS117">
            <v>539.14840000000004</v>
          </cell>
          <cell r="AT117">
            <v>506.11950000000002</v>
          </cell>
          <cell r="AU117">
            <v>0</v>
          </cell>
          <cell r="AV117">
            <v>0</v>
          </cell>
          <cell r="AW117">
            <v>0</v>
          </cell>
          <cell r="AX117">
            <v>0</v>
          </cell>
          <cell r="AY117">
            <v>0</v>
          </cell>
          <cell r="AZ117">
            <v>0</v>
          </cell>
          <cell r="BA117">
            <v>168.7414</v>
          </cell>
          <cell r="BB117">
            <v>539.14840000000004</v>
          </cell>
          <cell r="BC117">
            <v>506.11950000000002</v>
          </cell>
          <cell r="BD117">
            <v>247.60980000000001</v>
          </cell>
          <cell r="BE117">
            <v>1325.5858000000001</v>
          </cell>
          <cell r="BF117">
            <v>742.67570000000001</v>
          </cell>
          <cell r="BG117">
            <v>90.293300000000002</v>
          </cell>
          <cell r="BH117">
            <v>608.57349999999997</v>
          </cell>
          <cell r="BI117">
            <v>270.82409999999999</v>
          </cell>
          <cell r="BJ117">
            <v>337.90309999999999</v>
          </cell>
          <cell r="BK117">
            <v>1934.1593</v>
          </cell>
          <cell r="BL117">
            <v>1013.4998000000001</v>
          </cell>
          <cell r="BM117">
            <v>169.1617</v>
          </cell>
          <cell r="BN117">
            <v>1395.0109</v>
          </cell>
          <cell r="BO117">
            <v>507.38029999999998</v>
          </cell>
          <cell r="BP117">
            <v>247.60980000000001</v>
          </cell>
          <cell r="BQ117">
            <v>1325.5858000000001</v>
          </cell>
          <cell r="BR117">
            <v>742.67570000000001</v>
          </cell>
          <cell r="BS117">
            <v>90.293300000000002</v>
          </cell>
          <cell r="BT117">
            <v>608.57349999999997</v>
          </cell>
          <cell r="BU117">
            <v>270.82409999999999</v>
          </cell>
          <cell r="BV117">
            <v>337.90309999999999</v>
          </cell>
          <cell r="BW117">
            <v>1934.1593</v>
          </cell>
          <cell r="BX117">
            <v>1013.4998000000001</v>
          </cell>
          <cell r="BY117">
            <v>0</v>
          </cell>
          <cell r="BZ117">
            <v>0</v>
          </cell>
          <cell r="CA117">
            <v>0</v>
          </cell>
          <cell r="CB117">
            <v>0</v>
          </cell>
          <cell r="CC117">
            <v>0</v>
          </cell>
          <cell r="CD117">
            <v>0</v>
          </cell>
          <cell r="CE117">
            <v>0</v>
          </cell>
          <cell r="CF117">
            <v>17.417400000000001</v>
          </cell>
          <cell r="CG117">
            <v>0</v>
          </cell>
          <cell r="CH117">
            <v>168.7414</v>
          </cell>
          <cell r="CI117">
            <v>521.73099999999999</v>
          </cell>
          <cell r="CJ117">
            <v>506.11950000000002</v>
          </cell>
          <cell r="CK117">
            <v>0</v>
          </cell>
          <cell r="CL117">
            <v>0</v>
          </cell>
          <cell r="CM117">
            <v>0</v>
          </cell>
          <cell r="CN117">
            <v>168.7414</v>
          </cell>
          <cell r="CO117">
            <v>539.14840000000004</v>
          </cell>
          <cell r="CP117">
            <v>506.11950000000002</v>
          </cell>
          <cell r="CQ117">
            <v>0</v>
          </cell>
          <cell r="CR117">
            <v>0</v>
          </cell>
          <cell r="CS117">
            <v>0</v>
          </cell>
          <cell r="CT117">
            <v>0</v>
          </cell>
          <cell r="CU117">
            <v>0</v>
          </cell>
          <cell r="CV117">
            <v>0</v>
          </cell>
          <cell r="CW117">
            <v>0</v>
          </cell>
          <cell r="CX117">
            <v>0</v>
          </cell>
          <cell r="CY117">
            <v>0</v>
          </cell>
          <cell r="CZ117">
            <v>169.1617</v>
          </cell>
          <cell r="DA117">
            <v>1395.0109</v>
          </cell>
          <cell r="DB117">
            <v>507.38029999999998</v>
          </cell>
        </row>
        <row r="118">
          <cell r="A118">
            <v>93104</v>
          </cell>
          <cell r="B118">
            <v>0</v>
          </cell>
          <cell r="C118">
            <v>0</v>
          </cell>
          <cell r="D118">
            <v>0</v>
          </cell>
          <cell r="E118">
            <v>0</v>
          </cell>
          <cell r="F118">
            <v>0</v>
          </cell>
          <cell r="G118">
            <v>0</v>
          </cell>
          <cell r="H118">
            <v>0</v>
          </cell>
          <cell r="I118">
            <v>74.850200000000001</v>
          </cell>
          <cell r="J118">
            <v>0</v>
          </cell>
          <cell r="K118">
            <v>0</v>
          </cell>
          <cell r="L118">
            <v>0</v>
          </cell>
          <cell r="M118">
            <v>0</v>
          </cell>
          <cell r="N118">
            <v>0</v>
          </cell>
          <cell r="O118">
            <v>74.850200000000001</v>
          </cell>
          <cell r="P118">
            <v>0</v>
          </cell>
          <cell r="Q118">
            <v>37.492800000000003</v>
          </cell>
          <cell r="R118">
            <v>740.93150000000003</v>
          </cell>
          <cell r="S118">
            <v>53.267200000000003</v>
          </cell>
          <cell r="T118">
            <v>132.9288</v>
          </cell>
          <cell r="U118">
            <v>2626.9396000000002</v>
          </cell>
          <cell r="V118">
            <v>188.8561</v>
          </cell>
          <cell r="W118">
            <v>170.42160000000001</v>
          </cell>
          <cell r="X118">
            <v>3367.8710999999998</v>
          </cell>
          <cell r="Y118">
            <v>242.1233</v>
          </cell>
          <cell r="Z118">
            <v>190.47739999999999</v>
          </cell>
          <cell r="AA118">
            <v>3779.7193000000002</v>
          </cell>
          <cell r="AB118">
            <v>270.61720000000003</v>
          </cell>
          <cell r="AC118">
            <v>0</v>
          </cell>
          <cell r="AD118">
            <v>0</v>
          </cell>
          <cell r="AE118">
            <v>0</v>
          </cell>
          <cell r="AF118">
            <v>0</v>
          </cell>
          <cell r="AG118">
            <v>0</v>
          </cell>
          <cell r="AH118">
            <v>0</v>
          </cell>
          <cell r="AI118">
            <v>3.86</v>
          </cell>
          <cell r="AJ118">
            <v>114.7694</v>
          </cell>
          <cell r="AK118">
            <v>5.0415000000000001</v>
          </cell>
          <cell r="AL118">
            <v>185.42760000000001</v>
          </cell>
          <cell r="AM118">
            <v>4736.2085999999999</v>
          </cell>
          <cell r="AN118">
            <v>263.44299999999998</v>
          </cell>
          <cell r="AO118">
            <v>372.04500000000002</v>
          </cell>
          <cell r="AP118">
            <v>8401.1584999999995</v>
          </cell>
          <cell r="AQ118">
            <v>529.01869999999997</v>
          </cell>
          <cell r="AR118">
            <v>3.86</v>
          </cell>
          <cell r="AS118">
            <v>189.61959999999999</v>
          </cell>
          <cell r="AT118">
            <v>5.0415000000000001</v>
          </cell>
          <cell r="AU118">
            <v>0</v>
          </cell>
          <cell r="AV118">
            <v>0</v>
          </cell>
          <cell r="AW118">
            <v>0</v>
          </cell>
          <cell r="AX118">
            <v>0</v>
          </cell>
          <cell r="AY118">
            <v>0</v>
          </cell>
          <cell r="AZ118">
            <v>0</v>
          </cell>
          <cell r="BA118">
            <v>3.86</v>
          </cell>
          <cell r="BB118">
            <v>189.61959999999999</v>
          </cell>
          <cell r="BC118">
            <v>5.0415000000000001</v>
          </cell>
          <cell r="BD118">
            <v>190.47739999999999</v>
          </cell>
          <cell r="BE118">
            <v>3854.5695000000001</v>
          </cell>
          <cell r="BF118">
            <v>270.61720000000003</v>
          </cell>
          <cell r="BG118">
            <v>355.8492</v>
          </cell>
          <cell r="BH118">
            <v>8104.0797000000002</v>
          </cell>
          <cell r="BI118">
            <v>505.56630000000001</v>
          </cell>
          <cell r="BJ118">
            <v>546.32659999999998</v>
          </cell>
          <cell r="BK118">
            <v>11958.6492</v>
          </cell>
          <cell r="BL118">
            <v>776.18349999999998</v>
          </cell>
          <cell r="BM118">
            <v>542.46659999999997</v>
          </cell>
          <cell r="BN118">
            <v>11769.0296</v>
          </cell>
          <cell r="BO118">
            <v>771.14200000000005</v>
          </cell>
          <cell r="BP118">
            <v>190.47739999999999</v>
          </cell>
          <cell r="BQ118">
            <v>3854.5695000000001</v>
          </cell>
          <cell r="BR118">
            <v>270.61720000000003</v>
          </cell>
          <cell r="BS118">
            <v>355.8492</v>
          </cell>
          <cell r="BT118">
            <v>8104.0797000000002</v>
          </cell>
          <cell r="BU118">
            <v>505.56630000000001</v>
          </cell>
          <cell r="BV118">
            <v>546.32659999999998</v>
          </cell>
          <cell r="BW118">
            <v>11958.6492</v>
          </cell>
          <cell r="BX118">
            <v>776.18349999999998</v>
          </cell>
          <cell r="BY118">
            <v>3.86</v>
          </cell>
          <cell r="BZ118">
            <v>114.7694</v>
          </cell>
          <cell r="CA118">
            <v>5.0415000000000001</v>
          </cell>
          <cell r="CB118">
            <v>0</v>
          </cell>
          <cell r="CC118">
            <v>0</v>
          </cell>
          <cell r="CD118">
            <v>0</v>
          </cell>
          <cell r="CE118">
            <v>0</v>
          </cell>
          <cell r="CF118">
            <v>74.850200000000001</v>
          </cell>
          <cell r="CG118">
            <v>0</v>
          </cell>
          <cell r="CH118">
            <v>0</v>
          </cell>
          <cell r="CI118">
            <v>0</v>
          </cell>
          <cell r="CJ118">
            <v>0</v>
          </cell>
          <cell r="CK118">
            <v>0</v>
          </cell>
          <cell r="CL118">
            <v>0</v>
          </cell>
          <cell r="CM118">
            <v>0</v>
          </cell>
          <cell r="CN118">
            <v>3.86</v>
          </cell>
          <cell r="CO118">
            <v>189.61959999999999</v>
          </cell>
          <cell r="CP118">
            <v>5.0415000000000001</v>
          </cell>
          <cell r="CQ118">
            <v>0</v>
          </cell>
          <cell r="CR118">
            <v>0</v>
          </cell>
          <cell r="CS118">
            <v>0</v>
          </cell>
          <cell r="CT118">
            <v>0</v>
          </cell>
          <cell r="CU118">
            <v>0</v>
          </cell>
          <cell r="CV118">
            <v>0</v>
          </cell>
          <cell r="CW118">
            <v>0</v>
          </cell>
          <cell r="CX118">
            <v>0</v>
          </cell>
          <cell r="CY118">
            <v>0</v>
          </cell>
          <cell r="CZ118">
            <v>542.46659999999997</v>
          </cell>
          <cell r="DA118">
            <v>11769.0296</v>
          </cell>
          <cell r="DB118">
            <v>771.14200000000005</v>
          </cell>
        </row>
        <row r="119">
          <cell r="A119">
            <v>93140</v>
          </cell>
          <cell r="B119">
            <v>0</v>
          </cell>
          <cell r="C119">
            <v>0</v>
          </cell>
          <cell r="D119">
            <v>0</v>
          </cell>
          <cell r="E119">
            <v>0</v>
          </cell>
          <cell r="F119">
            <v>0</v>
          </cell>
          <cell r="G119">
            <v>0</v>
          </cell>
          <cell r="H119">
            <v>0</v>
          </cell>
          <cell r="I119">
            <v>750.28790000000004</v>
          </cell>
          <cell r="J119">
            <v>0</v>
          </cell>
          <cell r="K119">
            <v>0</v>
          </cell>
          <cell r="L119">
            <v>0</v>
          </cell>
          <cell r="M119">
            <v>0</v>
          </cell>
          <cell r="N119">
            <v>0</v>
          </cell>
          <cell r="O119">
            <v>750.28790000000004</v>
          </cell>
          <cell r="P119">
            <v>0</v>
          </cell>
          <cell r="Q119">
            <v>203.529</v>
          </cell>
          <cell r="R119">
            <v>1355.2846999999999</v>
          </cell>
          <cell r="S119">
            <v>892.27890000000002</v>
          </cell>
          <cell r="T119">
            <v>721.6028</v>
          </cell>
          <cell r="U119">
            <v>4805.1000999999997</v>
          </cell>
          <cell r="V119">
            <v>3163.5347999999999</v>
          </cell>
          <cell r="W119">
            <v>925.1318</v>
          </cell>
          <cell r="X119">
            <v>6160.3847999999998</v>
          </cell>
          <cell r="Y119">
            <v>4055.8137000000002</v>
          </cell>
          <cell r="Z119">
            <v>1013.6613</v>
          </cell>
          <cell r="AA119">
            <v>6592.8818000000001</v>
          </cell>
          <cell r="AB119">
            <v>4443.93</v>
          </cell>
          <cell r="AC119">
            <v>0</v>
          </cell>
          <cell r="AD119">
            <v>0</v>
          </cell>
          <cell r="AE119">
            <v>0</v>
          </cell>
          <cell r="AF119">
            <v>0</v>
          </cell>
          <cell r="AG119">
            <v>0</v>
          </cell>
          <cell r="AH119">
            <v>0</v>
          </cell>
          <cell r="AI119">
            <v>1.3874</v>
          </cell>
          <cell r="AJ119">
            <v>53.047899999999998</v>
          </cell>
          <cell r="AK119">
            <v>4.8139000000000003</v>
          </cell>
          <cell r="AL119">
            <v>911.85760000000005</v>
          </cell>
          <cell r="AM119">
            <v>7354.1844000000001</v>
          </cell>
          <cell r="AN119">
            <v>3997.6183999999998</v>
          </cell>
          <cell r="AO119">
            <v>1924.1315</v>
          </cell>
          <cell r="AP119">
            <v>13894.0183</v>
          </cell>
          <cell r="AQ119">
            <v>8436.7345000000005</v>
          </cell>
          <cell r="AR119">
            <v>1.3874</v>
          </cell>
          <cell r="AS119">
            <v>803.33579999999995</v>
          </cell>
          <cell r="AT119">
            <v>4.8139000000000003</v>
          </cell>
          <cell r="AU119">
            <v>0</v>
          </cell>
          <cell r="AV119">
            <v>0</v>
          </cell>
          <cell r="AW119">
            <v>0</v>
          </cell>
          <cell r="AX119">
            <v>0</v>
          </cell>
          <cell r="AY119">
            <v>0</v>
          </cell>
          <cell r="AZ119">
            <v>0</v>
          </cell>
          <cell r="BA119">
            <v>1.3874</v>
          </cell>
          <cell r="BB119">
            <v>803.33579999999995</v>
          </cell>
          <cell r="BC119">
            <v>4.8139000000000003</v>
          </cell>
          <cell r="BD119">
            <v>1013.6613</v>
          </cell>
          <cell r="BE119">
            <v>7343.1697000000004</v>
          </cell>
          <cell r="BF119">
            <v>4443.93</v>
          </cell>
          <cell r="BG119">
            <v>1836.9893999999999</v>
          </cell>
          <cell r="BH119">
            <v>13514.5692</v>
          </cell>
          <cell r="BI119">
            <v>8053.4321</v>
          </cell>
          <cell r="BJ119">
            <v>2850.6507000000001</v>
          </cell>
          <cell r="BK119">
            <v>20857.7389</v>
          </cell>
          <cell r="BL119">
            <v>12497.3621</v>
          </cell>
          <cell r="BM119">
            <v>2849.2633000000001</v>
          </cell>
          <cell r="BN119">
            <v>20054.4031</v>
          </cell>
          <cell r="BO119">
            <v>12492.548199999999</v>
          </cell>
          <cell r="BP119">
            <v>1013.6613</v>
          </cell>
          <cell r="BQ119">
            <v>7343.1697000000004</v>
          </cell>
          <cell r="BR119">
            <v>4443.93</v>
          </cell>
          <cell r="BS119">
            <v>1836.9893999999999</v>
          </cell>
          <cell r="BT119">
            <v>13514.5692</v>
          </cell>
          <cell r="BU119">
            <v>8053.4321</v>
          </cell>
          <cell r="BV119">
            <v>2850.6507000000001</v>
          </cell>
          <cell r="BW119">
            <v>20857.7389</v>
          </cell>
          <cell r="BX119">
            <v>12497.3621</v>
          </cell>
          <cell r="BY119">
            <v>1.3874</v>
          </cell>
          <cell r="BZ119">
            <v>53.047899999999998</v>
          </cell>
          <cell r="CA119">
            <v>4.8139000000000003</v>
          </cell>
          <cell r="CB119">
            <v>0</v>
          </cell>
          <cell r="CC119">
            <v>0</v>
          </cell>
          <cell r="CD119">
            <v>0</v>
          </cell>
          <cell r="CE119">
            <v>0</v>
          </cell>
          <cell r="CF119">
            <v>750.28790000000004</v>
          </cell>
          <cell r="CG119">
            <v>0</v>
          </cell>
          <cell r="CH119">
            <v>0</v>
          </cell>
          <cell r="CI119">
            <v>0</v>
          </cell>
          <cell r="CJ119">
            <v>0</v>
          </cell>
          <cell r="CK119">
            <v>0</v>
          </cell>
          <cell r="CL119">
            <v>0</v>
          </cell>
          <cell r="CM119">
            <v>0</v>
          </cell>
          <cell r="CN119">
            <v>1.3874</v>
          </cell>
          <cell r="CO119">
            <v>803.33579999999995</v>
          </cell>
          <cell r="CP119">
            <v>4.8139000000000003</v>
          </cell>
          <cell r="CQ119">
            <v>0</v>
          </cell>
          <cell r="CR119">
            <v>0</v>
          </cell>
          <cell r="CS119">
            <v>0</v>
          </cell>
          <cell r="CT119">
            <v>0</v>
          </cell>
          <cell r="CU119">
            <v>0</v>
          </cell>
          <cell r="CV119">
            <v>0</v>
          </cell>
          <cell r="CW119">
            <v>0</v>
          </cell>
          <cell r="CX119">
            <v>0</v>
          </cell>
          <cell r="CY119">
            <v>0</v>
          </cell>
          <cell r="CZ119">
            <v>2849.2633000000001</v>
          </cell>
          <cell r="DA119">
            <v>20054.4031</v>
          </cell>
          <cell r="DB119">
            <v>12492.548199999999</v>
          </cell>
        </row>
        <row r="120">
          <cell r="A120">
            <v>93171</v>
          </cell>
          <cell r="B120">
            <v>12.3825</v>
          </cell>
          <cell r="C120">
            <v>100.8408</v>
          </cell>
          <cell r="D120">
            <v>43.298200000000001</v>
          </cell>
          <cell r="E120">
            <v>22.995999999999999</v>
          </cell>
          <cell r="F120">
            <v>256.93689999999998</v>
          </cell>
          <cell r="G120">
            <v>80.410499999999999</v>
          </cell>
          <cell r="H120">
            <v>0</v>
          </cell>
          <cell r="I120">
            <v>41.852800000000002</v>
          </cell>
          <cell r="J120">
            <v>0</v>
          </cell>
          <cell r="K120">
            <v>22.363600000000002</v>
          </cell>
          <cell r="L120">
            <v>205.268</v>
          </cell>
          <cell r="M120">
            <v>78.198899999999995</v>
          </cell>
          <cell r="N120">
            <v>0</v>
          </cell>
          <cell r="O120">
            <v>41.852800000000002</v>
          </cell>
          <cell r="P120">
            <v>0</v>
          </cell>
          <cell r="Q120">
            <v>17.731200000000001</v>
          </cell>
          <cell r="R120">
            <v>227.75069999999999</v>
          </cell>
          <cell r="S120">
            <v>62.000900000000001</v>
          </cell>
          <cell r="T120">
            <v>62.865099999999998</v>
          </cell>
          <cell r="U120">
            <v>807.4796</v>
          </cell>
          <cell r="V120">
            <v>219.8212</v>
          </cell>
          <cell r="W120">
            <v>93.611199999999997</v>
          </cell>
          <cell r="X120">
            <v>1187.74</v>
          </cell>
          <cell r="Y120">
            <v>327.33190000000002</v>
          </cell>
          <cell r="Z120">
            <v>117.6298</v>
          </cell>
          <cell r="AA120">
            <v>1588.1649</v>
          </cell>
          <cell r="AB120">
            <v>411.3175</v>
          </cell>
          <cell r="AC120">
            <v>0</v>
          </cell>
          <cell r="AD120">
            <v>12.1419</v>
          </cell>
          <cell r="AE120">
            <v>0</v>
          </cell>
          <cell r="AF120">
            <v>0</v>
          </cell>
          <cell r="AG120">
            <v>5.5140000000000002</v>
          </cell>
          <cell r="AH120">
            <v>0</v>
          </cell>
          <cell r="AI120">
            <v>0</v>
          </cell>
          <cell r="AJ120">
            <v>0</v>
          </cell>
          <cell r="AK120">
            <v>0</v>
          </cell>
          <cell r="AL120">
            <v>79.439899999999994</v>
          </cell>
          <cell r="AM120">
            <v>1265.6478</v>
          </cell>
          <cell r="AN120">
            <v>277.7783</v>
          </cell>
          <cell r="AO120">
            <v>197.06970000000001</v>
          </cell>
          <cell r="AP120">
            <v>2836.1568000000002</v>
          </cell>
          <cell r="AQ120">
            <v>689.09580000000005</v>
          </cell>
          <cell r="AR120">
            <v>22.363600000000002</v>
          </cell>
          <cell r="AS120">
            <v>264.77670000000001</v>
          </cell>
          <cell r="AT120">
            <v>78.198899999999995</v>
          </cell>
          <cell r="AU120">
            <v>0</v>
          </cell>
          <cell r="AV120">
            <v>0</v>
          </cell>
          <cell r="AW120">
            <v>0</v>
          </cell>
          <cell r="AX120">
            <v>0</v>
          </cell>
          <cell r="AY120">
            <v>0</v>
          </cell>
          <cell r="AZ120">
            <v>0</v>
          </cell>
          <cell r="BA120">
            <v>22.363600000000002</v>
          </cell>
          <cell r="BB120">
            <v>264.77670000000001</v>
          </cell>
          <cell r="BC120">
            <v>78.198899999999995</v>
          </cell>
          <cell r="BD120">
            <v>153.00829999999999</v>
          </cell>
          <cell r="BE120">
            <v>1987.7954</v>
          </cell>
          <cell r="BF120">
            <v>535.02620000000002</v>
          </cell>
          <cell r="BG120">
            <v>160.03620000000001</v>
          </cell>
          <cell r="BH120">
            <v>2300.8780999999999</v>
          </cell>
          <cell r="BI120">
            <v>559.60040000000004</v>
          </cell>
          <cell r="BJ120">
            <v>313.04450000000003</v>
          </cell>
          <cell r="BK120">
            <v>4288.6734999999999</v>
          </cell>
          <cell r="BL120">
            <v>1094.6266000000001</v>
          </cell>
          <cell r="BM120">
            <v>290.68090000000001</v>
          </cell>
          <cell r="BN120">
            <v>4023.8968</v>
          </cell>
          <cell r="BO120">
            <v>1016.4277</v>
          </cell>
          <cell r="BP120">
            <v>153.00829999999999</v>
          </cell>
          <cell r="BQ120">
            <v>1987.7954</v>
          </cell>
          <cell r="BR120">
            <v>535.02620000000002</v>
          </cell>
          <cell r="BS120">
            <v>160.03620000000001</v>
          </cell>
          <cell r="BT120">
            <v>2300.8780999999999</v>
          </cell>
          <cell r="BU120">
            <v>559.60040000000004</v>
          </cell>
          <cell r="BV120">
            <v>313.04450000000003</v>
          </cell>
          <cell r="BW120">
            <v>4288.6734999999999</v>
          </cell>
          <cell r="BX120">
            <v>1094.6266000000001</v>
          </cell>
          <cell r="BY120">
            <v>0</v>
          </cell>
          <cell r="BZ120">
            <v>0</v>
          </cell>
          <cell r="CA120">
            <v>0</v>
          </cell>
          <cell r="CB120">
            <v>0</v>
          </cell>
          <cell r="CC120">
            <v>5.5140000000000002</v>
          </cell>
          <cell r="CD120">
            <v>0</v>
          </cell>
          <cell r="CE120">
            <v>0</v>
          </cell>
          <cell r="CF120">
            <v>41.852800000000002</v>
          </cell>
          <cell r="CG120">
            <v>0</v>
          </cell>
          <cell r="CH120">
            <v>22.363600000000002</v>
          </cell>
          <cell r="CI120">
            <v>205.268</v>
          </cell>
          <cell r="CJ120">
            <v>78.198899999999995</v>
          </cell>
          <cell r="CK120">
            <v>0</v>
          </cell>
          <cell r="CL120">
            <v>12.1419</v>
          </cell>
          <cell r="CM120">
            <v>0</v>
          </cell>
          <cell r="CN120">
            <v>22.363600000000002</v>
          </cell>
          <cell r="CO120">
            <v>264.77670000000001</v>
          </cell>
          <cell r="CP120">
            <v>78.198899999999995</v>
          </cell>
          <cell r="CQ120">
            <v>0</v>
          </cell>
          <cell r="CR120">
            <v>0</v>
          </cell>
          <cell r="CS120">
            <v>0</v>
          </cell>
          <cell r="CT120">
            <v>0</v>
          </cell>
          <cell r="CU120">
            <v>0</v>
          </cell>
          <cell r="CV120">
            <v>0</v>
          </cell>
          <cell r="CW120">
            <v>0</v>
          </cell>
          <cell r="CX120">
            <v>0</v>
          </cell>
          <cell r="CY120">
            <v>0</v>
          </cell>
          <cell r="CZ120">
            <v>290.68090000000001</v>
          </cell>
          <cell r="DA120">
            <v>4023.8968</v>
          </cell>
          <cell r="DB120">
            <v>1016.4277</v>
          </cell>
        </row>
        <row r="121">
          <cell r="A121">
            <v>93174</v>
          </cell>
          <cell r="B121">
            <v>0</v>
          </cell>
          <cell r="C121">
            <v>5752.7541000000001</v>
          </cell>
          <cell r="D121">
            <v>0</v>
          </cell>
          <cell r="E121">
            <v>0</v>
          </cell>
          <cell r="F121">
            <v>2089.3658999999998</v>
          </cell>
          <cell r="G121">
            <v>0</v>
          </cell>
          <cell r="H121">
            <v>0</v>
          </cell>
          <cell r="I121">
            <v>338.59429999999998</v>
          </cell>
          <cell r="J121">
            <v>0</v>
          </cell>
          <cell r="K121">
            <v>513.06179999999995</v>
          </cell>
          <cell r="L121">
            <v>2395.7159999999999</v>
          </cell>
          <cell r="M121">
            <v>1948.8975</v>
          </cell>
          <cell r="N121">
            <v>0</v>
          </cell>
          <cell r="O121">
            <v>338.59429999999998</v>
          </cell>
          <cell r="P121">
            <v>0</v>
          </cell>
          <cell r="Q121">
            <v>107.75749999999999</v>
          </cell>
          <cell r="R121">
            <v>848.89480000000003</v>
          </cell>
          <cell r="S121">
            <v>409.32339999999999</v>
          </cell>
          <cell r="T121">
            <v>382.04919999999998</v>
          </cell>
          <cell r="U121">
            <v>3009.7184999999999</v>
          </cell>
          <cell r="V121">
            <v>1451.2375</v>
          </cell>
          <cell r="W121">
            <v>-23.255099999999999</v>
          </cell>
          <cell r="X121">
            <v>9305.0172999999995</v>
          </cell>
          <cell r="Y121">
            <v>-88.336600000000004</v>
          </cell>
          <cell r="Z121">
            <v>838.7165</v>
          </cell>
          <cell r="AA121">
            <v>7144.2255999999998</v>
          </cell>
          <cell r="AB121">
            <v>3185.9169000000002</v>
          </cell>
          <cell r="AC121">
            <v>0</v>
          </cell>
          <cell r="AD121">
            <v>92.735699999999994</v>
          </cell>
          <cell r="AE121">
            <v>0</v>
          </cell>
          <cell r="AF121">
            <v>0</v>
          </cell>
          <cell r="AG121">
            <v>0</v>
          </cell>
          <cell r="AH121">
            <v>0</v>
          </cell>
          <cell r="AI121">
            <v>0</v>
          </cell>
          <cell r="AJ121">
            <v>0</v>
          </cell>
          <cell r="AK121">
            <v>0</v>
          </cell>
          <cell r="AL121">
            <v>482.77870000000001</v>
          </cell>
          <cell r="AM121">
            <v>4587.4489000000003</v>
          </cell>
          <cell r="AN121">
            <v>1833.8651</v>
          </cell>
          <cell r="AO121">
            <v>1321.4952000000001</v>
          </cell>
          <cell r="AP121">
            <v>11638.9388</v>
          </cell>
          <cell r="AQ121">
            <v>5019.7820000000002</v>
          </cell>
          <cell r="AR121">
            <v>513.06179999999995</v>
          </cell>
          <cell r="AS121">
            <v>2827.0459999999998</v>
          </cell>
          <cell r="AT121">
            <v>1948.8975</v>
          </cell>
          <cell r="AU121">
            <v>0</v>
          </cell>
          <cell r="AV121">
            <v>0</v>
          </cell>
          <cell r="AW121">
            <v>0</v>
          </cell>
          <cell r="AX121">
            <v>0</v>
          </cell>
          <cell r="AY121">
            <v>0</v>
          </cell>
          <cell r="AZ121">
            <v>0</v>
          </cell>
          <cell r="BA121">
            <v>513.06179999999995</v>
          </cell>
          <cell r="BB121">
            <v>2827.0459999999998</v>
          </cell>
          <cell r="BC121">
            <v>1948.8975</v>
          </cell>
          <cell r="BD121">
            <v>838.7165</v>
          </cell>
          <cell r="BE121">
            <v>15324.939899999999</v>
          </cell>
          <cell r="BF121">
            <v>3185.9169000000002</v>
          </cell>
          <cell r="BG121">
            <v>972.58540000000005</v>
          </cell>
          <cell r="BH121">
            <v>8446.0622000000003</v>
          </cell>
          <cell r="BI121">
            <v>3694.4259999999999</v>
          </cell>
          <cell r="BJ121">
            <v>1811.3018999999999</v>
          </cell>
          <cell r="BK121">
            <v>23771.002100000002</v>
          </cell>
          <cell r="BL121">
            <v>6880.3428999999996</v>
          </cell>
          <cell r="BM121">
            <v>1298.2401</v>
          </cell>
          <cell r="BN121">
            <v>20943.956099999999</v>
          </cell>
          <cell r="BO121">
            <v>4931.4453999999996</v>
          </cell>
          <cell r="BP121">
            <v>838.7165</v>
          </cell>
          <cell r="BQ121">
            <v>15324.939899999999</v>
          </cell>
          <cell r="BR121">
            <v>3185.9169000000002</v>
          </cell>
          <cell r="BS121">
            <v>972.58540000000005</v>
          </cell>
          <cell r="BT121">
            <v>8446.0622000000003</v>
          </cell>
          <cell r="BU121">
            <v>3694.4259999999999</v>
          </cell>
          <cell r="BV121">
            <v>1811.3018999999999</v>
          </cell>
          <cell r="BW121">
            <v>23771.002100000002</v>
          </cell>
          <cell r="BX121">
            <v>6880.3428999999996</v>
          </cell>
          <cell r="BY121">
            <v>0</v>
          </cell>
          <cell r="BZ121">
            <v>0</v>
          </cell>
          <cell r="CA121">
            <v>0</v>
          </cell>
          <cell r="CB121">
            <v>0</v>
          </cell>
          <cell r="CC121">
            <v>0</v>
          </cell>
          <cell r="CD121">
            <v>0</v>
          </cell>
          <cell r="CE121">
            <v>0</v>
          </cell>
          <cell r="CF121">
            <v>338.59429999999998</v>
          </cell>
          <cell r="CG121">
            <v>0</v>
          </cell>
          <cell r="CH121">
            <v>513.06179999999995</v>
          </cell>
          <cell r="CI121">
            <v>2395.7159999999999</v>
          </cell>
          <cell r="CJ121">
            <v>1948.8975</v>
          </cell>
          <cell r="CK121">
            <v>0</v>
          </cell>
          <cell r="CL121">
            <v>92.735699999999994</v>
          </cell>
          <cell r="CM121">
            <v>0</v>
          </cell>
          <cell r="CN121">
            <v>513.06179999999995</v>
          </cell>
          <cell r="CO121">
            <v>2827.0459999999998</v>
          </cell>
          <cell r="CP121">
            <v>1948.8975</v>
          </cell>
          <cell r="CQ121">
            <v>0</v>
          </cell>
          <cell r="CR121">
            <v>0</v>
          </cell>
          <cell r="CS121">
            <v>0</v>
          </cell>
          <cell r="CT121">
            <v>0</v>
          </cell>
          <cell r="CU121">
            <v>0</v>
          </cell>
          <cell r="CV121">
            <v>0</v>
          </cell>
          <cell r="CW121">
            <v>0</v>
          </cell>
          <cell r="CX121">
            <v>0</v>
          </cell>
          <cell r="CY121">
            <v>0</v>
          </cell>
          <cell r="CZ121">
            <v>1298.2401</v>
          </cell>
          <cell r="DA121">
            <v>20943.956099999999</v>
          </cell>
          <cell r="DB121">
            <v>4931.4453999999996</v>
          </cell>
        </row>
        <row r="122">
          <cell r="A122">
            <v>93175</v>
          </cell>
          <cell r="B122">
            <v>139.12100000000001</v>
          </cell>
          <cell r="C122">
            <v>7064.0415000000003</v>
          </cell>
          <cell r="D122">
            <v>685.84320000000002</v>
          </cell>
          <cell r="E122">
            <v>258.36759999999998</v>
          </cell>
          <cell r="F122">
            <v>21943.381399999998</v>
          </cell>
          <cell r="G122">
            <v>1273.7094</v>
          </cell>
          <cell r="H122">
            <v>0</v>
          </cell>
          <cell r="I122">
            <v>0</v>
          </cell>
          <cell r="J122">
            <v>0</v>
          </cell>
          <cell r="K122">
            <v>0</v>
          </cell>
          <cell r="L122">
            <v>0</v>
          </cell>
          <cell r="M122">
            <v>0</v>
          </cell>
          <cell r="N122">
            <v>0</v>
          </cell>
          <cell r="O122">
            <v>0</v>
          </cell>
          <cell r="P122">
            <v>0</v>
          </cell>
          <cell r="Q122">
            <v>293.37040000000002</v>
          </cell>
          <cell r="R122">
            <v>3009.0106000000001</v>
          </cell>
          <cell r="S122">
            <v>1446.2670000000001</v>
          </cell>
          <cell r="T122">
            <v>1040.1314</v>
          </cell>
          <cell r="U122">
            <v>10668.3094</v>
          </cell>
          <cell r="V122">
            <v>5127.6741000000002</v>
          </cell>
          <cell r="W122">
            <v>1730.9903999999999</v>
          </cell>
          <cell r="X122">
            <v>42684.742899999997</v>
          </cell>
          <cell r="Y122">
            <v>8533.4937000000009</v>
          </cell>
          <cell r="Z122">
            <v>1821.1794</v>
          </cell>
          <cell r="AA122">
            <v>18838.4748</v>
          </cell>
          <cell r="AB122">
            <v>8978.1106999999993</v>
          </cell>
          <cell r="AC122">
            <v>0</v>
          </cell>
          <cell r="AD122">
            <v>0</v>
          </cell>
          <cell r="AE122">
            <v>0</v>
          </cell>
          <cell r="AF122">
            <v>0</v>
          </cell>
          <cell r="AG122">
            <v>0</v>
          </cell>
          <cell r="AH122">
            <v>0</v>
          </cell>
          <cell r="AI122">
            <v>7.8799999999999995E-2</v>
          </cell>
          <cell r="AJ122">
            <v>51.001800000000003</v>
          </cell>
          <cell r="AK122">
            <v>0.30330000000000001</v>
          </cell>
          <cell r="AL122">
            <v>1229.9112</v>
          </cell>
          <cell r="AM122">
            <v>14784.516</v>
          </cell>
          <cell r="AN122">
            <v>6063.2569000000003</v>
          </cell>
          <cell r="AO122">
            <v>3051.0118000000002</v>
          </cell>
          <cell r="AP122">
            <v>33571.989000000001</v>
          </cell>
          <cell r="AQ122">
            <v>15041.0643</v>
          </cell>
          <cell r="AR122">
            <v>7.8799999999999995E-2</v>
          </cell>
          <cell r="AS122">
            <v>51.001800000000003</v>
          </cell>
          <cell r="AT122">
            <v>0.30330000000000001</v>
          </cell>
          <cell r="AU122">
            <v>0</v>
          </cell>
          <cell r="AV122">
            <v>0</v>
          </cell>
          <cell r="AW122">
            <v>0</v>
          </cell>
          <cell r="AX122">
            <v>0</v>
          </cell>
          <cell r="AY122">
            <v>0</v>
          </cell>
          <cell r="AZ122">
            <v>0</v>
          </cell>
          <cell r="BA122">
            <v>7.8799999999999995E-2</v>
          </cell>
          <cell r="BB122">
            <v>51.001800000000003</v>
          </cell>
          <cell r="BC122">
            <v>0.30330000000000001</v>
          </cell>
          <cell r="BD122">
            <v>2218.6680000000001</v>
          </cell>
          <cell r="BE122">
            <v>47845.897700000001</v>
          </cell>
          <cell r="BF122">
            <v>10937.6633</v>
          </cell>
          <cell r="BG122">
            <v>2563.413</v>
          </cell>
          <cell r="BH122">
            <v>28461.835999999999</v>
          </cell>
          <cell r="BI122">
            <v>12637.198</v>
          </cell>
          <cell r="BJ122">
            <v>4782.0810000000001</v>
          </cell>
          <cell r="BK122">
            <v>76307.733699999997</v>
          </cell>
          <cell r="BL122">
            <v>23574.8613</v>
          </cell>
          <cell r="BM122">
            <v>4782.0021999999999</v>
          </cell>
          <cell r="BN122">
            <v>76256.731899999999</v>
          </cell>
          <cell r="BO122">
            <v>23574.558000000001</v>
          </cell>
          <cell r="BP122">
            <v>2218.6680000000001</v>
          </cell>
          <cell r="BQ122">
            <v>47845.897700000001</v>
          </cell>
          <cell r="BR122">
            <v>10937.6633</v>
          </cell>
          <cell r="BS122">
            <v>2563.413</v>
          </cell>
          <cell r="BT122">
            <v>28461.835999999999</v>
          </cell>
          <cell r="BU122">
            <v>12637.198</v>
          </cell>
          <cell r="BV122">
            <v>4782.0810000000001</v>
          </cell>
          <cell r="BW122">
            <v>76307.733699999997</v>
          </cell>
          <cell r="BX122">
            <v>23574.8613</v>
          </cell>
          <cell r="BY122">
            <v>7.8799999999999995E-2</v>
          </cell>
          <cell r="BZ122">
            <v>51.001800000000003</v>
          </cell>
          <cell r="CA122">
            <v>0.30330000000000001</v>
          </cell>
          <cell r="CB122">
            <v>0</v>
          </cell>
          <cell r="CC122">
            <v>0</v>
          </cell>
          <cell r="CD122">
            <v>0</v>
          </cell>
          <cell r="CE122">
            <v>0</v>
          </cell>
          <cell r="CF122">
            <v>0</v>
          </cell>
          <cell r="CG122">
            <v>0</v>
          </cell>
          <cell r="CH122">
            <v>0</v>
          </cell>
          <cell r="CI122">
            <v>0</v>
          </cell>
          <cell r="CJ122">
            <v>0</v>
          </cell>
          <cell r="CK122">
            <v>0</v>
          </cell>
          <cell r="CL122">
            <v>0</v>
          </cell>
          <cell r="CM122">
            <v>0</v>
          </cell>
          <cell r="CN122">
            <v>7.8799999999999995E-2</v>
          </cell>
          <cell r="CO122">
            <v>51.001800000000003</v>
          </cell>
          <cell r="CP122">
            <v>0.30330000000000001</v>
          </cell>
          <cell r="CQ122">
            <v>0</v>
          </cell>
          <cell r="CR122">
            <v>0</v>
          </cell>
          <cell r="CS122">
            <v>0</v>
          </cell>
          <cell r="CT122">
            <v>0</v>
          </cell>
          <cell r="CU122">
            <v>0</v>
          </cell>
          <cell r="CV122">
            <v>0</v>
          </cell>
          <cell r="CW122">
            <v>0</v>
          </cell>
          <cell r="CX122">
            <v>0</v>
          </cell>
          <cell r="CY122">
            <v>0</v>
          </cell>
          <cell r="CZ122">
            <v>4782.0021999999999</v>
          </cell>
          <cell r="DA122">
            <v>76256.731899999999</v>
          </cell>
          <cell r="DB122">
            <v>23574.558000000001</v>
          </cell>
        </row>
        <row r="123">
          <cell r="A123">
            <v>93176</v>
          </cell>
          <cell r="B123">
            <v>0</v>
          </cell>
          <cell r="C123">
            <v>0</v>
          </cell>
          <cell r="D123">
            <v>0</v>
          </cell>
          <cell r="E123">
            <v>0</v>
          </cell>
          <cell r="F123">
            <v>0</v>
          </cell>
          <cell r="G123">
            <v>0</v>
          </cell>
          <cell r="H123">
            <v>0</v>
          </cell>
          <cell r="I123">
            <v>25181.362400000002</v>
          </cell>
          <cell r="J123">
            <v>0</v>
          </cell>
          <cell r="K123">
            <v>62006.137999999999</v>
          </cell>
          <cell r="L123">
            <v>126390.49709999999</v>
          </cell>
          <cell r="M123">
            <v>439021.72450000001</v>
          </cell>
          <cell r="N123">
            <v>0</v>
          </cell>
          <cell r="O123">
            <v>25181.362400000002</v>
          </cell>
          <cell r="P123">
            <v>0</v>
          </cell>
          <cell r="Q123">
            <v>702.97940000000006</v>
          </cell>
          <cell r="R123">
            <v>9800.1206999999995</v>
          </cell>
          <cell r="S123">
            <v>4977.3014000000003</v>
          </cell>
          <cell r="T123">
            <v>2492.3814000000002</v>
          </cell>
          <cell r="U123">
            <v>34745.883000000002</v>
          </cell>
          <cell r="V123">
            <v>17646.794999999998</v>
          </cell>
          <cell r="W123">
            <v>-58810.777199999997</v>
          </cell>
          <cell r="X123">
            <v>-81844.493400000007</v>
          </cell>
          <cell r="Y123">
            <v>-416397.62809999997</v>
          </cell>
          <cell r="Z123">
            <v>4818.3284000000003</v>
          </cell>
          <cell r="AA123">
            <v>62211.730900000002</v>
          </cell>
          <cell r="AB123">
            <v>34115.184699999998</v>
          </cell>
          <cell r="AC123">
            <v>1966.7950000000001</v>
          </cell>
          <cell r="AD123">
            <v>8295.1651000000002</v>
          </cell>
          <cell r="AE123">
            <v>0</v>
          </cell>
          <cell r="AF123">
            <v>0</v>
          </cell>
          <cell r="AG123">
            <v>0</v>
          </cell>
          <cell r="AH123">
            <v>0</v>
          </cell>
          <cell r="AI123">
            <v>500.3845</v>
          </cell>
          <cell r="AJ123">
            <v>5284.7862999999998</v>
          </cell>
          <cell r="AK123">
            <v>2472.0495999999998</v>
          </cell>
          <cell r="AL123">
            <v>3210.4142000000002</v>
          </cell>
          <cell r="AM123">
            <v>54997.801099999997</v>
          </cell>
          <cell r="AN123">
            <v>22730.678800000002</v>
          </cell>
          <cell r="AO123">
            <v>5561.5631000000003</v>
          </cell>
          <cell r="AP123">
            <v>103629.5806</v>
          </cell>
          <cell r="AQ123">
            <v>54373.813900000001</v>
          </cell>
          <cell r="AR123">
            <v>64473.317499999997</v>
          </cell>
          <cell r="AS123">
            <v>165151.81090000001</v>
          </cell>
          <cell r="AT123">
            <v>441493.77409999998</v>
          </cell>
          <cell r="AU123">
            <v>20.096499999999999</v>
          </cell>
          <cell r="AV123">
            <v>11.5075</v>
          </cell>
          <cell r="AW123">
            <v>0</v>
          </cell>
          <cell r="AX123">
            <v>0</v>
          </cell>
          <cell r="AY123">
            <v>0</v>
          </cell>
          <cell r="AZ123">
            <v>0</v>
          </cell>
          <cell r="BA123">
            <v>64453.220999999998</v>
          </cell>
          <cell r="BB123">
            <v>165140.3034</v>
          </cell>
          <cell r="BC123">
            <v>441493.77409999998</v>
          </cell>
          <cell r="BD123">
            <v>4818.3284000000003</v>
          </cell>
          <cell r="BE123">
            <v>87393.093299999993</v>
          </cell>
          <cell r="BF123">
            <v>34115.184699999998</v>
          </cell>
          <cell r="BG123">
            <v>6405.7749999999996</v>
          </cell>
          <cell r="BH123">
            <v>99543.804799999998</v>
          </cell>
          <cell r="BI123">
            <v>45354.775199999996</v>
          </cell>
          <cell r="BJ123">
            <v>11224.1034</v>
          </cell>
          <cell r="BK123">
            <v>186936.89809999999</v>
          </cell>
          <cell r="BL123">
            <v>79469.959900000002</v>
          </cell>
          <cell r="BM123">
            <v>-53229.117599999998</v>
          </cell>
          <cell r="BN123">
            <v>21796.594700000001</v>
          </cell>
          <cell r="BO123">
            <v>-362023.81420000002</v>
          </cell>
          <cell r="BP123">
            <v>4818.3284000000003</v>
          </cell>
          <cell r="BQ123">
            <v>87393.093299999993</v>
          </cell>
          <cell r="BR123">
            <v>34115.184699999998</v>
          </cell>
          <cell r="BS123">
            <v>6405.7749999999996</v>
          </cell>
          <cell r="BT123">
            <v>99543.804799999998</v>
          </cell>
          <cell r="BU123">
            <v>45354.775199999996</v>
          </cell>
          <cell r="BV123">
            <v>11224.1034</v>
          </cell>
          <cell r="BW123">
            <v>186936.89809999999</v>
          </cell>
          <cell r="BX123">
            <v>79469.959900000002</v>
          </cell>
          <cell r="BY123">
            <v>500.3845</v>
          </cell>
          <cell r="BZ123">
            <v>5284.7862999999998</v>
          </cell>
          <cell r="CA123">
            <v>2472.0495999999998</v>
          </cell>
          <cell r="CB123">
            <v>0</v>
          </cell>
          <cell r="CC123">
            <v>0</v>
          </cell>
          <cell r="CD123">
            <v>0</v>
          </cell>
          <cell r="CE123">
            <v>0</v>
          </cell>
          <cell r="CF123">
            <v>25181.362400000002</v>
          </cell>
          <cell r="CG123">
            <v>0</v>
          </cell>
          <cell r="CH123">
            <v>62006.137999999999</v>
          </cell>
          <cell r="CI123">
            <v>126390.49709999999</v>
          </cell>
          <cell r="CJ123">
            <v>439021.72450000001</v>
          </cell>
          <cell r="CK123">
            <v>1966.7950000000001</v>
          </cell>
          <cell r="CL123">
            <v>8295.1651000000002</v>
          </cell>
          <cell r="CM123">
            <v>0</v>
          </cell>
          <cell r="CN123">
            <v>64473.317499999997</v>
          </cell>
          <cell r="CO123">
            <v>165151.81090000001</v>
          </cell>
          <cell r="CP123">
            <v>441493.77409999998</v>
          </cell>
          <cell r="CQ123">
            <v>0</v>
          </cell>
          <cell r="CR123">
            <v>0</v>
          </cell>
          <cell r="CS123">
            <v>0</v>
          </cell>
          <cell r="CT123">
            <v>20.096499999999999</v>
          </cell>
          <cell r="CU123">
            <v>11.5075</v>
          </cell>
          <cell r="CV123">
            <v>0</v>
          </cell>
          <cell r="CW123">
            <v>20.096499999999999</v>
          </cell>
          <cell r="CX123">
            <v>11.5075</v>
          </cell>
          <cell r="CY123">
            <v>0</v>
          </cell>
          <cell r="CZ123">
            <v>-53229.117599999998</v>
          </cell>
          <cell r="DA123">
            <v>21796.594700000001</v>
          </cell>
          <cell r="DB123">
            <v>-362023.81420000002</v>
          </cell>
        </row>
        <row r="124">
          <cell r="A124">
            <v>93177</v>
          </cell>
          <cell r="B124">
            <v>0</v>
          </cell>
          <cell r="C124">
            <v>0</v>
          </cell>
          <cell r="D124">
            <v>0</v>
          </cell>
          <cell r="E124">
            <v>0</v>
          </cell>
          <cell r="F124">
            <v>0</v>
          </cell>
          <cell r="G124">
            <v>0</v>
          </cell>
          <cell r="H124">
            <v>0</v>
          </cell>
          <cell r="I124">
            <v>38132.494400000003</v>
          </cell>
          <cell r="J124">
            <v>0</v>
          </cell>
          <cell r="K124">
            <v>26701.142899999999</v>
          </cell>
          <cell r="L124">
            <v>47666.104099999997</v>
          </cell>
          <cell r="M124">
            <v>194635.13130000001</v>
          </cell>
          <cell r="N124">
            <v>0</v>
          </cell>
          <cell r="O124">
            <v>38132.494400000003</v>
          </cell>
          <cell r="P124">
            <v>0</v>
          </cell>
          <cell r="Q124">
            <v>1088.5075999999999</v>
          </cell>
          <cell r="R124">
            <v>16286.408600000001</v>
          </cell>
          <cell r="S124">
            <v>7934.5613000000003</v>
          </cell>
          <cell r="T124">
            <v>3859.2539999999999</v>
          </cell>
          <cell r="U124">
            <v>57742.7215</v>
          </cell>
          <cell r="V124">
            <v>28131.619900000002</v>
          </cell>
          <cell r="W124">
            <v>-21753.381300000001</v>
          </cell>
          <cell r="X124">
            <v>26363.026000000002</v>
          </cell>
          <cell r="Y124">
            <v>-158568.95009999999</v>
          </cell>
          <cell r="Z124">
            <v>7319.2632000000003</v>
          </cell>
          <cell r="AA124">
            <v>102126.71279999999</v>
          </cell>
          <cell r="AB124">
            <v>53352.987500000003</v>
          </cell>
          <cell r="AC124">
            <v>21.0932</v>
          </cell>
          <cell r="AD124">
            <v>9676.1628999999994</v>
          </cell>
          <cell r="AE124">
            <v>0</v>
          </cell>
          <cell r="AF124">
            <v>0</v>
          </cell>
          <cell r="AG124">
            <v>0</v>
          </cell>
          <cell r="AH124">
            <v>0</v>
          </cell>
          <cell r="AI124">
            <v>1072.2845</v>
          </cell>
          <cell r="AJ124">
            <v>10901.360699999999</v>
          </cell>
          <cell r="AK124">
            <v>5392.2821999999996</v>
          </cell>
          <cell r="AL124">
            <v>4876.7685000000001</v>
          </cell>
          <cell r="AM124">
            <v>89722.565000000002</v>
          </cell>
          <cell r="AN124">
            <v>35548.6829</v>
          </cell>
          <cell r="AO124">
            <v>11102.654</v>
          </cell>
          <cell r="AP124">
            <v>171271.7542</v>
          </cell>
          <cell r="AQ124">
            <v>83509.388200000001</v>
          </cell>
          <cell r="AR124">
            <v>27794.5206</v>
          </cell>
          <cell r="AS124">
            <v>106376.12209999999</v>
          </cell>
          <cell r="AT124">
            <v>200027.4135</v>
          </cell>
          <cell r="AU124">
            <v>0</v>
          </cell>
          <cell r="AV124">
            <v>0</v>
          </cell>
          <cell r="AW124">
            <v>0</v>
          </cell>
          <cell r="AX124">
            <v>0</v>
          </cell>
          <cell r="AY124">
            <v>0</v>
          </cell>
          <cell r="AZ124">
            <v>0</v>
          </cell>
          <cell r="BA124">
            <v>27794.5206</v>
          </cell>
          <cell r="BB124">
            <v>106376.12209999999</v>
          </cell>
          <cell r="BC124">
            <v>200027.4135</v>
          </cell>
          <cell r="BD124">
            <v>7319.2632000000003</v>
          </cell>
          <cell r="BE124">
            <v>140259.2072</v>
          </cell>
          <cell r="BF124">
            <v>53352.987500000003</v>
          </cell>
          <cell r="BG124">
            <v>9824.5300999999999</v>
          </cell>
          <cell r="BH124">
            <v>163751.69510000001</v>
          </cell>
          <cell r="BI124">
            <v>71614.864100000006</v>
          </cell>
          <cell r="BJ124">
            <v>17143.793300000001</v>
          </cell>
          <cell r="BK124">
            <v>304010.90230000002</v>
          </cell>
          <cell r="BL124">
            <v>124967.85159999999</v>
          </cell>
          <cell r="BM124">
            <v>-10650.7273</v>
          </cell>
          <cell r="BN124">
            <v>197634.78020000001</v>
          </cell>
          <cell r="BO124">
            <v>-75059.561900000001</v>
          </cell>
          <cell r="BP124">
            <v>7319.2632000000003</v>
          </cell>
          <cell r="BQ124">
            <v>140259.2072</v>
          </cell>
          <cell r="BR124">
            <v>53352.987500000003</v>
          </cell>
          <cell r="BS124">
            <v>9824.5300999999999</v>
          </cell>
          <cell r="BT124">
            <v>163751.69510000001</v>
          </cell>
          <cell r="BU124">
            <v>71614.864100000006</v>
          </cell>
          <cell r="BV124">
            <v>17143.793300000001</v>
          </cell>
          <cell r="BW124">
            <v>304010.90230000002</v>
          </cell>
          <cell r="BX124">
            <v>124967.85159999999</v>
          </cell>
          <cell r="BY124">
            <v>1072.2845</v>
          </cell>
          <cell r="BZ124">
            <v>10901.360699999999</v>
          </cell>
          <cell r="CA124">
            <v>5392.2821999999996</v>
          </cell>
          <cell r="CB124">
            <v>0</v>
          </cell>
          <cell r="CC124">
            <v>0</v>
          </cell>
          <cell r="CD124">
            <v>0</v>
          </cell>
          <cell r="CE124">
            <v>0</v>
          </cell>
          <cell r="CF124">
            <v>38132.494400000003</v>
          </cell>
          <cell r="CG124">
            <v>0</v>
          </cell>
          <cell r="CH124">
            <v>26701.142899999999</v>
          </cell>
          <cell r="CI124">
            <v>47666.104099999997</v>
          </cell>
          <cell r="CJ124">
            <v>194635.13130000001</v>
          </cell>
          <cell r="CK124">
            <v>21.0932</v>
          </cell>
          <cell r="CL124">
            <v>9676.1628999999994</v>
          </cell>
          <cell r="CM124">
            <v>0</v>
          </cell>
          <cell r="CN124">
            <v>27794.5206</v>
          </cell>
          <cell r="CO124">
            <v>106376.12209999999</v>
          </cell>
          <cell r="CP124">
            <v>200027.4135</v>
          </cell>
          <cell r="CQ124">
            <v>0</v>
          </cell>
          <cell r="CR124">
            <v>0</v>
          </cell>
          <cell r="CS124">
            <v>0</v>
          </cell>
          <cell r="CT124">
            <v>0</v>
          </cell>
          <cell r="CU124">
            <v>0</v>
          </cell>
          <cell r="CV124">
            <v>0</v>
          </cell>
          <cell r="CW124">
            <v>0</v>
          </cell>
          <cell r="CX124">
            <v>0</v>
          </cell>
          <cell r="CY124">
            <v>0</v>
          </cell>
          <cell r="CZ124">
            <v>-10650.7273</v>
          </cell>
          <cell r="DA124">
            <v>197634.78020000001</v>
          </cell>
          <cell r="DB124">
            <v>-75059.561900000001</v>
          </cell>
        </row>
        <row r="125">
          <cell r="A125">
            <v>93179</v>
          </cell>
          <cell r="B125">
            <v>67.282200000000003</v>
          </cell>
          <cell r="C125">
            <v>673.2278</v>
          </cell>
          <cell r="D125">
            <v>235.26669999999999</v>
          </cell>
          <cell r="E125">
            <v>124.9526</v>
          </cell>
          <cell r="F125">
            <v>1109.0921000000001</v>
          </cell>
          <cell r="G125">
            <v>436.92320000000001</v>
          </cell>
          <cell r="H125">
            <v>0</v>
          </cell>
          <cell r="I125">
            <v>0</v>
          </cell>
          <cell r="J125">
            <v>0</v>
          </cell>
          <cell r="K125">
            <v>126.5444</v>
          </cell>
          <cell r="L125">
            <v>893.62019999999995</v>
          </cell>
          <cell r="M125">
            <v>442.48939999999999</v>
          </cell>
          <cell r="N125">
            <v>0</v>
          </cell>
          <cell r="O125">
            <v>0</v>
          </cell>
          <cell r="P125">
            <v>0</v>
          </cell>
          <cell r="Q125">
            <v>263.21460000000002</v>
          </cell>
          <cell r="R125">
            <v>1366.5969</v>
          </cell>
          <cell r="S125">
            <v>920.38549999999998</v>
          </cell>
          <cell r="T125">
            <v>933.21550000000002</v>
          </cell>
          <cell r="U125">
            <v>4845.2070000000003</v>
          </cell>
          <cell r="V125">
            <v>3263.1855999999998</v>
          </cell>
          <cell r="W125">
            <v>1262.1205</v>
          </cell>
          <cell r="X125">
            <v>7100.5036</v>
          </cell>
          <cell r="Y125">
            <v>4413.2716</v>
          </cell>
          <cell r="Z125">
            <v>2177.1102999999998</v>
          </cell>
          <cell r="AA125">
            <v>12835.838100000001</v>
          </cell>
          <cell r="AB125">
            <v>7612.7277000000004</v>
          </cell>
          <cell r="AC125">
            <v>0</v>
          </cell>
          <cell r="AD125">
            <v>0</v>
          </cell>
          <cell r="AE125">
            <v>0</v>
          </cell>
          <cell r="AF125">
            <v>0</v>
          </cell>
          <cell r="AG125">
            <v>0</v>
          </cell>
          <cell r="AH125">
            <v>0</v>
          </cell>
          <cell r="AI125">
            <v>0</v>
          </cell>
          <cell r="AJ125">
            <v>0</v>
          </cell>
          <cell r="AK125">
            <v>0</v>
          </cell>
          <cell r="AL125">
            <v>1202.0664999999999</v>
          </cell>
          <cell r="AM125">
            <v>7217.0419000000002</v>
          </cell>
          <cell r="AN125">
            <v>4203.2803999999996</v>
          </cell>
          <cell r="AO125">
            <v>3379.1768000000002</v>
          </cell>
          <cell r="AP125">
            <v>20052.88</v>
          </cell>
          <cell r="AQ125">
            <v>11816.008099999999</v>
          </cell>
          <cell r="AR125">
            <v>126.5444</v>
          </cell>
          <cell r="AS125">
            <v>893.62019999999995</v>
          </cell>
          <cell r="AT125">
            <v>442.48939999999999</v>
          </cell>
          <cell r="AU125">
            <v>0</v>
          </cell>
          <cell r="AV125">
            <v>0</v>
          </cell>
          <cell r="AW125">
            <v>0</v>
          </cell>
          <cell r="AX125">
            <v>0</v>
          </cell>
          <cell r="AY125">
            <v>0</v>
          </cell>
          <cell r="AZ125">
            <v>0</v>
          </cell>
          <cell r="BA125">
            <v>126.5444</v>
          </cell>
          <cell r="BB125">
            <v>893.62019999999995</v>
          </cell>
          <cell r="BC125">
            <v>442.48939999999999</v>
          </cell>
          <cell r="BD125">
            <v>2369.3451</v>
          </cell>
          <cell r="BE125">
            <v>14618.157999999999</v>
          </cell>
          <cell r="BF125">
            <v>8284.9176000000007</v>
          </cell>
          <cell r="BG125">
            <v>2398.4965999999999</v>
          </cell>
          <cell r="BH125">
            <v>13428.845799999999</v>
          </cell>
          <cell r="BI125">
            <v>8386.8515000000007</v>
          </cell>
          <cell r="BJ125">
            <v>4767.8416999999999</v>
          </cell>
          <cell r="BK125">
            <v>28047.003799999999</v>
          </cell>
          <cell r="BL125">
            <v>16671.769100000001</v>
          </cell>
          <cell r="BM125">
            <v>4641.2973000000002</v>
          </cell>
          <cell r="BN125">
            <v>27153.383600000001</v>
          </cell>
          <cell r="BO125">
            <v>16229.279699999999</v>
          </cell>
          <cell r="BP125">
            <v>2369.3451</v>
          </cell>
          <cell r="BQ125">
            <v>14618.157999999999</v>
          </cell>
          <cell r="BR125">
            <v>8284.9176000000007</v>
          </cell>
          <cell r="BS125">
            <v>2398.4965999999999</v>
          </cell>
          <cell r="BT125">
            <v>13428.845799999999</v>
          </cell>
          <cell r="BU125">
            <v>8386.8515000000007</v>
          </cell>
          <cell r="BV125">
            <v>4767.8416999999999</v>
          </cell>
          <cell r="BW125">
            <v>28047.003799999999</v>
          </cell>
          <cell r="BX125">
            <v>16671.769100000001</v>
          </cell>
          <cell r="BY125">
            <v>0</v>
          </cell>
          <cell r="BZ125">
            <v>0</v>
          </cell>
          <cell r="CA125">
            <v>0</v>
          </cell>
          <cell r="CB125">
            <v>0</v>
          </cell>
          <cell r="CC125">
            <v>0</v>
          </cell>
          <cell r="CD125">
            <v>0</v>
          </cell>
          <cell r="CE125">
            <v>0</v>
          </cell>
          <cell r="CF125">
            <v>0</v>
          </cell>
          <cell r="CG125">
            <v>0</v>
          </cell>
          <cell r="CH125">
            <v>126.5444</v>
          </cell>
          <cell r="CI125">
            <v>893.62019999999995</v>
          </cell>
          <cell r="CJ125">
            <v>442.48939999999999</v>
          </cell>
          <cell r="CK125">
            <v>0</v>
          </cell>
          <cell r="CL125">
            <v>0</v>
          </cell>
          <cell r="CM125">
            <v>0</v>
          </cell>
          <cell r="CN125">
            <v>126.5444</v>
          </cell>
          <cell r="CO125">
            <v>893.62019999999995</v>
          </cell>
          <cell r="CP125">
            <v>442.48939999999999</v>
          </cell>
          <cell r="CQ125">
            <v>0</v>
          </cell>
          <cell r="CR125">
            <v>0</v>
          </cell>
          <cell r="CS125">
            <v>0</v>
          </cell>
          <cell r="CT125">
            <v>0</v>
          </cell>
          <cell r="CU125">
            <v>0</v>
          </cell>
          <cell r="CV125">
            <v>0</v>
          </cell>
          <cell r="CW125">
            <v>0</v>
          </cell>
          <cell r="CX125">
            <v>0</v>
          </cell>
          <cell r="CY125">
            <v>0</v>
          </cell>
          <cell r="CZ125">
            <v>4641.2973000000002</v>
          </cell>
          <cell r="DA125">
            <v>27153.383600000001</v>
          </cell>
          <cell r="DB125">
            <v>16229.279699999999</v>
          </cell>
        </row>
        <row r="126">
          <cell r="A126">
            <v>93180</v>
          </cell>
          <cell r="B126">
            <v>13.6698</v>
          </cell>
          <cell r="C126">
            <v>136.67410000000001</v>
          </cell>
          <cell r="D126">
            <v>47.799100000000003</v>
          </cell>
          <cell r="E126">
            <v>25.386900000000001</v>
          </cell>
          <cell r="F126">
            <v>165.4453</v>
          </cell>
          <cell r="G126">
            <v>88.770200000000003</v>
          </cell>
          <cell r="H126">
            <v>0</v>
          </cell>
          <cell r="I126">
            <v>29.986000000000001</v>
          </cell>
          <cell r="J126">
            <v>0</v>
          </cell>
          <cell r="K126">
            <v>24.474299999999999</v>
          </cell>
          <cell r="L126">
            <v>117.792</v>
          </cell>
          <cell r="M126">
            <v>85.579700000000003</v>
          </cell>
          <cell r="N126">
            <v>0</v>
          </cell>
          <cell r="O126">
            <v>29.986000000000001</v>
          </cell>
          <cell r="P126">
            <v>0</v>
          </cell>
          <cell r="Q126">
            <v>45.382100000000001</v>
          </cell>
          <cell r="R126">
            <v>274.8784</v>
          </cell>
          <cell r="S126">
            <v>158.6885</v>
          </cell>
          <cell r="T126">
            <v>160.9</v>
          </cell>
          <cell r="U126">
            <v>974.56960000000004</v>
          </cell>
          <cell r="V126">
            <v>562.62099999999998</v>
          </cell>
          <cell r="W126">
            <v>220.86449999999999</v>
          </cell>
          <cell r="X126">
            <v>1433.7754</v>
          </cell>
          <cell r="Y126">
            <v>772.29909999999995</v>
          </cell>
          <cell r="Z126">
            <v>375.36380000000003</v>
          </cell>
          <cell r="AA126">
            <v>2631.1401999999998</v>
          </cell>
          <cell r="AB126">
            <v>1312.5391999999999</v>
          </cell>
          <cell r="AC126">
            <v>0</v>
          </cell>
          <cell r="AD126">
            <v>2.6223000000000001</v>
          </cell>
          <cell r="AE126">
            <v>0</v>
          </cell>
          <cell r="AF126">
            <v>0</v>
          </cell>
          <cell r="AG126">
            <v>0</v>
          </cell>
          <cell r="AH126">
            <v>0</v>
          </cell>
          <cell r="AI126">
            <v>0</v>
          </cell>
          <cell r="AJ126">
            <v>0</v>
          </cell>
          <cell r="AK126">
            <v>0</v>
          </cell>
          <cell r="AL126">
            <v>207.25389999999999</v>
          </cell>
          <cell r="AM126">
            <v>1475.6223</v>
          </cell>
          <cell r="AN126">
            <v>724.70719999999994</v>
          </cell>
          <cell r="AO126">
            <v>582.61770000000001</v>
          </cell>
          <cell r="AP126">
            <v>4104.1401999999998</v>
          </cell>
          <cell r="AQ126">
            <v>2037.2464</v>
          </cell>
          <cell r="AR126">
            <v>24.474299999999999</v>
          </cell>
          <cell r="AS126">
            <v>150.40029999999999</v>
          </cell>
          <cell r="AT126">
            <v>85.579700000000003</v>
          </cell>
          <cell r="AU126">
            <v>0</v>
          </cell>
          <cell r="AV126">
            <v>0</v>
          </cell>
          <cell r="AW126">
            <v>0</v>
          </cell>
          <cell r="AX126">
            <v>0</v>
          </cell>
          <cell r="AY126">
            <v>0</v>
          </cell>
          <cell r="AZ126">
            <v>0</v>
          </cell>
          <cell r="BA126">
            <v>24.474299999999999</v>
          </cell>
          <cell r="BB126">
            <v>150.40029999999999</v>
          </cell>
          <cell r="BC126">
            <v>85.579700000000003</v>
          </cell>
          <cell r="BD126">
            <v>414.4205</v>
          </cell>
          <cell r="BE126">
            <v>2963.2456000000002</v>
          </cell>
          <cell r="BF126">
            <v>1449.1085</v>
          </cell>
          <cell r="BG126">
            <v>413.536</v>
          </cell>
          <cell r="BH126">
            <v>2725.0702999999999</v>
          </cell>
          <cell r="BI126">
            <v>1446.0166999999999</v>
          </cell>
          <cell r="BJ126">
            <v>827.95650000000001</v>
          </cell>
          <cell r="BK126">
            <v>5688.3158999999996</v>
          </cell>
          <cell r="BL126">
            <v>2895.1251999999999</v>
          </cell>
          <cell r="BM126">
            <v>803.48220000000003</v>
          </cell>
          <cell r="BN126">
            <v>5537.9156000000003</v>
          </cell>
          <cell r="BO126">
            <v>2809.5455000000002</v>
          </cell>
          <cell r="BP126">
            <v>414.4205</v>
          </cell>
          <cell r="BQ126">
            <v>2963.2456000000002</v>
          </cell>
          <cell r="BR126">
            <v>1449.1085</v>
          </cell>
          <cell r="BS126">
            <v>413.536</v>
          </cell>
          <cell r="BT126">
            <v>2725.0702999999999</v>
          </cell>
          <cell r="BU126">
            <v>1446.0166999999999</v>
          </cell>
          <cell r="BV126">
            <v>827.95650000000001</v>
          </cell>
          <cell r="BW126">
            <v>5688.3158999999996</v>
          </cell>
          <cell r="BX126">
            <v>2895.1251999999999</v>
          </cell>
          <cell r="BY126">
            <v>0</v>
          </cell>
          <cell r="BZ126">
            <v>0</v>
          </cell>
          <cell r="CA126">
            <v>0</v>
          </cell>
          <cell r="CB126">
            <v>0</v>
          </cell>
          <cell r="CC126">
            <v>0</v>
          </cell>
          <cell r="CD126">
            <v>0</v>
          </cell>
          <cell r="CE126">
            <v>0</v>
          </cell>
          <cell r="CF126">
            <v>29.986000000000001</v>
          </cell>
          <cell r="CG126">
            <v>0</v>
          </cell>
          <cell r="CH126">
            <v>24.474299999999999</v>
          </cell>
          <cell r="CI126">
            <v>117.792</v>
          </cell>
          <cell r="CJ126">
            <v>85.579700000000003</v>
          </cell>
          <cell r="CK126">
            <v>0</v>
          </cell>
          <cell r="CL126">
            <v>2.6223000000000001</v>
          </cell>
          <cell r="CM126">
            <v>0</v>
          </cell>
          <cell r="CN126">
            <v>24.474299999999999</v>
          </cell>
          <cell r="CO126">
            <v>150.40029999999999</v>
          </cell>
          <cell r="CP126">
            <v>85.579700000000003</v>
          </cell>
          <cell r="CQ126">
            <v>0</v>
          </cell>
          <cell r="CR126">
            <v>0</v>
          </cell>
          <cell r="CS126">
            <v>0</v>
          </cell>
          <cell r="CT126">
            <v>0</v>
          </cell>
          <cell r="CU126">
            <v>0</v>
          </cell>
          <cell r="CV126">
            <v>0</v>
          </cell>
          <cell r="CW126">
            <v>0</v>
          </cell>
          <cell r="CX126">
            <v>0</v>
          </cell>
          <cell r="CY126">
            <v>0</v>
          </cell>
          <cell r="CZ126">
            <v>803.48220000000003</v>
          </cell>
          <cell r="DA126">
            <v>5537.9156000000003</v>
          </cell>
          <cell r="DB126">
            <v>2809.5455000000002</v>
          </cell>
        </row>
        <row r="127">
          <cell r="A127">
            <v>93184</v>
          </cell>
          <cell r="B127">
            <v>24.3415</v>
          </cell>
          <cell r="C127">
            <v>236.44479999999999</v>
          </cell>
          <cell r="D127">
            <v>85.115600000000001</v>
          </cell>
          <cell r="E127">
            <v>45.205599999999997</v>
          </cell>
          <cell r="F127">
            <v>362.05439999999999</v>
          </cell>
          <cell r="G127">
            <v>158.0711</v>
          </cell>
          <cell r="H127">
            <v>0</v>
          </cell>
          <cell r="I127">
            <v>71.207800000000006</v>
          </cell>
          <cell r="J127">
            <v>0</v>
          </cell>
          <cell r="K127">
            <v>52.5321</v>
          </cell>
          <cell r="L127">
            <v>341.7756</v>
          </cell>
          <cell r="M127">
            <v>183.68950000000001</v>
          </cell>
          <cell r="N127">
            <v>0</v>
          </cell>
          <cell r="O127">
            <v>71.207800000000006</v>
          </cell>
          <cell r="P127">
            <v>0</v>
          </cell>
          <cell r="Q127">
            <v>27.410299999999999</v>
          </cell>
          <cell r="R127">
            <v>272.40890000000002</v>
          </cell>
          <cell r="S127">
            <v>95.846000000000004</v>
          </cell>
          <cell r="T127">
            <v>97.182000000000002</v>
          </cell>
          <cell r="U127">
            <v>965.81280000000004</v>
          </cell>
          <cell r="V127">
            <v>339.81779999999998</v>
          </cell>
          <cell r="W127">
            <v>141.60730000000001</v>
          </cell>
          <cell r="X127">
            <v>1494.9453000000001</v>
          </cell>
          <cell r="Y127">
            <v>495.161</v>
          </cell>
          <cell r="Z127">
            <v>379.62</v>
          </cell>
          <cell r="AA127">
            <v>3783.1320000000001</v>
          </cell>
          <cell r="AB127">
            <v>1327.4214999999999</v>
          </cell>
          <cell r="AC127">
            <v>0</v>
          </cell>
          <cell r="AD127">
            <v>0.95520000000000005</v>
          </cell>
          <cell r="AE127">
            <v>0</v>
          </cell>
          <cell r="AF127">
            <v>0</v>
          </cell>
          <cell r="AG127">
            <v>0</v>
          </cell>
          <cell r="AH127">
            <v>0</v>
          </cell>
          <cell r="AI127">
            <v>0</v>
          </cell>
          <cell r="AJ127">
            <v>0</v>
          </cell>
          <cell r="AK127">
            <v>0</v>
          </cell>
          <cell r="AL127">
            <v>135.56290000000001</v>
          </cell>
          <cell r="AM127">
            <v>1645.4476999999999</v>
          </cell>
          <cell r="AN127">
            <v>474.02429999999998</v>
          </cell>
          <cell r="AO127">
            <v>515.18290000000002</v>
          </cell>
          <cell r="AP127">
            <v>5427.6244999999999</v>
          </cell>
          <cell r="AQ127">
            <v>1801.4458</v>
          </cell>
          <cell r="AR127">
            <v>52.5321</v>
          </cell>
          <cell r="AS127">
            <v>413.93860000000001</v>
          </cell>
          <cell r="AT127">
            <v>183.68950000000001</v>
          </cell>
          <cell r="AU127">
            <v>0</v>
          </cell>
          <cell r="AV127">
            <v>0</v>
          </cell>
          <cell r="AW127">
            <v>0</v>
          </cell>
          <cell r="AX127">
            <v>0</v>
          </cell>
          <cell r="AY127">
            <v>0</v>
          </cell>
          <cell r="AZ127">
            <v>0</v>
          </cell>
          <cell r="BA127">
            <v>52.5321</v>
          </cell>
          <cell r="BB127">
            <v>413.93860000000001</v>
          </cell>
          <cell r="BC127">
            <v>183.68950000000001</v>
          </cell>
          <cell r="BD127">
            <v>449.1671</v>
          </cell>
          <cell r="BE127">
            <v>4452.8389999999999</v>
          </cell>
          <cell r="BF127">
            <v>1570.6081999999999</v>
          </cell>
          <cell r="BG127">
            <v>260.15519999999998</v>
          </cell>
          <cell r="BH127">
            <v>2883.6694000000002</v>
          </cell>
          <cell r="BI127">
            <v>909.68809999999996</v>
          </cell>
          <cell r="BJ127">
            <v>709.32230000000004</v>
          </cell>
          <cell r="BK127">
            <v>7336.5083999999997</v>
          </cell>
          <cell r="BL127">
            <v>2480.2963</v>
          </cell>
          <cell r="BM127">
            <v>656.79020000000003</v>
          </cell>
          <cell r="BN127">
            <v>6922.5698000000002</v>
          </cell>
          <cell r="BO127">
            <v>2296.6068</v>
          </cell>
          <cell r="BP127">
            <v>449.1671</v>
          </cell>
          <cell r="BQ127">
            <v>4452.8389999999999</v>
          </cell>
          <cell r="BR127">
            <v>1570.6081999999999</v>
          </cell>
          <cell r="BS127">
            <v>260.15519999999998</v>
          </cell>
          <cell r="BT127">
            <v>2883.6694000000002</v>
          </cell>
          <cell r="BU127">
            <v>909.68809999999996</v>
          </cell>
          <cell r="BV127">
            <v>709.32230000000004</v>
          </cell>
          <cell r="BW127">
            <v>7336.5083999999997</v>
          </cell>
          <cell r="BX127">
            <v>2480.2963</v>
          </cell>
          <cell r="BY127">
            <v>0</v>
          </cell>
          <cell r="BZ127">
            <v>0</v>
          </cell>
          <cell r="CA127">
            <v>0</v>
          </cell>
          <cell r="CB127">
            <v>0</v>
          </cell>
          <cell r="CC127">
            <v>0</v>
          </cell>
          <cell r="CD127">
            <v>0</v>
          </cell>
          <cell r="CE127">
            <v>0</v>
          </cell>
          <cell r="CF127">
            <v>71.207800000000006</v>
          </cell>
          <cell r="CG127">
            <v>0</v>
          </cell>
          <cell r="CH127">
            <v>52.5321</v>
          </cell>
          <cell r="CI127">
            <v>341.7756</v>
          </cell>
          <cell r="CJ127">
            <v>183.68950000000001</v>
          </cell>
          <cell r="CK127">
            <v>0</v>
          </cell>
          <cell r="CL127">
            <v>0.95520000000000005</v>
          </cell>
          <cell r="CM127">
            <v>0</v>
          </cell>
          <cell r="CN127">
            <v>52.5321</v>
          </cell>
          <cell r="CO127">
            <v>413.93860000000001</v>
          </cell>
          <cell r="CP127">
            <v>183.68950000000001</v>
          </cell>
          <cell r="CQ127">
            <v>0</v>
          </cell>
          <cell r="CR127">
            <v>0</v>
          </cell>
          <cell r="CS127">
            <v>0</v>
          </cell>
          <cell r="CT127">
            <v>0</v>
          </cell>
          <cell r="CU127">
            <v>0</v>
          </cell>
          <cell r="CV127">
            <v>0</v>
          </cell>
          <cell r="CW127">
            <v>0</v>
          </cell>
          <cell r="CX127">
            <v>0</v>
          </cell>
          <cell r="CY127">
            <v>0</v>
          </cell>
          <cell r="CZ127">
            <v>656.79020000000003</v>
          </cell>
          <cell r="DA127">
            <v>6922.5698000000002</v>
          </cell>
          <cell r="DB127">
            <v>2296.6068</v>
          </cell>
        </row>
        <row r="128">
          <cell r="A128">
            <v>93185</v>
          </cell>
          <cell r="B128">
            <v>148.47139999999999</v>
          </cell>
          <cell r="C128">
            <v>1433.8441</v>
          </cell>
          <cell r="D128">
            <v>519.16179999999997</v>
          </cell>
          <cell r="E128">
            <v>275.73259999999999</v>
          </cell>
          <cell r="F128">
            <v>2170.3285000000001</v>
          </cell>
          <cell r="G128">
            <v>964.15719999999999</v>
          </cell>
          <cell r="H128">
            <v>0</v>
          </cell>
          <cell r="I128">
            <v>0</v>
          </cell>
          <cell r="J128">
            <v>0</v>
          </cell>
          <cell r="K128">
            <v>298.37700000000001</v>
          </cell>
          <cell r="L128">
            <v>1960.5875000000001</v>
          </cell>
          <cell r="M128">
            <v>1043.3386</v>
          </cell>
          <cell r="N128">
            <v>0</v>
          </cell>
          <cell r="O128">
            <v>0</v>
          </cell>
          <cell r="P128">
            <v>0</v>
          </cell>
          <cell r="Q128">
            <v>30.940300000000001</v>
          </cell>
          <cell r="R128">
            <v>464.14569999999998</v>
          </cell>
          <cell r="S128">
            <v>108.1892</v>
          </cell>
          <cell r="T128">
            <v>109.6973</v>
          </cell>
          <cell r="U128">
            <v>1645.6079999999999</v>
          </cell>
          <cell r="V128">
            <v>383.57990000000001</v>
          </cell>
          <cell r="W128">
            <v>266.46460000000002</v>
          </cell>
          <cell r="X128">
            <v>3753.3388</v>
          </cell>
          <cell r="Y128">
            <v>931.74950000000001</v>
          </cell>
          <cell r="Z128">
            <v>225.34540000000001</v>
          </cell>
          <cell r="AA128">
            <v>3560.8982999999998</v>
          </cell>
          <cell r="AB128">
            <v>787.96770000000004</v>
          </cell>
          <cell r="AC128">
            <v>0</v>
          </cell>
          <cell r="AD128">
            <v>88.087500000000006</v>
          </cell>
          <cell r="AE128">
            <v>0</v>
          </cell>
          <cell r="AF128">
            <v>0</v>
          </cell>
          <cell r="AG128">
            <v>0</v>
          </cell>
          <cell r="AH128">
            <v>0</v>
          </cell>
          <cell r="AI128">
            <v>0</v>
          </cell>
          <cell r="AJ128">
            <v>0</v>
          </cell>
          <cell r="AK128">
            <v>0</v>
          </cell>
          <cell r="AL128">
            <v>129.7124</v>
          </cell>
          <cell r="AM128">
            <v>2322.3271</v>
          </cell>
          <cell r="AN128">
            <v>453.5668</v>
          </cell>
          <cell r="AO128">
            <v>355.05779999999999</v>
          </cell>
          <cell r="AP128">
            <v>5795.1378999999997</v>
          </cell>
          <cell r="AQ128">
            <v>1241.5345</v>
          </cell>
          <cell r="AR128">
            <v>298.37700000000001</v>
          </cell>
          <cell r="AS128">
            <v>2048.6750000000002</v>
          </cell>
          <cell r="AT128">
            <v>1043.3386</v>
          </cell>
          <cell r="AU128">
            <v>0</v>
          </cell>
          <cell r="AV128">
            <v>0</v>
          </cell>
          <cell r="AW128">
            <v>0</v>
          </cell>
          <cell r="AX128">
            <v>0</v>
          </cell>
          <cell r="AY128">
            <v>0</v>
          </cell>
          <cell r="AZ128">
            <v>0</v>
          </cell>
          <cell r="BA128">
            <v>298.37700000000001</v>
          </cell>
          <cell r="BB128">
            <v>2048.6750000000002</v>
          </cell>
          <cell r="BC128">
            <v>1043.3386</v>
          </cell>
          <cell r="BD128">
            <v>649.54939999999999</v>
          </cell>
          <cell r="BE128">
            <v>7165.0708999999997</v>
          </cell>
          <cell r="BF128">
            <v>2271.2867000000001</v>
          </cell>
          <cell r="BG128">
            <v>270.35000000000002</v>
          </cell>
          <cell r="BH128">
            <v>4432.0807999999997</v>
          </cell>
          <cell r="BI128">
            <v>945.33590000000004</v>
          </cell>
          <cell r="BJ128">
            <v>919.89940000000001</v>
          </cell>
          <cell r="BK128">
            <v>11597.1517</v>
          </cell>
          <cell r="BL128">
            <v>3216.6226000000001</v>
          </cell>
          <cell r="BM128">
            <v>621.52239999999995</v>
          </cell>
          <cell r="BN128">
            <v>9548.4766999999993</v>
          </cell>
          <cell r="BO128">
            <v>2173.2840000000001</v>
          </cell>
          <cell r="BP128">
            <v>649.54939999999999</v>
          </cell>
          <cell r="BQ128">
            <v>7165.0708999999997</v>
          </cell>
          <cell r="BR128">
            <v>2271.2867000000001</v>
          </cell>
          <cell r="BS128">
            <v>270.35000000000002</v>
          </cell>
          <cell r="BT128">
            <v>4432.0807999999997</v>
          </cell>
          <cell r="BU128">
            <v>945.33590000000004</v>
          </cell>
          <cell r="BV128">
            <v>919.89940000000001</v>
          </cell>
          <cell r="BW128">
            <v>11597.1517</v>
          </cell>
          <cell r="BX128">
            <v>3216.6226000000001</v>
          </cell>
          <cell r="BY128">
            <v>0</v>
          </cell>
          <cell r="BZ128">
            <v>0</v>
          </cell>
          <cell r="CA128">
            <v>0</v>
          </cell>
          <cell r="CB128">
            <v>0</v>
          </cell>
          <cell r="CC128">
            <v>0</v>
          </cell>
          <cell r="CD128">
            <v>0</v>
          </cell>
          <cell r="CE128">
            <v>0</v>
          </cell>
          <cell r="CF128">
            <v>0</v>
          </cell>
          <cell r="CG128">
            <v>0</v>
          </cell>
          <cell r="CH128">
            <v>298.37700000000001</v>
          </cell>
          <cell r="CI128">
            <v>1960.5875000000001</v>
          </cell>
          <cell r="CJ128">
            <v>1043.3386</v>
          </cell>
          <cell r="CK128">
            <v>0</v>
          </cell>
          <cell r="CL128">
            <v>88.087500000000006</v>
          </cell>
          <cell r="CM128">
            <v>0</v>
          </cell>
          <cell r="CN128">
            <v>298.37700000000001</v>
          </cell>
          <cell r="CO128">
            <v>2048.6750000000002</v>
          </cell>
          <cell r="CP128">
            <v>1043.3386</v>
          </cell>
          <cell r="CQ128">
            <v>0</v>
          </cell>
          <cell r="CR128">
            <v>0</v>
          </cell>
          <cell r="CS128">
            <v>0</v>
          </cell>
          <cell r="CT128">
            <v>0</v>
          </cell>
          <cell r="CU128">
            <v>0</v>
          </cell>
          <cell r="CV128">
            <v>0</v>
          </cell>
          <cell r="CW128">
            <v>0</v>
          </cell>
          <cell r="CX128">
            <v>0</v>
          </cell>
          <cell r="CY128">
            <v>0</v>
          </cell>
          <cell r="CZ128">
            <v>621.52239999999995</v>
          </cell>
          <cell r="DA128">
            <v>9548.4766999999993</v>
          </cell>
          <cell r="DB128">
            <v>2173.2840000000001</v>
          </cell>
        </row>
        <row r="129">
          <cell r="A129">
            <v>93186</v>
          </cell>
          <cell r="B129">
            <v>99.364900000000006</v>
          </cell>
          <cell r="C129">
            <v>694.6816</v>
          </cell>
          <cell r="D129">
            <v>347.45080000000002</v>
          </cell>
          <cell r="E129">
            <v>184.53479999999999</v>
          </cell>
          <cell r="F129">
            <v>1317.634</v>
          </cell>
          <cell r="G129">
            <v>645.26499999999999</v>
          </cell>
          <cell r="H129">
            <v>0</v>
          </cell>
          <cell r="I129">
            <v>107.184</v>
          </cell>
          <cell r="J129">
            <v>0</v>
          </cell>
          <cell r="K129">
            <v>152.41079999999999</v>
          </cell>
          <cell r="L129">
            <v>614.74490000000003</v>
          </cell>
          <cell r="M129">
            <v>532.93679999999995</v>
          </cell>
          <cell r="N129">
            <v>0</v>
          </cell>
          <cell r="O129">
            <v>107.184</v>
          </cell>
          <cell r="P129">
            <v>0</v>
          </cell>
          <cell r="Q129">
            <v>282.62610000000001</v>
          </cell>
          <cell r="R129">
            <v>2098.8298</v>
          </cell>
          <cell r="S129">
            <v>988.26220000000001</v>
          </cell>
          <cell r="T129">
            <v>1002.038</v>
          </cell>
          <cell r="U129">
            <v>7441.3063000000002</v>
          </cell>
          <cell r="V129">
            <v>3503.8380999999999</v>
          </cell>
          <cell r="W129">
            <v>1416.153</v>
          </cell>
          <cell r="X129">
            <v>10937.7068</v>
          </cell>
          <cell r="Y129">
            <v>4951.8792999999996</v>
          </cell>
          <cell r="Z129">
            <v>4157.2043999999996</v>
          </cell>
          <cell r="AA129">
            <v>36604.484600000003</v>
          </cell>
          <cell r="AB129">
            <v>14536.547</v>
          </cell>
          <cell r="AC129">
            <v>0</v>
          </cell>
          <cell r="AD129">
            <v>239.27760000000001</v>
          </cell>
          <cell r="AE129">
            <v>0</v>
          </cell>
          <cell r="AF129">
            <v>0</v>
          </cell>
          <cell r="AG129">
            <v>0</v>
          </cell>
          <cell r="AH129">
            <v>0</v>
          </cell>
          <cell r="AI129">
            <v>0</v>
          </cell>
          <cell r="AJ129">
            <v>27.375800000000002</v>
          </cell>
          <cell r="AK129">
            <v>0</v>
          </cell>
          <cell r="AL129">
            <v>1290.7163</v>
          </cell>
          <cell r="AM129">
            <v>11504.705599999999</v>
          </cell>
          <cell r="AN129">
            <v>4513.2632999999996</v>
          </cell>
          <cell r="AO129">
            <v>5447.9206999999997</v>
          </cell>
          <cell r="AP129">
            <v>47842.536800000002</v>
          </cell>
          <cell r="AQ129">
            <v>19049.810300000001</v>
          </cell>
          <cell r="AR129">
            <v>152.41079999999999</v>
          </cell>
          <cell r="AS129">
            <v>988.58230000000003</v>
          </cell>
          <cell r="AT129">
            <v>532.93679999999995</v>
          </cell>
          <cell r="AU129">
            <v>0</v>
          </cell>
          <cell r="AV129">
            <v>0</v>
          </cell>
          <cell r="AW129">
            <v>0</v>
          </cell>
          <cell r="AX129">
            <v>0</v>
          </cell>
          <cell r="AY129">
            <v>0</v>
          </cell>
          <cell r="AZ129">
            <v>0</v>
          </cell>
          <cell r="BA129">
            <v>152.41079999999999</v>
          </cell>
          <cell r="BB129">
            <v>988.58230000000003</v>
          </cell>
          <cell r="BC129">
            <v>532.93679999999995</v>
          </cell>
          <cell r="BD129">
            <v>4441.1040999999996</v>
          </cell>
          <cell r="BE129">
            <v>38723.984199999999</v>
          </cell>
          <cell r="BF129">
            <v>15529.2628</v>
          </cell>
          <cell r="BG129">
            <v>2575.3804</v>
          </cell>
          <cell r="BH129">
            <v>21044.841700000001</v>
          </cell>
          <cell r="BI129">
            <v>9005.3636000000006</v>
          </cell>
          <cell r="BJ129">
            <v>7016.4844999999996</v>
          </cell>
          <cell r="BK129">
            <v>59768.825900000003</v>
          </cell>
          <cell r="BL129">
            <v>24534.626400000001</v>
          </cell>
          <cell r="BM129">
            <v>6864.0736999999999</v>
          </cell>
          <cell r="BN129">
            <v>58780.243600000002</v>
          </cell>
          <cell r="BO129">
            <v>24001.689600000002</v>
          </cell>
          <cell r="BP129">
            <v>4441.1040999999996</v>
          </cell>
          <cell r="BQ129">
            <v>38723.984199999999</v>
          </cell>
          <cell r="BR129">
            <v>15529.2628</v>
          </cell>
          <cell r="BS129">
            <v>2575.3804</v>
          </cell>
          <cell r="BT129">
            <v>21044.841700000001</v>
          </cell>
          <cell r="BU129">
            <v>9005.3636000000006</v>
          </cell>
          <cell r="BV129">
            <v>7016.4844999999996</v>
          </cell>
          <cell r="BW129">
            <v>59768.825900000003</v>
          </cell>
          <cell r="BX129">
            <v>24534.626400000001</v>
          </cell>
          <cell r="BY129">
            <v>0</v>
          </cell>
          <cell r="BZ129">
            <v>27.375800000000002</v>
          </cell>
          <cell r="CA129">
            <v>0</v>
          </cell>
          <cell r="CB129">
            <v>0</v>
          </cell>
          <cell r="CC129">
            <v>0</v>
          </cell>
          <cell r="CD129">
            <v>0</v>
          </cell>
          <cell r="CE129">
            <v>0</v>
          </cell>
          <cell r="CF129">
            <v>107.184</v>
          </cell>
          <cell r="CG129">
            <v>0</v>
          </cell>
          <cell r="CH129">
            <v>152.41079999999999</v>
          </cell>
          <cell r="CI129">
            <v>614.74490000000003</v>
          </cell>
          <cell r="CJ129">
            <v>532.93679999999995</v>
          </cell>
          <cell r="CK129">
            <v>0</v>
          </cell>
          <cell r="CL129">
            <v>239.27760000000001</v>
          </cell>
          <cell r="CM129">
            <v>0</v>
          </cell>
          <cell r="CN129">
            <v>152.41079999999999</v>
          </cell>
          <cell r="CO129">
            <v>988.58230000000003</v>
          </cell>
          <cell r="CP129">
            <v>532.93679999999995</v>
          </cell>
          <cell r="CQ129">
            <v>0</v>
          </cell>
          <cell r="CR129">
            <v>0</v>
          </cell>
          <cell r="CS129">
            <v>0</v>
          </cell>
          <cell r="CT129">
            <v>0</v>
          </cell>
          <cell r="CU129">
            <v>0</v>
          </cell>
          <cell r="CV129">
            <v>0</v>
          </cell>
          <cell r="CW129">
            <v>0</v>
          </cell>
          <cell r="CX129">
            <v>0</v>
          </cell>
          <cell r="CY129">
            <v>0</v>
          </cell>
          <cell r="CZ129">
            <v>6864.0736999999999</v>
          </cell>
          <cell r="DA129">
            <v>58780.243600000002</v>
          </cell>
          <cell r="DB129">
            <v>24001.689600000002</v>
          </cell>
        </row>
        <row r="130">
          <cell r="A130">
            <v>93190</v>
          </cell>
          <cell r="B130">
            <v>23.372599999999998</v>
          </cell>
          <cell r="C130">
            <v>202.40430000000001</v>
          </cell>
          <cell r="D130">
            <v>81.7273</v>
          </cell>
          <cell r="E130">
            <v>43.406199999999998</v>
          </cell>
          <cell r="F130">
            <v>353.33249999999998</v>
          </cell>
          <cell r="G130">
            <v>151.7791</v>
          </cell>
          <cell r="H130">
            <v>0</v>
          </cell>
          <cell r="I130">
            <v>60.7376</v>
          </cell>
          <cell r="J130">
            <v>0</v>
          </cell>
          <cell r="K130">
            <v>40.5608</v>
          </cell>
          <cell r="L130">
            <v>289.48469999999998</v>
          </cell>
          <cell r="M130">
            <v>141.8296</v>
          </cell>
          <cell r="N130">
            <v>0</v>
          </cell>
          <cell r="O130">
            <v>60.7376</v>
          </cell>
          <cell r="P130">
            <v>0</v>
          </cell>
          <cell r="Q130">
            <v>22.573399999999999</v>
          </cell>
          <cell r="R130">
            <v>236.52350000000001</v>
          </cell>
          <cell r="S130">
            <v>78.932699999999997</v>
          </cell>
          <cell r="T130">
            <v>80.033100000000005</v>
          </cell>
          <cell r="U130">
            <v>838.5829</v>
          </cell>
          <cell r="V130">
            <v>279.85289999999998</v>
          </cell>
          <cell r="W130">
            <v>128.8245</v>
          </cell>
          <cell r="X130">
            <v>1341.3585</v>
          </cell>
          <cell r="Y130">
            <v>450.4624</v>
          </cell>
          <cell r="Z130">
            <v>288.68200000000002</v>
          </cell>
          <cell r="AA130">
            <v>2978.02</v>
          </cell>
          <cell r="AB130">
            <v>1009.4379</v>
          </cell>
          <cell r="AC130">
            <v>0</v>
          </cell>
          <cell r="AD130">
            <v>7.4527999999999999</v>
          </cell>
          <cell r="AE130">
            <v>0</v>
          </cell>
          <cell r="AF130">
            <v>0</v>
          </cell>
          <cell r="AG130">
            <v>0</v>
          </cell>
          <cell r="AH130">
            <v>0</v>
          </cell>
          <cell r="AI130">
            <v>0</v>
          </cell>
          <cell r="AJ130">
            <v>0</v>
          </cell>
          <cell r="AK130">
            <v>0</v>
          </cell>
          <cell r="AL130">
            <v>103.0899</v>
          </cell>
          <cell r="AM130">
            <v>1304.5353</v>
          </cell>
          <cell r="AN130">
            <v>360.47519999999997</v>
          </cell>
          <cell r="AO130">
            <v>391.77190000000002</v>
          </cell>
          <cell r="AP130">
            <v>4275.1025</v>
          </cell>
          <cell r="AQ130">
            <v>1369.9131</v>
          </cell>
          <cell r="AR130">
            <v>40.5608</v>
          </cell>
          <cell r="AS130">
            <v>357.67509999999999</v>
          </cell>
          <cell r="AT130">
            <v>141.8296</v>
          </cell>
          <cell r="AU130">
            <v>0</v>
          </cell>
          <cell r="AV130">
            <v>0</v>
          </cell>
          <cell r="AW130">
            <v>0</v>
          </cell>
          <cell r="AX130">
            <v>0</v>
          </cell>
          <cell r="AY130">
            <v>0</v>
          </cell>
          <cell r="AZ130">
            <v>0</v>
          </cell>
          <cell r="BA130">
            <v>40.5608</v>
          </cell>
          <cell r="BB130">
            <v>357.67509999999999</v>
          </cell>
          <cell r="BC130">
            <v>141.8296</v>
          </cell>
          <cell r="BD130">
            <v>355.46080000000001</v>
          </cell>
          <cell r="BE130">
            <v>3594.4944</v>
          </cell>
          <cell r="BF130">
            <v>1242.9443000000001</v>
          </cell>
          <cell r="BG130">
            <v>205.69640000000001</v>
          </cell>
          <cell r="BH130">
            <v>2379.6417000000001</v>
          </cell>
          <cell r="BI130">
            <v>719.26080000000002</v>
          </cell>
          <cell r="BJ130">
            <v>561.15719999999999</v>
          </cell>
          <cell r="BK130">
            <v>5974.1360999999997</v>
          </cell>
          <cell r="BL130">
            <v>1962.2050999999999</v>
          </cell>
          <cell r="BM130">
            <v>520.59640000000002</v>
          </cell>
          <cell r="BN130">
            <v>5616.4610000000002</v>
          </cell>
          <cell r="BO130">
            <v>1820.3755000000001</v>
          </cell>
          <cell r="BP130">
            <v>355.46080000000001</v>
          </cell>
          <cell r="BQ130">
            <v>3594.4944</v>
          </cell>
          <cell r="BR130">
            <v>1242.9443000000001</v>
          </cell>
          <cell r="BS130">
            <v>205.69640000000001</v>
          </cell>
          <cell r="BT130">
            <v>2379.6417000000001</v>
          </cell>
          <cell r="BU130">
            <v>719.26080000000002</v>
          </cell>
          <cell r="BV130">
            <v>561.15719999999999</v>
          </cell>
          <cell r="BW130">
            <v>5974.1360999999997</v>
          </cell>
          <cell r="BX130">
            <v>1962.2050999999999</v>
          </cell>
          <cell r="BY130">
            <v>0</v>
          </cell>
          <cell r="BZ130">
            <v>0</v>
          </cell>
          <cell r="CA130">
            <v>0</v>
          </cell>
          <cell r="CB130">
            <v>0</v>
          </cell>
          <cell r="CC130">
            <v>0</v>
          </cell>
          <cell r="CD130">
            <v>0</v>
          </cell>
          <cell r="CE130">
            <v>0</v>
          </cell>
          <cell r="CF130">
            <v>60.7376</v>
          </cell>
          <cell r="CG130">
            <v>0</v>
          </cell>
          <cell r="CH130">
            <v>40.5608</v>
          </cell>
          <cell r="CI130">
            <v>289.48469999999998</v>
          </cell>
          <cell r="CJ130">
            <v>141.8296</v>
          </cell>
          <cell r="CK130">
            <v>0</v>
          </cell>
          <cell r="CL130">
            <v>7.4527999999999999</v>
          </cell>
          <cell r="CM130">
            <v>0</v>
          </cell>
          <cell r="CN130">
            <v>40.5608</v>
          </cell>
          <cell r="CO130">
            <v>357.67509999999999</v>
          </cell>
          <cell r="CP130">
            <v>141.8296</v>
          </cell>
          <cell r="CQ130">
            <v>0</v>
          </cell>
          <cell r="CR130">
            <v>0</v>
          </cell>
          <cell r="CS130">
            <v>0</v>
          </cell>
          <cell r="CT130">
            <v>0</v>
          </cell>
          <cell r="CU130">
            <v>0</v>
          </cell>
          <cell r="CV130">
            <v>0</v>
          </cell>
          <cell r="CW130">
            <v>0</v>
          </cell>
          <cell r="CX130">
            <v>0</v>
          </cell>
          <cell r="CY130">
            <v>0</v>
          </cell>
          <cell r="CZ130">
            <v>520.59640000000002</v>
          </cell>
          <cell r="DA130">
            <v>5616.4610000000002</v>
          </cell>
          <cell r="DB130">
            <v>1820.3755000000001</v>
          </cell>
        </row>
        <row r="131">
          <cell r="A131">
            <v>93191</v>
          </cell>
          <cell r="B131">
            <v>3882.7184000000002</v>
          </cell>
          <cell r="C131">
            <v>30583.505000000001</v>
          </cell>
          <cell r="D131">
            <v>19141.153999999999</v>
          </cell>
          <cell r="E131">
            <v>7210.7628000000004</v>
          </cell>
          <cell r="F131">
            <v>43308.551899999999</v>
          </cell>
          <cell r="G131">
            <v>35547.857600000003</v>
          </cell>
          <cell r="H131">
            <v>0</v>
          </cell>
          <cell r="I131">
            <v>7145.6</v>
          </cell>
          <cell r="J131">
            <v>0</v>
          </cell>
          <cell r="K131">
            <v>0</v>
          </cell>
          <cell r="L131">
            <v>15664.006100000001</v>
          </cell>
          <cell r="M131">
            <v>0</v>
          </cell>
          <cell r="N131">
            <v>0</v>
          </cell>
          <cell r="O131">
            <v>7145.6</v>
          </cell>
          <cell r="P131">
            <v>0</v>
          </cell>
          <cell r="Q131">
            <v>385.6814</v>
          </cell>
          <cell r="R131">
            <v>3148.7262999999998</v>
          </cell>
          <cell r="S131">
            <v>1901.3444999999999</v>
          </cell>
          <cell r="T131">
            <v>1367.4158</v>
          </cell>
          <cell r="U131">
            <v>11163.665999999999</v>
          </cell>
          <cell r="V131">
            <v>6741.1315999999997</v>
          </cell>
          <cell r="W131">
            <v>12846.5784</v>
          </cell>
          <cell r="X131">
            <v>72540.443100000004</v>
          </cell>
          <cell r="Y131">
            <v>63331.487699999998</v>
          </cell>
          <cell r="Z131">
            <v>2875.4796999999999</v>
          </cell>
          <cell r="AA131">
            <v>26822.269199999999</v>
          </cell>
          <cell r="AB131">
            <v>14175.635899999999</v>
          </cell>
          <cell r="AC131">
            <v>0</v>
          </cell>
          <cell r="AD131">
            <v>0</v>
          </cell>
          <cell r="AE131">
            <v>0</v>
          </cell>
          <cell r="AF131">
            <v>0</v>
          </cell>
          <cell r="AG131">
            <v>0</v>
          </cell>
          <cell r="AH131">
            <v>0</v>
          </cell>
          <cell r="AI131">
            <v>0</v>
          </cell>
          <cell r="AJ131">
            <v>0</v>
          </cell>
          <cell r="AK131">
            <v>0</v>
          </cell>
          <cell r="AL131">
            <v>1727.9428</v>
          </cell>
          <cell r="AM131">
            <v>16843.376499999998</v>
          </cell>
          <cell r="AN131">
            <v>8518.4694999999992</v>
          </cell>
          <cell r="AO131">
            <v>4603.4224999999997</v>
          </cell>
          <cell r="AP131">
            <v>43665.645700000001</v>
          </cell>
          <cell r="AQ131">
            <v>22694.1054</v>
          </cell>
          <cell r="AR131">
            <v>0</v>
          </cell>
          <cell r="AS131">
            <v>22809.606100000001</v>
          </cell>
          <cell r="AT131">
            <v>0</v>
          </cell>
          <cell r="AU131">
            <v>0</v>
          </cell>
          <cell r="AV131">
            <v>0</v>
          </cell>
          <cell r="AW131">
            <v>0</v>
          </cell>
          <cell r="AX131">
            <v>0</v>
          </cell>
          <cell r="AY131">
            <v>0</v>
          </cell>
          <cell r="AZ131">
            <v>0</v>
          </cell>
          <cell r="BA131">
            <v>0</v>
          </cell>
          <cell r="BB131">
            <v>22809.606100000001</v>
          </cell>
          <cell r="BC131">
            <v>0</v>
          </cell>
          <cell r="BD131">
            <v>13968.9609</v>
          </cell>
          <cell r="BE131">
            <v>107859.9261</v>
          </cell>
          <cell r="BF131">
            <v>68864.647500000006</v>
          </cell>
          <cell r="BG131">
            <v>3481.04</v>
          </cell>
          <cell r="BH131">
            <v>31155.768800000002</v>
          </cell>
          <cell r="BI131">
            <v>17160.945599999999</v>
          </cell>
          <cell r="BJ131">
            <v>17450.000899999999</v>
          </cell>
          <cell r="BK131">
            <v>139015.6949</v>
          </cell>
          <cell r="BL131">
            <v>86025.593099999998</v>
          </cell>
          <cell r="BM131">
            <v>17450.000899999999</v>
          </cell>
          <cell r="BN131">
            <v>116206.0888</v>
          </cell>
          <cell r="BO131">
            <v>86025.593099999998</v>
          </cell>
          <cell r="BP131">
            <v>13968.9609</v>
          </cell>
          <cell r="BQ131">
            <v>107859.9261</v>
          </cell>
          <cell r="BR131">
            <v>68864.647500000006</v>
          </cell>
          <cell r="BS131">
            <v>3481.04</v>
          </cell>
          <cell r="BT131">
            <v>31155.768800000002</v>
          </cell>
          <cell r="BU131">
            <v>17160.945599999999</v>
          </cell>
          <cell r="BV131">
            <v>17450.000899999999</v>
          </cell>
          <cell r="BW131">
            <v>139015.6949</v>
          </cell>
          <cell r="BX131">
            <v>86025.593099999998</v>
          </cell>
          <cell r="BY131">
            <v>0</v>
          </cell>
          <cell r="BZ131">
            <v>0</v>
          </cell>
          <cell r="CA131">
            <v>0</v>
          </cell>
          <cell r="CB131">
            <v>0</v>
          </cell>
          <cell r="CC131">
            <v>0</v>
          </cell>
          <cell r="CD131">
            <v>0</v>
          </cell>
          <cell r="CE131">
            <v>0</v>
          </cell>
          <cell r="CF131">
            <v>7145.6</v>
          </cell>
          <cell r="CG131">
            <v>0</v>
          </cell>
          <cell r="CH131">
            <v>0</v>
          </cell>
          <cell r="CI131">
            <v>15664.006100000001</v>
          </cell>
          <cell r="CJ131">
            <v>0</v>
          </cell>
          <cell r="CK131">
            <v>0</v>
          </cell>
          <cell r="CL131">
            <v>0</v>
          </cell>
          <cell r="CM131">
            <v>0</v>
          </cell>
          <cell r="CN131">
            <v>0</v>
          </cell>
          <cell r="CO131">
            <v>22809.606100000001</v>
          </cell>
          <cell r="CP131">
            <v>0</v>
          </cell>
          <cell r="CQ131">
            <v>0</v>
          </cell>
          <cell r="CR131">
            <v>0</v>
          </cell>
          <cell r="CS131">
            <v>0</v>
          </cell>
          <cell r="CT131">
            <v>0</v>
          </cell>
          <cell r="CU131">
            <v>0</v>
          </cell>
          <cell r="CV131">
            <v>0</v>
          </cell>
          <cell r="CW131">
            <v>0</v>
          </cell>
          <cell r="CX131">
            <v>0</v>
          </cell>
          <cell r="CY131">
            <v>0</v>
          </cell>
          <cell r="CZ131">
            <v>17450.000899999999</v>
          </cell>
          <cell r="DA131">
            <v>116206.0888</v>
          </cell>
          <cell r="DB131">
            <v>86025.593099999998</v>
          </cell>
        </row>
        <row r="132">
          <cell r="A132">
            <v>93198</v>
          </cell>
          <cell r="B132">
            <v>31.6084</v>
          </cell>
          <cell r="C132">
            <v>235.8022</v>
          </cell>
          <cell r="D132">
            <v>110.52549999999999</v>
          </cell>
          <cell r="E132">
            <v>58.701300000000003</v>
          </cell>
          <cell r="F132">
            <v>484.5736</v>
          </cell>
          <cell r="G132">
            <v>205.26159999999999</v>
          </cell>
          <cell r="H132">
            <v>0</v>
          </cell>
          <cell r="I132">
            <v>56.271599999999999</v>
          </cell>
          <cell r="J132">
            <v>0</v>
          </cell>
          <cell r="K132">
            <v>54.011000000000003</v>
          </cell>
          <cell r="L132">
            <v>343.42489999999998</v>
          </cell>
          <cell r="M132">
            <v>188.86080000000001</v>
          </cell>
          <cell r="N132">
            <v>0</v>
          </cell>
          <cell r="O132">
            <v>56.271599999999999</v>
          </cell>
          <cell r="P132">
            <v>0</v>
          </cell>
          <cell r="Q132">
            <v>50.828099999999999</v>
          </cell>
          <cell r="R132">
            <v>530.28489999999999</v>
          </cell>
          <cell r="S132">
            <v>177.7311</v>
          </cell>
          <cell r="T132">
            <v>180.20869999999999</v>
          </cell>
          <cell r="U132">
            <v>1880.1011000000001</v>
          </cell>
          <cell r="V132">
            <v>630.13810000000001</v>
          </cell>
          <cell r="W132">
            <v>267.33550000000002</v>
          </cell>
          <cell r="X132">
            <v>2787.3368999999998</v>
          </cell>
          <cell r="Y132">
            <v>934.79549999999995</v>
          </cell>
          <cell r="Z132">
            <v>420.40750000000003</v>
          </cell>
          <cell r="AA132">
            <v>5191.82</v>
          </cell>
          <cell r="AB132">
            <v>1470.0445</v>
          </cell>
          <cell r="AC132">
            <v>0</v>
          </cell>
          <cell r="AD132">
            <v>6.6204000000000001</v>
          </cell>
          <cell r="AE132">
            <v>0</v>
          </cell>
          <cell r="AF132">
            <v>0</v>
          </cell>
          <cell r="AG132">
            <v>0</v>
          </cell>
          <cell r="AH132">
            <v>0</v>
          </cell>
          <cell r="AI132">
            <v>0</v>
          </cell>
          <cell r="AJ132">
            <v>0</v>
          </cell>
          <cell r="AK132">
            <v>0</v>
          </cell>
          <cell r="AL132">
            <v>232.12520000000001</v>
          </cell>
          <cell r="AM132">
            <v>2903.7613000000001</v>
          </cell>
          <cell r="AN132">
            <v>811.67470000000003</v>
          </cell>
          <cell r="AO132">
            <v>652.53269999999998</v>
          </cell>
          <cell r="AP132">
            <v>8088.9609</v>
          </cell>
          <cell r="AQ132">
            <v>2281.7192</v>
          </cell>
          <cell r="AR132">
            <v>54.011000000000003</v>
          </cell>
          <cell r="AS132">
            <v>406.31689999999998</v>
          </cell>
          <cell r="AT132">
            <v>188.86080000000001</v>
          </cell>
          <cell r="AU132">
            <v>0</v>
          </cell>
          <cell r="AV132">
            <v>0</v>
          </cell>
          <cell r="AW132">
            <v>0</v>
          </cell>
          <cell r="AX132">
            <v>0</v>
          </cell>
          <cell r="AY132">
            <v>0</v>
          </cell>
          <cell r="AZ132">
            <v>0</v>
          </cell>
          <cell r="BA132">
            <v>54.011000000000003</v>
          </cell>
          <cell r="BB132">
            <v>406.31689999999998</v>
          </cell>
          <cell r="BC132">
            <v>188.86080000000001</v>
          </cell>
          <cell r="BD132">
            <v>510.71719999999999</v>
          </cell>
          <cell r="BE132">
            <v>5968.4674000000005</v>
          </cell>
          <cell r="BF132">
            <v>1785.8316</v>
          </cell>
          <cell r="BG132">
            <v>463.16199999999998</v>
          </cell>
          <cell r="BH132">
            <v>5314.1472999999996</v>
          </cell>
          <cell r="BI132">
            <v>1619.5438999999999</v>
          </cell>
          <cell r="BJ132">
            <v>973.87919999999997</v>
          </cell>
          <cell r="BK132">
            <v>11282.6147</v>
          </cell>
          <cell r="BL132">
            <v>3405.3755000000001</v>
          </cell>
          <cell r="BM132">
            <v>919.8682</v>
          </cell>
          <cell r="BN132">
            <v>10876.2978</v>
          </cell>
          <cell r="BO132">
            <v>3216.5147000000002</v>
          </cell>
          <cell r="BP132">
            <v>510.71719999999999</v>
          </cell>
          <cell r="BQ132">
            <v>5968.4674000000005</v>
          </cell>
          <cell r="BR132">
            <v>1785.8316</v>
          </cell>
          <cell r="BS132">
            <v>463.16199999999998</v>
          </cell>
          <cell r="BT132">
            <v>5314.1472999999996</v>
          </cell>
          <cell r="BU132">
            <v>1619.5438999999999</v>
          </cell>
          <cell r="BV132">
            <v>973.87919999999997</v>
          </cell>
          <cell r="BW132">
            <v>11282.6147</v>
          </cell>
          <cell r="BX132">
            <v>3405.3755000000001</v>
          </cell>
          <cell r="BY132">
            <v>0</v>
          </cell>
          <cell r="BZ132">
            <v>0</v>
          </cell>
          <cell r="CA132">
            <v>0</v>
          </cell>
          <cell r="CB132">
            <v>0</v>
          </cell>
          <cell r="CC132">
            <v>0</v>
          </cell>
          <cell r="CD132">
            <v>0</v>
          </cell>
          <cell r="CE132">
            <v>0</v>
          </cell>
          <cell r="CF132">
            <v>56.271599999999999</v>
          </cell>
          <cell r="CG132">
            <v>0</v>
          </cell>
          <cell r="CH132">
            <v>54.011000000000003</v>
          </cell>
          <cell r="CI132">
            <v>343.42489999999998</v>
          </cell>
          <cell r="CJ132">
            <v>188.86080000000001</v>
          </cell>
          <cell r="CK132">
            <v>0</v>
          </cell>
          <cell r="CL132">
            <v>6.6204000000000001</v>
          </cell>
          <cell r="CM132">
            <v>0</v>
          </cell>
          <cell r="CN132">
            <v>54.011000000000003</v>
          </cell>
          <cell r="CO132">
            <v>406.31689999999998</v>
          </cell>
          <cell r="CP132">
            <v>188.86080000000001</v>
          </cell>
          <cell r="CQ132">
            <v>0</v>
          </cell>
          <cell r="CR132">
            <v>0</v>
          </cell>
          <cell r="CS132">
            <v>0</v>
          </cell>
          <cell r="CT132">
            <v>0</v>
          </cell>
          <cell r="CU132">
            <v>0</v>
          </cell>
          <cell r="CV132">
            <v>0</v>
          </cell>
          <cell r="CW132">
            <v>0</v>
          </cell>
          <cell r="CX132">
            <v>0</v>
          </cell>
          <cell r="CY132">
            <v>0</v>
          </cell>
          <cell r="CZ132">
            <v>919.8682</v>
          </cell>
          <cell r="DA132">
            <v>10876.2978</v>
          </cell>
          <cell r="DB132">
            <v>3216.5147000000002</v>
          </cell>
        </row>
        <row r="133">
          <cell r="A133">
            <v>93202</v>
          </cell>
          <cell r="B133">
            <v>42.144500000000001</v>
          </cell>
          <cell r="C133">
            <v>300.21480000000003</v>
          </cell>
          <cell r="D133">
            <v>160.08869999999999</v>
          </cell>
          <cell r="E133">
            <v>78.2684</v>
          </cell>
          <cell r="F133">
            <v>568.54970000000003</v>
          </cell>
          <cell r="G133">
            <v>297.3075</v>
          </cell>
          <cell r="H133">
            <v>0</v>
          </cell>
          <cell r="I133">
            <v>66.721999999999994</v>
          </cell>
          <cell r="J133">
            <v>0</v>
          </cell>
          <cell r="K133">
            <v>63.393999999999998</v>
          </cell>
          <cell r="L133">
            <v>435.08879999999999</v>
          </cell>
          <cell r="M133">
            <v>240.80590000000001</v>
          </cell>
          <cell r="N133">
            <v>0</v>
          </cell>
          <cell r="O133">
            <v>66.721999999999994</v>
          </cell>
          <cell r="P133">
            <v>0</v>
          </cell>
          <cell r="Q133">
            <v>15.5823</v>
          </cell>
          <cell r="R133">
            <v>193.08410000000001</v>
          </cell>
          <cell r="S133">
            <v>59.190399999999997</v>
          </cell>
          <cell r="T133">
            <v>55.246499999999997</v>
          </cell>
          <cell r="U133">
            <v>684.57060000000001</v>
          </cell>
          <cell r="V133">
            <v>209.8569</v>
          </cell>
          <cell r="W133">
            <v>127.8477</v>
          </cell>
          <cell r="X133">
            <v>1311.3304000000001</v>
          </cell>
          <cell r="Y133">
            <v>485.63760000000002</v>
          </cell>
          <cell r="Z133">
            <v>105.37050000000001</v>
          </cell>
          <cell r="AA133">
            <v>1357.6587</v>
          </cell>
          <cell r="AB133">
            <v>400.25599999999997</v>
          </cell>
          <cell r="AC133">
            <v>0</v>
          </cell>
          <cell r="AD133">
            <v>18.165500000000002</v>
          </cell>
          <cell r="AE133">
            <v>0</v>
          </cell>
          <cell r="AF133">
            <v>0</v>
          </cell>
          <cell r="AG133">
            <v>0</v>
          </cell>
          <cell r="AH133">
            <v>0</v>
          </cell>
          <cell r="AI133">
            <v>0</v>
          </cell>
          <cell r="AJ133">
            <v>0</v>
          </cell>
          <cell r="AK133">
            <v>0</v>
          </cell>
          <cell r="AL133">
            <v>71.162499999999994</v>
          </cell>
          <cell r="AM133">
            <v>1077.0251000000001</v>
          </cell>
          <cell r="AN133">
            <v>270.31560000000002</v>
          </cell>
          <cell r="AO133">
            <v>176.53299999999999</v>
          </cell>
          <cell r="AP133">
            <v>2416.5183000000002</v>
          </cell>
          <cell r="AQ133">
            <v>670.57159999999999</v>
          </cell>
          <cell r="AR133">
            <v>63.393999999999998</v>
          </cell>
          <cell r="AS133">
            <v>519.97630000000004</v>
          </cell>
          <cell r="AT133">
            <v>240.80590000000001</v>
          </cell>
          <cell r="AU133">
            <v>0</v>
          </cell>
          <cell r="AV133">
            <v>0</v>
          </cell>
          <cell r="AW133">
            <v>0</v>
          </cell>
          <cell r="AX133">
            <v>0</v>
          </cell>
          <cell r="AY133">
            <v>0</v>
          </cell>
          <cell r="AZ133">
            <v>0</v>
          </cell>
          <cell r="BA133">
            <v>63.393999999999998</v>
          </cell>
          <cell r="BB133">
            <v>519.97630000000004</v>
          </cell>
          <cell r="BC133">
            <v>240.80590000000001</v>
          </cell>
          <cell r="BD133">
            <v>225.7834</v>
          </cell>
          <cell r="BE133">
            <v>2293.1451999999999</v>
          </cell>
          <cell r="BF133">
            <v>857.65219999999999</v>
          </cell>
          <cell r="BG133">
            <v>141.9913</v>
          </cell>
          <cell r="BH133">
            <v>1954.6797999999999</v>
          </cell>
          <cell r="BI133">
            <v>539.36289999999997</v>
          </cell>
          <cell r="BJ133">
            <v>367.7747</v>
          </cell>
          <cell r="BK133">
            <v>4247.8249999999998</v>
          </cell>
          <cell r="BL133">
            <v>1397.0151000000001</v>
          </cell>
          <cell r="BM133">
            <v>304.38069999999999</v>
          </cell>
          <cell r="BN133">
            <v>3727.8487</v>
          </cell>
          <cell r="BO133">
            <v>1156.2092</v>
          </cell>
          <cell r="BP133">
            <v>225.7834</v>
          </cell>
          <cell r="BQ133">
            <v>2293.1451999999999</v>
          </cell>
          <cell r="BR133">
            <v>857.65219999999999</v>
          </cell>
          <cell r="BS133">
            <v>141.9913</v>
          </cell>
          <cell r="BT133">
            <v>1954.6797999999999</v>
          </cell>
          <cell r="BU133">
            <v>539.36289999999997</v>
          </cell>
          <cell r="BV133">
            <v>367.7747</v>
          </cell>
          <cell r="BW133">
            <v>4247.8249999999998</v>
          </cell>
          <cell r="BX133">
            <v>1397.0151000000001</v>
          </cell>
          <cell r="BY133">
            <v>0</v>
          </cell>
          <cell r="BZ133">
            <v>0</v>
          </cell>
          <cell r="CA133">
            <v>0</v>
          </cell>
          <cell r="CB133">
            <v>0</v>
          </cell>
          <cell r="CC133">
            <v>0</v>
          </cell>
          <cell r="CD133">
            <v>0</v>
          </cell>
          <cell r="CE133">
            <v>0</v>
          </cell>
          <cell r="CF133">
            <v>66.721999999999994</v>
          </cell>
          <cell r="CG133">
            <v>0</v>
          </cell>
          <cell r="CH133">
            <v>63.393999999999998</v>
          </cell>
          <cell r="CI133">
            <v>435.08879999999999</v>
          </cell>
          <cell r="CJ133">
            <v>240.80590000000001</v>
          </cell>
          <cell r="CK133">
            <v>0</v>
          </cell>
          <cell r="CL133">
            <v>18.165500000000002</v>
          </cell>
          <cell r="CM133">
            <v>0</v>
          </cell>
          <cell r="CN133">
            <v>63.393999999999998</v>
          </cell>
          <cell r="CO133">
            <v>519.97630000000004</v>
          </cell>
          <cell r="CP133">
            <v>240.80590000000001</v>
          </cell>
          <cell r="CQ133">
            <v>0</v>
          </cell>
          <cell r="CR133">
            <v>0</v>
          </cell>
          <cell r="CS133">
            <v>0</v>
          </cell>
          <cell r="CT133">
            <v>0</v>
          </cell>
          <cell r="CU133">
            <v>0</v>
          </cell>
          <cell r="CV133">
            <v>0</v>
          </cell>
          <cell r="CW133">
            <v>0</v>
          </cell>
          <cell r="CX133">
            <v>0</v>
          </cell>
          <cell r="CY133">
            <v>0</v>
          </cell>
          <cell r="CZ133">
            <v>304.38069999999999</v>
          </cell>
          <cell r="DA133">
            <v>3727.8487</v>
          </cell>
          <cell r="DB133">
            <v>1156.2092</v>
          </cell>
        </row>
        <row r="134">
          <cell r="A134">
            <v>93204</v>
          </cell>
          <cell r="B134">
            <v>386.92340000000002</v>
          </cell>
          <cell r="C134">
            <v>4900.5667000000003</v>
          </cell>
          <cell r="D134">
            <v>1352.9597000000001</v>
          </cell>
          <cell r="E134">
            <v>718.57219999999995</v>
          </cell>
          <cell r="F134">
            <v>7682.0612000000001</v>
          </cell>
          <cell r="G134">
            <v>2512.64</v>
          </cell>
          <cell r="H134">
            <v>0</v>
          </cell>
          <cell r="I134">
            <v>0</v>
          </cell>
          <cell r="J134">
            <v>0</v>
          </cell>
          <cell r="K134">
            <v>466.55259999999998</v>
          </cell>
          <cell r="L134">
            <v>5859.0688</v>
          </cell>
          <cell r="M134">
            <v>1631.4</v>
          </cell>
          <cell r="N134">
            <v>0</v>
          </cell>
          <cell r="O134">
            <v>0</v>
          </cell>
          <cell r="P134">
            <v>0</v>
          </cell>
          <cell r="Q134">
            <v>951.2029</v>
          </cell>
          <cell r="R134">
            <v>7791.1304</v>
          </cell>
          <cell r="S134">
            <v>3326.0821999999998</v>
          </cell>
          <cell r="T134">
            <v>3372.4466000000002</v>
          </cell>
          <cell r="U134">
            <v>27623.098600000001</v>
          </cell>
          <cell r="V134">
            <v>11792.4748</v>
          </cell>
          <cell r="W134">
            <v>4962.5924999999997</v>
          </cell>
          <cell r="X134">
            <v>42137.788099999998</v>
          </cell>
          <cell r="Y134">
            <v>17352.756700000002</v>
          </cell>
          <cell r="Z134">
            <v>8520.2487000000001</v>
          </cell>
          <cell r="AA134">
            <v>82777.113200000007</v>
          </cell>
          <cell r="AB134">
            <v>29792.8567</v>
          </cell>
          <cell r="AC134">
            <v>0</v>
          </cell>
          <cell r="AD134">
            <v>178.14320000000001</v>
          </cell>
          <cell r="AE134">
            <v>0</v>
          </cell>
          <cell r="AF134">
            <v>2.3489</v>
          </cell>
          <cell r="AG134">
            <v>21.5991</v>
          </cell>
          <cell r="AH134">
            <v>2.6938</v>
          </cell>
          <cell r="AI134">
            <v>0</v>
          </cell>
          <cell r="AJ134">
            <v>0</v>
          </cell>
          <cell r="AK134">
            <v>0</v>
          </cell>
          <cell r="AL134">
            <v>4704.3563000000004</v>
          </cell>
          <cell r="AM134">
            <v>46375.084900000002</v>
          </cell>
          <cell r="AN134">
            <v>16449.779399999999</v>
          </cell>
          <cell r="AO134">
            <v>13222.256100000001</v>
          </cell>
          <cell r="AP134">
            <v>128952.4558</v>
          </cell>
          <cell r="AQ134">
            <v>46239.942300000002</v>
          </cell>
          <cell r="AR134">
            <v>468.9015</v>
          </cell>
          <cell r="AS134">
            <v>6058.8110999999999</v>
          </cell>
          <cell r="AT134">
            <v>1634.0938000000001</v>
          </cell>
          <cell r="AU134">
            <v>0</v>
          </cell>
          <cell r="AV134">
            <v>0</v>
          </cell>
          <cell r="AW134">
            <v>0</v>
          </cell>
          <cell r="AX134">
            <v>0</v>
          </cell>
          <cell r="AY134">
            <v>0</v>
          </cell>
          <cell r="AZ134">
            <v>0</v>
          </cell>
          <cell r="BA134">
            <v>468.9015</v>
          </cell>
          <cell r="BB134">
            <v>6058.8110999999999</v>
          </cell>
          <cell r="BC134">
            <v>1634.0938000000001</v>
          </cell>
          <cell r="BD134">
            <v>9625.7443000000003</v>
          </cell>
          <cell r="BE134">
            <v>95359.741099999999</v>
          </cell>
          <cell r="BF134">
            <v>33658.456400000003</v>
          </cell>
          <cell r="BG134">
            <v>9028.0058000000008</v>
          </cell>
          <cell r="BH134">
            <v>81789.313899999994</v>
          </cell>
          <cell r="BI134">
            <v>31568.3364</v>
          </cell>
          <cell r="BJ134">
            <v>18653.750100000001</v>
          </cell>
          <cell r="BK134">
            <v>177149.05499999999</v>
          </cell>
          <cell r="BL134">
            <v>65226.792800000003</v>
          </cell>
          <cell r="BM134">
            <v>18184.848600000001</v>
          </cell>
          <cell r="BN134">
            <v>171090.2439</v>
          </cell>
          <cell r="BO134">
            <v>63592.699000000001</v>
          </cell>
          <cell r="BP134">
            <v>9625.7443000000003</v>
          </cell>
          <cell r="BQ134">
            <v>95359.741099999999</v>
          </cell>
          <cell r="BR134">
            <v>33658.456400000003</v>
          </cell>
          <cell r="BS134">
            <v>9028.0058000000008</v>
          </cell>
          <cell r="BT134">
            <v>81789.313899999994</v>
          </cell>
          <cell r="BU134">
            <v>31568.3364</v>
          </cell>
          <cell r="BV134">
            <v>18653.750100000001</v>
          </cell>
          <cell r="BW134">
            <v>177149.05499999999</v>
          </cell>
          <cell r="BX134">
            <v>65226.792800000003</v>
          </cell>
          <cell r="BY134">
            <v>0</v>
          </cell>
          <cell r="BZ134">
            <v>0</v>
          </cell>
          <cell r="CA134">
            <v>0</v>
          </cell>
          <cell r="CB134">
            <v>2.3489</v>
          </cell>
          <cell r="CC134">
            <v>21.5991</v>
          </cell>
          <cell r="CD134">
            <v>2.6938</v>
          </cell>
          <cell r="CE134">
            <v>0</v>
          </cell>
          <cell r="CF134">
            <v>0</v>
          </cell>
          <cell r="CG134">
            <v>0</v>
          </cell>
          <cell r="CH134">
            <v>466.55259999999998</v>
          </cell>
          <cell r="CI134">
            <v>5859.0688</v>
          </cell>
          <cell r="CJ134">
            <v>1631.4</v>
          </cell>
          <cell r="CK134">
            <v>0</v>
          </cell>
          <cell r="CL134">
            <v>178.14320000000001</v>
          </cell>
          <cell r="CM134">
            <v>0</v>
          </cell>
          <cell r="CN134">
            <v>468.9015</v>
          </cell>
          <cell r="CO134">
            <v>6058.8110999999999</v>
          </cell>
          <cell r="CP134">
            <v>1634.0938000000001</v>
          </cell>
          <cell r="CQ134">
            <v>0</v>
          </cell>
          <cell r="CR134">
            <v>0</v>
          </cell>
          <cell r="CS134">
            <v>0</v>
          </cell>
          <cell r="CT134">
            <v>0</v>
          </cell>
          <cell r="CU134">
            <v>0</v>
          </cell>
          <cell r="CV134">
            <v>0</v>
          </cell>
          <cell r="CW134">
            <v>0</v>
          </cell>
          <cell r="CX134">
            <v>0</v>
          </cell>
          <cell r="CY134">
            <v>0</v>
          </cell>
          <cell r="CZ134">
            <v>18184.848600000001</v>
          </cell>
          <cell r="DA134">
            <v>171090.2439</v>
          </cell>
          <cell r="DB134">
            <v>63592.699000000001</v>
          </cell>
        </row>
        <row r="135">
          <cell r="A135">
            <v>93207</v>
          </cell>
          <cell r="B135">
            <v>13.348000000000001</v>
          </cell>
          <cell r="C135">
            <v>83.7941</v>
          </cell>
          <cell r="D135">
            <v>50.703400000000002</v>
          </cell>
          <cell r="E135">
            <v>24.789100000000001</v>
          </cell>
          <cell r="F135">
            <v>215.1344</v>
          </cell>
          <cell r="G135">
            <v>94.162899999999993</v>
          </cell>
          <cell r="H135">
            <v>0</v>
          </cell>
          <cell r="I135">
            <v>10.1793</v>
          </cell>
          <cell r="J135">
            <v>0</v>
          </cell>
          <cell r="K135">
            <v>23.0808</v>
          </cell>
          <cell r="L135">
            <v>151.429</v>
          </cell>
          <cell r="M135">
            <v>87.673900000000003</v>
          </cell>
          <cell r="N135">
            <v>0</v>
          </cell>
          <cell r="O135">
            <v>10.1793</v>
          </cell>
          <cell r="P135">
            <v>0</v>
          </cell>
          <cell r="Q135">
            <v>5.9104000000000001</v>
          </cell>
          <cell r="R135">
            <v>116.4605</v>
          </cell>
          <cell r="S135">
            <v>22.4514</v>
          </cell>
          <cell r="T135">
            <v>20.954999999999998</v>
          </cell>
          <cell r="U135">
            <v>412.90589999999997</v>
          </cell>
          <cell r="V135">
            <v>79.599299999999999</v>
          </cell>
          <cell r="W135">
            <v>41.921700000000001</v>
          </cell>
          <cell r="X135">
            <v>676.86590000000001</v>
          </cell>
          <cell r="Y135">
            <v>159.2431</v>
          </cell>
          <cell r="Z135">
            <v>39.209899999999998</v>
          </cell>
          <cell r="AA135">
            <v>818.37829999999997</v>
          </cell>
          <cell r="AB135">
            <v>148.941</v>
          </cell>
          <cell r="AC135">
            <v>0</v>
          </cell>
          <cell r="AD135">
            <v>0</v>
          </cell>
          <cell r="AE135">
            <v>0</v>
          </cell>
          <cell r="AF135">
            <v>0</v>
          </cell>
          <cell r="AG135">
            <v>0</v>
          </cell>
          <cell r="AH135">
            <v>0</v>
          </cell>
          <cell r="AI135">
            <v>0</v>
          </cell>
          <cell r="AJ135">
            <v>0</v>
          </cell>
          <cell r="AK135">
            <v>0</v>
          </cell>
          <cell r="AL135">
            <v>26.48</v>
          </cell>
          <cell r="AM135">
            <v>657.12130000000002</v>
          </cell>
          <cell r="AN135">
            <v>100.5857</v>
          </cell>
          <cell r="AO135">
            <v>65.689899999999994</v>
          </cell>
          <cell r="AP135">
            <v>1475.4996000000001</v>
          </cell>
          <cell r="AQ135">
            <v>249.52670000000001</v>
          </cell>
          <cell r="AR135">
            <v>23.0808</v>
          </cell>
          <cell r="AS135">
            <v>161.60830000000001</v>
          </cell>
          <cell r="AT135">
            <v>87.673900000000003</v>
          </cell>
          <cell r="AU135">
            <v>0</v>
          </cell>
          <cell r="AV135">
            <v>0</v>
          </cell>
          <cell r="AW135">
            <v>0</v>
          </cell>
          <cell r="AX135">
            <v>0</v>
          </cell>
          <cell r="AY135">
            <v>0</v>
          </cell>
          <cell r="AZ135">
            <v>0</v>
          </cell>
          <cell r="BA135">
            <v>23.0808</v>
          </cell>
          <cell r="BB135">
            <v>161.60830000000001</v>
          </cell>
          <cell r="BC135">
            <v>87.673900000000003</v>
          </cell>
          <cell r="BD135">
            <v>77.346999999999994</v>
          </cell>
          <cell r="BE135">
            <v>1127.4861000000001</v>
          </cell>
          <cell r="BF135">
            <v>293.8073</v>
          </cell>
          <cell r="BG135">
            <v>53.345399999999998</v>
          </cell>
          <cell r="BH135">
            <v>1186.4876999999999</v>
          </cell>
          <cell r="BI135">
            <v>202.63640000000001</v>
          </cell>
          <cell r="BJ135">
            <v>130.69239999999999</v>
          </cell>
          <cell r="BK135">
            <v>2313.9738000000002</v>
          </cell>
          <cell r="BL135">
            <v>496.44369999999998</v>
          </cell>
          <cell r="BM135">
            <v>107.6116</v>
          </cell>
          <cell r="BN135">
            <v>2152.3654999999999</v>
          </cell>
          <cell r="BO135">
            <v>408.76979999999998</v>
          </cell>
          <cell r="BP135">
            <v>77.346999999999994</v>
          </cell>
          <cell r="BQ135">
            <v>1127.4861000000001</v>
          </cell>
          <cell r="BR135">
            <v>293.8073</v>
          </cell>
          <cell r="BS135">
            <v>53.345399999999998</v>
          </cell>
          <cell r="BT135">
            <v>1186.4876999999999</v>
          </cell>
          <cell r="BU135">
            <v>202.63640000000001</v>
          </cell>
          <cell r="BV135">
            <v>130.69239999999999</v>
          </cell>
          <cell r="BW135">
            <v>2313.9738000000002</v>
          </cell>
          <cell r="BX135">
            <v>496.44369999999998</v>
          </cell>
          <cell r="BY135">
            <v>0</v>
          </cell>
          <cell r="BZ135">
            <v>0</v>
          </cell>
          <cell r="CA135">
            <v>0</v>
          </cell>
          <cell r="CB135">
            <v>0</v>
          </cell>
          <cell r="CC135">
            <v>0</v>
          </cell>
          <cell r="CD135">
            <v>0</v>
          </cell>
          <cell r="CE135">
            <v>0</v>
          </cell>
          <cell r="CF135">
            <v>10.1793</v>
          </cell>
          <cell r="CG135">
            <v>0</v>
          </cell>
          <cell r="CH135">
            <v>23.0808</v>
          </cell>
          <cell r="CI135">
            <v>151.429</v>
          </cell>
          <cell r="CJ135">
            <v>87.673900000000003</v>
          </cell>
          <cell r="CK135">
            <v>0</v>
          </cell>
          <cell r="CL135">
            <v>0</v>
          </cell>
          <cell r="CM135">
            <v>0</v>
          </cell>
          <cell r="CN135">
            <v>23.0808</v>
          </cell>
          <cell r="CO135">
            <v>161.60830000000001</v>
          </cell>
          <cell r="CP135">
            <v>87.673900000000003</v>
          </cell>
          <cell r="CQ135">
            <v>0</v>
          </cell>
          <cell r="CR135">
            <v>0</v>
          </cell>
          <cell r="CS135">
            <v>0</v>
          </cell>
          <cell r="CT135">
            <v>0</v>
          </cell>
          <cell r="CU135">
            <v>0</v>
          </cell>
          <cell r="CV135">
            <v>0</v>
          </cell>
          <cell r="CW135">
            <v>0</v>
          </cell>
          <cell r="CX135">
            <v>0</v>
          </cell>
          <cell r="CY135">
            <v>0</v>
          </cell>
          <cell r="CZ135">
            <v>107.6116</v>
          </cell>
          <cell r="DA135">
            <v>2152.3654999999999</v>
          </cell>
          <cell r="DB135">
            <v>408.76979999999998</v>
          </cell>
        </row>
        <row r="136">
          <cell r="A136">
            <v>93214</v>
          </cell>
          <cell r="B136">
            <v>0</v>
          </cell>
          <cell r="C136">
            <v>0</v>
          </cell>
          <cell r="D136">
            <v>0</v>
          </cell>
          <cell r="E136">
            <v>0</v>
          </cell>
          <cell r="F136">
            <v>0</v>
          </cell>
          <cell r="G136">
            <v>0</v>
          </cell>
          <cell r="H136">
            <v>0</v>
          </cell>
          <cell r="I136">
            <v>238.00129999999999</v>
          </cell>
          <cell r="J136">
            <v>0</v>
          </cell>
          <cell r="K136">
            <v>0</v>
          </cell>
          <cell r="L136">
            <v>0</v>
          </cell>
          <cell r="M136">
            <v>0</v>
          </cell>
          <cell r="N136">
            <v>0</v>
          </cell>
          <cell r="O136">
            <v>238.00129999999999</v>
          </cell>
          <cell r="P136">
            <v>0</v>
          </cell>
          <cell r="Q136">
            <v>59.911799999999999</v>
          </cell>
          <cell r="R136">
            <v>482.245</v>
          </cell>
          <cell r="S136">
            <v>0</v>
          </cell>
          <cell r="T136">
            <v>212.41460000000001</v>
          </cell>
          <cell r="U136">
            <v>1709.7764999999999</v>
          </cell>
          <cell r="V136">
            <v>0</v>
          </cell>
          <cell r="W136">
            <v>272.32639999999998</v>
          </cell>
          <cell r="X136">
            <v>2192.0214999999998</v>
          </cell>
          <cell r="Y136">
            <v>0</v>
          </cell>
          <cell r="Z136">
            <v>329.38420000000002</v>
          </cell>
          <cell r="AA136">
            <v>2576.7883000000002</v>
          </cell>
          <cell r="AB136">
            <v>0</v>
          </cell>
          <cell r="AC136">
            <v>0</v>
          </cell>
          <cell r="AD136">
            <v>0</v>
          </cell>
          <cell r="AE136">
            <v>0</v>
          </cell>
          <cell r="AF136">
            <v>0</v>
          </cell>
          <cell r="AG136">
            <v>0</v>
          </cell>
          <cell r="AH136">
            <v>0</v>
          </cell>
          <cell r="AI136">
            <v>9.9400000000000002E-2</v>
          </cell>
          <cell r="AJ136">
            <v>28.5839</v>
          </cell>
          <cell r="AK136">
            <v>0</v>
          </cell>
          <cell r="AL136">
            <v>296.30529999999999</v>
          </cell>
          <cell r="AM136">
            <v>2863.0129999999999</v>
          </cell>
          <cell r="AN136">
            <v>0</v>
          </cell>
          <cell r="AO136">
            <v>625.59010000000001</v>
          </cell>
          <cell r="AP136">
            <v>5411.2174000000005</v>
          </cell>
          <cell r="AQ136">
            <v>0</v>
          </cell>
          <cell r="AR136">
            <v>9.9400000000000002E-2</v>
          </cell>
          <cell r="AS136">
            <v>266.58519999999999</v>
          </cell>
          <cell r="AT136">
            <v>0</v>
          </cell>
          <cell r="AU136">
            <v>0</v>
          </cell>
          <cell r="AV136">
            <v>0</v>
          </cell>
          <cell r="AW136">
            <v>0</v>
          </cell>
          <cell r="AX136">
            <v>0</v>
          </cell>
          <cell r="AY136">
            <v>0</v>
          </cell>
          <cell r="AZ136">
            <v>0</v>
          </cell>
          <cell r="BA136">
            <v>9.9400000000000002E-2</v>
          </cell>
          <cell r="BB136">
            <v>266.58519999999999</v>
          </cell>
          <cell r="BC136">
            <v>0</v>
          </cell>
          <cell r="BD136">
            <v>329.38420000000002</v>
          </cell>
          <cell r="BE136">
            <v>2814.7896000000001</v>
          </cell>
          <cell r="BF136">
            <v>0</v>
          </cell>
          <cell r="BG136">
            <v>568.63170000000002</v>
          </cell>
          <cell r="BH136">
            <v>5055.0344999999998</v>
          </cell>
          <cell r="BI136">
            <v>0</v>
          </cell>
          <cell r="BJ136">
            <v>898.01589999999999</v>
          </cell>
          <cell r="BK136">
            <v>7869.8240999999998</v>
          </cell>
          <cell r="BL136">
            <v>0</v>
          </cell>
          <cell r="BM136">
            <v>897.91650000000004</v>
          </cell>
          <cell r="BN136">
            <v>7603.2389000000003</v>
          </cell>
          <cell r="BO136">
            <v>0</v>
          </cell>
          <cell r="BP136">
            <v>329.38420000000002</v>
          </cell>
          <cell r="BQ136">
            <v>2814.7896000000001</v>
          </cell>
          <cell r="BR136">
            <v>0</v>
          </cell>
          <cell r="BS136">
            <v>568.63170000000002</v>
          </cell>
          <cell r="BT136">
            <v>5055.0344999999998</v>
          </cell>
          <cell r="BU136">
            <v>0</v>
          </cell>
          <cell r="BV136">
            <v>898.01589999999999</v>
          </cell>
          <cell r="BW136">
            <v>7869.8240999999998</v>
          </cell>
          <cell r="BX136">
            <v>0</v>
          </cell>
          <cell r="BY136">
            <v>9.9400000000000002E-2</v>
          </cell>
          <cell r="BZ136">
            <v>28.5839</v>
          </cell>
          <cell r="CA136">
            <v>0</v>
          </cell>
          <cell r="CB136">
            <v>0</v>
          </cell>
          <cell r="CC136">
            <v>0</v>
          </cell>
          <cell r="CD136">
            <v>0</v>
          </cell>
          <cell r="CE136">
            <v>0</v>
          </cell>
          <cell r="CF136">
            <v>238.00129999999999</v>
          </cell>
          <cell r="CG136">
            <v>0</v>
          </cell>
          <cell r="CH136">
            <v>0</v>
          </cell>
          <cell r="CI136">
            <v>0</v>
          </cell>
          <cell r="CJ136">
            <v>0</v>
          </cell>
          <cell r="CK136">
            <v>0</v>
          </cell>
          <cell r="CL136">
            <v>0</v>
          </cell>
          <cell r="CM136">
            <v>0</v>
          </cell>
          <cell r="CN136">
            <v>9.9400000000000002E-2</v>
          </cell>
          <cell r="CO136">
            <v>266.58519999999999</v>
          </cell>
          <cell r="CP136">
            <v>0</v>
          </cell>
          <cell r="CQ136">
            <v>0</v>
          </cell>
          <cell r="CR136">
            <v>0</v>
          </cell>
          <cell r="CS136">
            <v>0</v>
          </cell>
          <cell r="CT136">
            <v>0</v>
          </cell>
          <cell r="CU136">
            <v>0</v>
          </cell>
          <cell r="CV136">
            <v>0</v>
          </cell>
          <cell r="CW136">
            <v>0</v>
          </cell>
          <cell r="CX136">
            <v>0</v>
          </cell>
          <cell r="CY136">
            <v>0</v>
          </cell>
          <cell r="CZ136">
            <v>897.91650000000004</v>
          </cell>
          <cell r="DA136">
            <v>7603.2389000000003</v>
          </cell>
          <cell r="DB136">
            <v>0</v>
          </cell>
        </row>
        <row r="137">
          <cell r="A137">
            <v>93216</v>
          </cell>
          <cell r="B137">
            <v>142.7629</v>
          </cell>
          <cell r="C137">
            <v>959.74950000000001</v>
          </cell>
          <cell r="D137">
            <v>542.29359999999997</v>
          </cell>
          <cell r="E137">
            <v>265.1311</v>
          </cell>
          <cell r="F137">
            <v>1605.3132000000001</v>
          </cell>
          <cell r="G137">
            <v>1007.1167</v>
          </cell>
          <cell r="H137">
            <v>0</v>
          </cell>
          <cell r="I137">
            <v>200.97</v>
          </cell>
          <cell r="J137">
            <v>0</v>
          </cell>
          <cell r="K137">
            <v>157.4631</v>
          </cell>
          <cell r="L137">
            <v>896.69219999999996</v>
          </cell>
          <cell r="M137">
            <v>598.13329999999996</v>
          </cell>
          <cell r="N137">
            <v>0</v>
          </cell>
          <cell r="O137">
            <v>200.97</v>
          </cell>
          <cell r="P137">
            <v>0</v>
          </cell>
          <cell r="Q137">
            <v>248.69200000000001</v>
          </cell>
          <cell r="R137">
            <v>1737.058</v>
          </cell>
          <cell r="S137">
            <v>944.6721</v>
          </cell>
          <cell r="T137">
            <v>881.72640000000001</v>
          </cell>
          <cell r="U137">
            <v>6158.6597000000002</v>
          </cell>
          <cell r="V137">
            <v>3349.2926000000002</v>
          </cell>
          <cell r="W137">
            <v>1380.8493000000001</v>
          </cell>
          <cell r="X137">
            <v>9564.0882000000001</v>
          </cell>
          <cell r="Y137">
            <v>5245.2416999999996</v>
          </cell>
          <cell r="Z137">
            <v>2056.9938000000002</v>
          </cell>
          <cell r="AA137">
            <v>15978.976199999999</v>
          </cell>
          <cell r="AB137">
            <v>7813.6192000000001</v>
          </cell>
          <cell r="AC137">
            <v>0</v>
          </cell>
          <cell r="AD137">
            <v>1.2329000000000001</v>
          </cell>
          <cell r="AE137">
            <v>0</v>
          </cell>
          <cell r="AF137">
            <v>0</v>
          </cell>
          <cell r="AG137">
            <v>6.3349000000000002</v>
          </cell>
          <cell r="AH137">
            <v>0</v>
          </cell>
          <cell r="AI137">
            <v>0</v>
          </cell>
          <cell r="AJ137">
            <v>0</v>
          </cell>
          <cell r="AK137">
            <v>0</v>
          </cell>
          <cell r="AL137">
            <v>1135.7438</v>
          </cell>
          <cell r="AM137">
            <v>9007.7188999999998</v>
          </cell>
          <cell r="AN137">
            <v>4314.1935000000003</v>
          </cell>
          <cell r="AO137">
            <v>3192.7375999999999</v>
          </cell>
          <cell r="AP137">
            <v>24979.1273</v>
          </cell>
          <cell r="AQ137">
            <v>12127.8127</v>
          </cell>
          <cell r="AR137">
            <v>157.4631</v>
          </cell>
          <cell r="AS137">
            <v>1105.23</v>
          </cell>
          <cell r="AT137">
            <v>598.13329999999996</v>
          </cell>
          <cell r="AU137">
            <v>0</v>
          </cell>
          <cell r="AV137">
            <v>0</v>
          </cell>
          <cell r="AW137">
            <v>0</v>
          </cell>
          <cell r="AX137">
            <v>0</v>
          </cell>
          <cell r="AY137">
            <v>0</v>
          </cell>
          <cell r="AZ137">
            <v>0</v>
          </cell>
          <cell r="BA137">
            <v>157.4631</v>
          </cell>
          <cell r="BB137">
            <v>1105.23</v>
          </cell>
          <cell r="BC137">
            <v>598.13329999999996</v>
          </cell>
          <cell r="BD137">
            <v>2464.8878</v>
          </cell>
          <cell r="BE137">
            <v>18745.008900000001</v>
          </cell>
          <cell r="BF137">
            <v>9363.0295000000006</v>
          </cell>
          <cell r="BG137">
            <v>2266.1622000000002</v>
          </cell>
          <cell r="BH137">
            <v>16903.436600000001</v>
          </cell>
          <cell r="BI137">
            <v>8608.1581999999999</v>
          </cell>
          <cell r="BJ137">
            <v>4731.05</v>
          </cell>
          <cell r="BK137">
            <v>35648.445500000002</v>
          </cell>
          <cell r="BL137">
            <v>17971.187699999999</v>
          </cell>
          <cell r="BM137">
            <v>4573.5869000000002</v>
          </cell>
          <cell r="BN137">
            <v>34543.215499999998</v>
          </cell>
          <cell r="BO137">
            <v>17373.054400000001</v>
          </cell>
          <cell r="BP137">
            <v>2464.8878</v>
          </cell>
          <cell r="BQ137">
            <v>18745.008900000001</v>
          </cell>
          <cell r="BR137">
            <v>9363.0295000000006</v>
          </cell>
          <cell r="BS137">
            <v>2266.1622000000002</v>
          </cell>
          <cell r="BT137">
            <v>16903.436600000001</v>
          </cell>
          <cell r="BU137">
            <v>8608.1581999999999</v>
          </cell>
          <cell r="BV137">
            <v>4731.05</v>
          </cell>
          <cell r="BW137">
            <v>35648.445500000002</v>
          </cell>
          <cell r="BX137">
            <v>17971.187699999999</v>
          </cell>
          <cell r="BY137">
            <v>0</v>
          </cell>
          <cell r="BZ137">
            <v>0</v>
          </cell>
          <cell r="CA137">
            <v>0</v>
          </cell>
          <cell r="CB137">
            <v>0</v>
          </cell>
          <cell r="CC137">
            <v>6.3349000000000002</v>
          </cell>
          <cell r="CD137">
            <v>0</v>
          </cell>
          <cell r="CE137">
            <v>0</v>
          </cell>
          <cell r="CF137">
            <v>200.97</v>
          </cell>
          <cell r="CG137">
            <v>0</v>
          </cell>
          <cell r="CH137">
            <v>157.4631</v>
          </cell>
          <cell r="CI137">
            <v>896.69219999999996</v>
          </cell>
          <cell r="CJ137">
            <v>598.13329999999996</v>
          </cell>
          <cell r="CK137">
            <v>0</v>
          </cell>
          <cell r="CL137">
            <v>1.2329000000000001</v>
          </cell>
          <cell r="CM137">
            <v>0</v>
          </cell>
          <cell r="CN137">
            <v>157.4631</v>
          </cell>
          <cell r="CO137">
            <v>1105.23</v>
          </cell>
          <cell r="CP137">
            <v>598.13329999999996</v>
          </cell>
          <cell r="CQ137">
            <v>0</v>
          </cell>
          <cell r="CR137">
            <v>0</v>
          </cell>
          <cell r="CS137">
            <v>0</v>
          </cell>
          <cell r="CT137">
            <v>0</v>
          </cell>
          <cell r="CU137">
            <v>0</v>
          </cell>
          <cell r="CV137">
            <v>0</v>
          </cell>
          <cell r="CW137">
            <v>0</v>
          </cell>
          <cell r="CX137">
            <v>0</v>
          </cell>
          <cell r="CY137">
            <v>0</v>
          </cell>
          <cell r="CZ137">
            <v>4573.5869000000002</v>
          </cell>
          <cell r="DA137">
            <v>34543.215499999998</v>
          </cell>
          <cell r="DB137">
            <v>17373.054400000001</v>
          </cell>
        </row>
        <row r="138">
          <cell r="A138">
            <v>93217</v>
          </cell>
          <cell r="B138">
            <v>55.519599999999997</v>
          </cell>
          <cell r="C138">
            <v>558.78729999999996</v>
          </cell>
          <cell r="D138">
            <v>210.89490000000001</v>
          </cell>
          <cell r="E138">
            <v>103.1079</v>
          </cell>
          <cell r="F138">
            <v>1368.5563</v>
          </cell>
          <cell r="G138">
            <v>391.6619</v>
          </cell>
          <cell r="H138">
            <v>0</v>
          </cell>
          <cell r="I138">
            <v>206.84790000000001</v>
          </cell>
          <cell r="J138">
            <v>0</v>
          </cell>
          <cell r="K138">
            <v>136.54089999999999</v>
          </cell>
          <cell r="L138">
            <v>864.08240000000001</v>
          </cell>
          <cell r="M138">
            <v>518.65899999999999</v>
          </cell>
          <cell r="N138">
            <v>0</v>
          </cell>
          <cell r="O138">
            <v>206.84790000000001</v>
          </cell>
          <cell r="P138">
            <v>0</v>
          </cell>
          <cell r="Q138">
            <v>5.7828999999999997</v>
          </cell>
          <cell r="R138">
            <v>274.95370000000003</v>
          </cell>
          <cell r="S138">
            <v>21.966699999999999</v>
          </cell>
          <cell r="T138">
            <v>20.5031</v>
          </cell>
          <cell r="U138">
            <v>974.83590000000004</v>
          </cell>
          <cell r="V138">
            <v>77.882199999999997</v>
          </cell>
          <cell r="W138">
            <v>48.372599999999998</v>
          </cell>
          <cell r="X138">
            <v>2313.0508</v>
          </cell>
          <cell r="Y138">
            <v>183.7467</v>
          </cell>
          <cell r="Z138">
            <v>48.947899999999997</v>
          </cell>
          <cell r="AA138">
            <v>2195.6667000000002</v>
          </cell>
          <cell r="AB138">
            <v>185.9316</v>
          </cell>
          <cell r="AC138">
            <v>0</v>
          </cell>
          <cell r="AD138">
            <v>65.757000000000005</v>
          </cell>
          <cell r="AE138">
            <v>0</v>
          </cell>
          <cell r="AF138">
            <v>0</v>
          </cell>
          <cell r="AG138">
            <v>0</v>
          </cell>
          <cell r="AH138">
            <v>0</v>
          </cell>
          <cell r="AI138">
            <v>0</v>
          </cell>
          <cell r="AJ138">
            <v>38.081400000000002</v>
          </cell>
          <cell r="AK138">
            <v>0</v>
          </cell>
          <cell r="AL138">
            <v>26.4099</v>
          </cell>
          <cell r="AM138">
            <v>1606.8297</v>
          </cell>
          <cell r="AN138">
            <v>100.31959999999999</v>
          </cell>
          <cell r="AO138">
            <v>75.357799999999997</v>
          </cell>
          <cell r="AP138">
            <v>3698.6579999999999</v>
          </cell>
          <cell r="AQ138">
            <v>286.25119999999998</v>
          </cell>
          <cell r="AR138">
            <v>136.54089999999999</v>
          </cell>
          <cell r="AS138">
            <v>1174.7687000000001</v>
          </cell>
          <cell r="AT138">
            <v>518.65899999999999</v>
          </cell>
          <cell r="AU138">
            <v>0</v>
          </cell>
          <cell r="AV138">
            <v>0</v>
          </cell>
          <cell r="AW138">
            <v>0</v>
          </cell>
          <cell r="AX138">
            <v>0</v>
          </cell>
          <cell r="AY138">
            <v>0</v>
          </cell>
          <cell r="AZ138">
            <v>0</v>
          </cell>
          <cell r="BA138">
            <v>136.54089999999999</v>
          </cell>
          <cell r="BB138">
            <v>1174.7687000000001</v>
          </cell>
          <cell r="BC138">
            <v>518.65899999999999</v>
          </cell>
          <cell r="BD138">
            <v>207.5754</v>
          </cell>
          <cell r="BE138">
            <v>4329.8581999999997</v>
          </cell>
          <cell r="BF138">
            <v>788.48839999999996</v>
          </cell>
          <cell r="BG138">
            <v>52.695900000000002</v>
          </cell>
          <cell r="BH138">
            <v>2856.6192999999998</v>
          </cell>
          <cell r="BI138">
            <v>200.16849999999999</v>
          </cell>
          <cell r="BJ138">
            <v>260.2713</v>
          </cell>
          <cell r="BK138">
            <v>7186.4775</v>
          </cell>
          <cell r="BL138">
            <v>988.65689999999995</v>
          </cell>
          <cell r="BM138">
            <v>123.7304</v>
          </cell>
          <cell r="BN138">
            <v>6011.7088000000003</v>
          </cell>
          <cell r="BO138">
            <v>469.99790000000002</v>
          </cell>
          <cell r="BP138">
            <v>207.5754</v>
          </cell>
          <cell r="BQ138">
            <v>4329.8581999999997</v>
          </cell>
          <cell r="BR138">
            <v>788.48839999999996</v>
          </cell>
          <cell r="BS138">
            <v>52.695900000000002</v>
          </cell>
          <cell r="BT138">
            <v>2856.6192999999998</v>
          </cell>
          <cell r="BU138">
            <v>200.16849999999999</v>
          </cell>
          <cell r="BV138">
            <v>260.2713</v>
          </cell>
          <cell r="BW138">
            <v>7186.4775</v>
          </cell>
          <cell r="BX138">
            <v>988.65689999999995</v>
          </cell>
          <cell r="BY138">
            <v>0</v>
          </cell>
          <cell r="BZ138">
            <v>38.081400000000002</v>
          </cell>
          <cell r="CA138">
            <v>0</v>
          </cell>
          <cell r="CB138">
            <v>0</v>
          </cell>
          <cell r="CC138">
            <v>0</v>
          </cell>
          <cell r="CD138">
            <v>0</v>
          </cell>
          <cell r="CE138">
            <v>0</v>
          </cell>
          <cell r="CF138">
            <v>206.84790000000001</v>
          </cell>
          <cell r="CG138">
            <v>0</v>
          </cell>
          <cell r="CH138">
            <v>136.54089999999999</v>
          </cell>
          <cell r="CI138">
            <v>864.08240000000001</v>
          </cell>
          <cell r="CJ138">
            <v>518.65899999999999</v>
          </cell>
          <cell r="CK138">
            <v>0</v>
          </cell>
          <cell r="CL138">
            <v>65.757000000000005</v>
          </cell>
          <cell r="CM138">
            <v>0</v>
          </cell>
          <cell r="CN138">
            <v>136.54089999999999</v>
          </cell>
          <cell r="CO138">
            <v>1174.7687000000001</v>
          </cell>
          <cell r="CP138">
            <v>518.65899999999999</v>
          </cell>
          <cell r="CQ138">
            <v>0</v>
          </cell>
          <cell r="CR138">
            <v>0</v>
          </cell>
          <cell r="CS138">
            <v>0</v>
          </cell>
          <cell r="CT138">
            <v>0</v>
          </cell>
          <cell r="CU138">
            <v>0</v>
          </cell>
          <cell r="CV138">
            <v>0</v>
          </cell>
          <cell r="CW138">
            <v>0</v>
          </cell>
          <cell r="CX138">
            <v>0</v>
          </cell>
          <cell r="CY138">
            <v>0</v>
          </cell>
          <cell r="CZ138">
            <v>123.7304</v>
          </cell>
          <cell r="DA138">
            <v>6011.7088000000003</v>
          </cell>
          <cell r="DB138">
            <v>469.99790000000002</v>
          </cell>
        </row>
        <row r="139">
          <cell r="A139">
            <v>93218</v>
          </cell>
          <cell r="B139">
            <v>27.353200000000001</v>
          </cell>
          <cell r="C139">
            <v>483.54919999999998</v>
          </cell>
          <cell r="D139">
            <v>41.290500000000002</v>
          </cell>
          <cell r="E139">
            <v>50.798900000000003</v>
          </cell>
          <cell r="F139">
            <v>941.72770000000003</v>
          </cell>
          <cell r="G139">
            <v>76.682500000000005</v>
          </cell>
          <cell r="H139">
            <v>0</v>
          </cell>
          <cell r="I139">
            <v>0</v>
          </cell>
          <cell r="J139">
            <v>0</v>
          </cell>
          <cell r="K139">
            <v>67.659700000000001</v>
          </cell>
          <cell r="L139">
            <v>1009.5209</v>
          </cell>
          <cell r="M139">
            <v>102.13420000000001</v>
          </cell>
          <cell r="N139">
            <v>0</v>
          </cell>
          <cell r="O139">
            <v>0</v>
          </cell>
          <cell r="P139">
            <v>0</v>
          </cell>
          <cell r="Q139">
            <v>26.8047</v>
          </cell>
          <cell r="R139">
            <v>423.7328</v>
          </cell>
          <cell r="S139">
            <v>40.462499999999999</v>
          </cell>
          <cell r="T139">
            <v>95.034999999999997</v>
          </cell>
          <cell r="U139">
            <v>1502.3257000000001</v>
          </cell>
          <cell r="V139">
            <v>143.4579</v>
          </cell>
          <cell r="W139">
            <v>132.3321</v>
          </cell>
          <cell r="X139">
            <v>2341.8145</v>
          </cell>
          <cell r="Y139">
            <v>199.75919999999999</v>
          </cell>
          <cell r="Z139">
            <v>347.0498</v>
          </cell>
          <cell r="AA139">
            <v>6021.2313000000004</v>
          </cell>
          <cell r="AB139">
            <v>523.88120000000004</v>
          </cell>
          <cell r="AC139">
            <v>0</v>
          </cell>
          <cell r="AD139">
            <v>0</v>
          </cell>
          <cell r="AE139">
            <v>0</v>
          </cell>
          <cell r="AF139">
            <v>0</v>
          </cell>
          <cell r="AG139">
            <v>0</v>
          </cell>
          <cell r="AH139">
            <v>0</v>
          </cell>
          <cell r="AI139">
            <v>0</v>
          </cell>
          <cell r="AJ139">
            <v>0</v>
          </cell>
          <cell r="AK139">
            <v>0</v>
          </cell>
          <cell r="AL139">
            <v>132.56790000000001</v>
          </cell>
          <cell r="AM139">
            <v>2521.8959</v>
          </cell>
          <cell r="AN139">
            <v>200.11500000000001</v>
          </cell>
          <cell r="AO139">
            <v>479.61770000000001</v>
          </cell>
          <cell r="AP139">
            <v>8543.1272000000008</v>
          </cell>
          <cell r="AQ139">
            <v>723.99620000000004</v>
          </cell>
          <cell r="AR139">
            <v>67.659700000000001</v>
          </cell>
          <cell r="AS139">
            <v>1009.5209</v>
          </cell>
          <cell r="AT139">
            <v>102.13420000000001</v>
          </cell>
          <cell r="AU139">
            <v>0</v>
          </cell>
          <cell r="AV139">
            <v>0</v>
          </cell>
          <cell r="AW139">
            <v>0</v>
          </cell>
          <cell r="AX139">
            <v>0</v>
          </cell>
          <cell r="AY139">
            <v>0</v>
          </cell>
          <cell r="AZ139">
            <v>0</v>
          </cell>
          <cell r="BA139">
            <v>67.659700000000001</v>
          </cell>
          <cell r="BB139">
            <v>1009.5209</v>
          </cell>
          <cell r="BC139">
            <v>102.13420000000001</v>
          </cell>
          <cell r="BD139">
            <v>425.20190000000002</v>
          </cell>
          <cell r="BE139">
            <v>7446.5082000000002</v>
          </cell>
          <cell r="BF139">
            <v>641.85419999999999</v>
          </cell>
          <cell r="BG139">
            <v>254.4076</v>
          </cell>
          <cell r="BH139">
            <v>4447.9543999999996</v>
          </cell>
          <cell r="BI139">
            <v>384.03539999999998</v>
          </cell>
          <cell r="BJ139">
            <v>679.60950000000003</v>
          </cell>
          <cell r="BK139">
            <v>11894.462600000001</v>
          </cell>
          <cell r="BL139">
            <v>1025.8896</v>
          </cell>
          <cell r="BM139">
            <v>611.94979999999998</v>
          </cell>
          <cell r="BN139">
            <v>10884.941699999999</v>
          </cell>
          <cell r="BO139">
            <v>923.75540000000001</v>
          </cell>
          <cell r="BP139">
            <v>425.20190000000002</v>
          </cell>
          <cell r="BQ139">
            <v>7446.5082000000002</v>
          </cell>
          <cell r="BR139">
            <v>641.85419999999999</v>
          </cell>
          <cell r="BS139">
            <v>254.4076</v>
          </cell>
          <cell r="BT139">
            <v>4447.9543999999996</v>
          </cell>
          <cell r="BU139">
            <v>384.03539999999998</v>
          </cell>
          <cell r="BV139">
            <v>679.60950000000003</v>
          </cell>
          <cell r="BW139">
            <v>11894.462600000001</v>
          </cell>
          <cell r="BX139">
            <v>1025.8896</v>
          </cell>
          <cell r="BY139">
            <v>0</v>
          </cell>
          <cell r="BZ139">
            <v>0</v>
          </cell>
          <cell r="CA139">
            <v>0</v>
          </cell>
          <cell r="CB139">
            <v>0</v>
          </cell>
          <cell r="CC139">
            <v>0</v>
          </cell>
          <cell r="CD139">
            <v>0</v>
          </cell>
          <cell r="CE139">
            <v>0</v>
          </cell>
          <cell r="CF139">
            <v>0</v>
          </cell>
          <cell r="CG139">
            <v>0</v>
          </cell>
          <cell r="CH139">
            <v>67.659700000000001</v>
          </cell>
          <cell r="CI139">
            <v>1009.5209</v>
          </cell>
          <cell r="CJ139">
            <v>102.13420000000001</v>
          </cell>
          <cell r="CK139">
            <v>0</v>
          </cell>
          <cell r="CL139">
            <v>0</v>
          </cell>
          <cell r="CM139">
            <v>0</v>
          </cell>
          <cell r="CN139">
            <v>67.659700000000001</v>
          </cell>
          <cell r="CO139">
            <v>1009.5209</v>
          </cell>
          <cell r="CP139">
            <v>102.13420000000001</v>
          </cell>
          <cell r="CQ139">
            <v>0</v>
          </cell>
          <cell r="CR139">
            <v>0</v>
          </cell>
          <cell r="CS139">
            <v>0</v>
          </cell>
          <cell r="CT139">
            <v>0</v>
          </cell>
          <cell r="CU139">
            <v>0</v>
          </cell>
          <cell r="CV139">
            <v>0</v>
          </cell>
          <cell r="CW139">
            <v>0</v>
          </cell>
          <cell r="CX139">
            <v>0</v>
          </cell>
          <cell r="CY139">
            <v>0</v>
          </cell>
          <cell r="CZ139">
            <v>611.94979999999998</v>
          </cell>
          <cell r="DA139">
            <v>10884.941699999999</v>
          </cell>
          <cell r="DB139">
            <v>923.75540000000001</v>
          </cell>
        </row>
        <row r="140">
          <cell r="A140">
            <v>93238</v>
          </cell>
          <cell r="B140">
            <v>28119.514899999998</v>
          </cell>
          <cell r="C140">
            <v>208027.8156</v>
          </cell>
          <cell r="D140">
            <v>0</v>
          </cell>
          <cell r="E140">
            <v>52221.956299999998</v>
          </cell>
          <cell r="F140">
            <v>320304.12170000002</v>
          </cell>
          <cell r="G140">
            <v>0</v>
          </cell>
          <cell r="H140">
            <v>0</v>
          </cell>
          <cell r="I140">
            <v>0</v>
          </cell>
          <cell r="J140">
            <v>0</v>
          </cell>
          <cell r="K140">
            <v>0</v>
          </cell>
          <cell r="L140">
            <v>0</v>
          </cell>
          <cell r="M140">
            <v>0</v>
          </cell>
          <cell r="N140">
            <v>0</v>
          </cell>
          <cell r="O140">
            <v>0</v>
          </cell>
          <cell r="P140">
            <v>0</v>
          </cell>
          <cell r="Q140">
            <v>16962.764599999999</v>
          </cell>
          <cell r="R140">
            <v>142531.07519999999</v>
          </cell>
          <cell r="S140">
            <v>0</v>
          </cell>
          <cell r="T140">
            <v>60140.710899999998</v>
          </cell>
          <cell r="U140">
            <v>505337.44839999999</v>
          </cell>
          <cell r="V140">
            <v>0</v>
          </cell>
          <cell r="W140">
            <v>157444.9467</v>
          </cell>
          <cell r="X140">
            <v>1176200.4609000001</v>
          </cell>
          <cell r="Y140">
            <v>0</v>
          </cell>
          <cell r="Z140">
            <v>85803.377600000007</v>
          </cell>
          <cell r="AA140">
            <v>754563.67859999998</v>
          </cell>
          <cell r="AB140">
            <v>0</v>
          </cell>
          <cell r="AC140">
            <v>0</v>
          </cell>
          <cell r="AD140">
            <v>0</v>
          </cell>
          <cell r="AE140">
            <v>0</v>
          </cell>
          <cell r="AF140">
            <v>0</v>
          </cell>
          <cell r="AG140">
            <v>414.6379</v>
          </cell>
          <cell r="AH140">
            <v>0</v>
          </cell>
          <cell r="AI140">
            <v>0</v>
          </cell>
          <cell r="AJ140">
            <v>0</v>
          </cell>
          <cell r="AK140">
            <v>0</v>
          </cell>
          <cell r="AL140">
            <v>71113.839399999997</v>
          </cell>
          <cell r="AM140">
            <v>696742.66890000005</v>
          </cell>
          <cell r="AN140">
            <v>0</v>
          </cell>
          <cell r="AO140">
            <v>156917.217</v>
          </cell>
          <cell r="AP140">
            <v>1450891.7095999999</v>
          </cell>
          <cell r="AQ140">
            <v>0</v>
          </cell>
          <cell r="AR140">
            <v>0</v>
          </cell>
          <cell r="AS140">
            <v>414.6379</v>
          </cell>
          <cell r="AT140">
            <v>0</v>
          </cell>
          <cell r="AU140">
            <v>0</v>
          </cell>
          <cell r="AV140">
            <v>0</v>
          </cell>
          <cell r="AW140">
            <v>0</v>
          </cell>
          <cell r="AX140">
            <v>0</v>
          </cell>
          <cell r="AY140">
            <v>0</v>
          </cell>
          <cell r="AZ140">
            <v>0</v>
          </cell>
          <cell r="BA140">
            <v>0</v>
          </cell>
          <cell r="BB140">
            <v>414.6379</v>
          </cell>
          <cell r="BC140">
            <v>0</v>
          </cell>
          <cell r="BD140">
            <v>166144.84880000001</v>
          </cell>
          <cell r="BE140">
            <v>1282895.6159000001</v>
          </cell>
          <cell r="BF140">
            <v>0</v>
          </cell>
          <cell r="BG140">
            <v>148217.3149</v>
          </cell>
          <cell r="BH140">
            <v>1344611.1924999999</v>
          </cell>
          <cell r="BI140">
            <v>0</v>
          </cell>
          <cell r="BJ140">
            <v>314362.16369999998</v>
          </cell>
          <cell r="BK140">
            <v>2627506.8084</v>
          </cell>
          <cell r="BL140">
            <v>0</v>
          </cell>
          <cell r="BM140">
            <v>314362.16369999998</v>
          </cell>
          <cell r="BN140">
            <v>2627092.1705</v>
          </cell>
          <cell r="BO140">
            <v>0</v>
          </cell>
          <cell r="BP140">
            <v>166144.84880000001</v>
          </cell>
          <cell r="BQ140">
            <v>1282895.6159000001</v>
          </cell>
          <cell r="BR140">
            <v>0</v>
          </cell>
          <cell r="BS140">
            <v>148217.3149</v>
          </cell>
          <cell r="BT140">
            <v>1344611.1924999999</v>
          </cell>
          <cell r="BU140">
            <v>0</v>
          </cell>
          <cell r="BV140">
            <v>314362.16369999998</v>
          </cell>
          <cell r="BW140">
            <v>2627506.8084</v>
          </cell>
          <cell r="BX140">
            <v>0</v>
          </cell>
          <cell r="BY140">
            <v>0</v>
          </cell>
          <cell r="BZ140">
            <v>0</v>
          </cell>
          <cell r="CA140">
            <v>0</v>
          </cell>
          <cell r="CB140">
            <v>0</v>
          </cell>
          <cell r="CC140">
            <v>414.6379</v>
          </cell>
          <cell r="CD140">
            <v>0</v>
          </cell>
          <cell r="CE140">
            <v>0</v>
          </cell>
          <cell r="CF140">
            <v>0</v>
          </cell>
          <cell r="CG140">
            <v>0</v>
          </cell>
          <cell r="CH140">
            <v>0</v>
          </cell>
          <cell r="CI140">
            <v>0</v>
          </cell>
          <cell r="CJ140">
            <v>0</v>
          </cell>
          <cell r="CK140">
            <v>0</v>
          </cell>
          <cell r="CL140">
            <v>0</v>
          </cell>
          <cell r="CM140">
            <v>0</v>
          </cell>
          <cell r="CN140">
            <v>0</v>
          </cell>
          <cell r="CO140">
            <v>414.6379</v>
          </cell>
          <cell r="CP140">
            <v>0</v>
          </cell>
          <cell r="CQ140">
            <v>0</v>
          </cell>
          <cell r="CR140">
            <v>0</v>
          </cell>
          <cell r="CS140">
            <v>0</v>
          </cell>
          <cell r="CT140">
            <v>0</v>
          </cell>
          <cell r="CU140">
            <v>0</v>
          </cell>
          <cell r="CV140">
            <v>0</v>
          </cell>
          <cell r="CW140">
            <v>0</v>
          </cell>
          <cell r="CX140">
            <v>0</v>
          </cell>
          <cell r="CY140">
            <v>0</v>
          </cell>
          <cell r="CZ140">
            <v>314362.16369999998</v>
          </cell>
          <cell r="DA140">
            <v>2627092.1705</v>
          </cell>
          <cell r="DB140">
            <v>0</v>
          </cell>
        </row>
        <row r="141">
          <cell r="A141">
            <v>93246</v>
          </cell>
          <cell r="B141">
            <v>113.3566</v>
          </cell>
          <cell r="C141">
            <v>2985.5936999999999</v>
          </cell>
          <cell r="D141">
            <v>339.99939999999998</v>
          </cell>
          <cell r="E141">
            <v>210.51939999999999</v>
          </cell>
          <cell r="F141">
            <v>4538.9678000000004</v>
          </cell>
          <cell r="G141">
            <v>631.428</v>
          </cell>
          <cell r="H141">
            <v>0</v>
          </cell>
          <cell r="I141">
            <v>0</v>
          </cell>
          <cell r="J141">
            <v>0</v>
          </cell>
          <cell r="K141">
            <v>0</v>
          </cell>
          <cell r="L141">
            <v>0</v>
          </cell>
          <cell r="M141">
            <v>0</v>
          </cell>
          <cell r="N141">
            <v>0</v>
          </cell>
          <cell r="O141">
            <v>0</v>
          </cell>
          <cell r="P141">
            <v>0</v>
          </cell>
          <cell r="Q141">
            <v>60.716700000000003</v>
          </cell>
          <cell r="R141">
            <v>422.36840000000001</v>
          </cell>
          <cell r="S141">
            <v>182.11259999999999</v>
          </cell>
          <cell r="T141">
            <v>215.2681</v>
          </cell>
          <cell r="U141">
            <v>1497.4883</v>
          </cell>
          <cell r="V141">
            <v>645.67100000000005</v>
          </cell>
          <cell r="W141">
            <v>599.86080000000004</v>
          </cell>
          <cell r="X141">
            <v>9444.4182000000001</v>
          </cell>
          <cell r="Y141">
            <v>1799.211</v>
          </cell>
          <cell r="Z141">
            <v>452.67450000000002</v>
          </cell>
          <cell r="AA141">
            <v>3431.3622999999998</v>
          </cell>
          <cell r="AB141">
            <v>1357.7429</v>
          </cell>
          <cell r="AC141">
            <v>0</v>
          </cell>
          <cell r="AD141">
            <v>0</v>
          </cell>
          <cell r="AE141">
            <v>0</v>
          </cell>
          <cell r="AF141">
            <v>0</v>
          </cell>
          <cell r="AG141">
            <v>0</v>
          </cell>
          <cell r="AH141">
            <v>0</v>
          </cell>
          <cell r="AI141">
            <v>0</v>
          </cell>
          <cell r="AJ141">
            <v>0</v>
          </cell>
          <cell r="AK141">
            <v>0</v>
          </cell>
          <cell r="AL141">
            <v>272.02480000000003</v>
          </cell>
          <cell r="AM141">
            <v>2155.4531999999999</v>
          </cell>
          <cell r="AN141">
            <v>815.90610000000004</v>
          </cell>
          <cell r="AO141">
            <v>724.69929999999999</v>
          </cell>
          <cell r="AP141">
            <v>5586.8154999999997</v>
          </cell>
          <cell r="AQ141">
            <v>2173.6489999999999</v>
          </cell>
          <cell r="AR141">
            <v>0</v>
          </cell>
          <cell r="AS141">
            <v>0</v>
          </cell>
          <cell r="AT141">
            <v>0</v>
          </cell>
          <cell r="AU141">
            <v>0</v>
          </cell>
          <cell r="AV141">
            <v>0</v>
          </cell>
          <cell r="AW141">
            <v>0</v>
          </cell>
          <cell r="AX141">
            <v>0</v>
          </cell>
          <cell r="AY141">
            <v>0</v>
          </cell>
          <cell r="AZ141">
            <v>0</v>
          </cell>
          <cell r="BA141">
            <v>0</v>
          </cell>
          <cell r="BB141">
            <v>0</v>
          </cell>
          <cell r="BC141">
            <v>0</v>
          </cell>
          <cell r="BD141">
            <v>776.55050000000006</v>
          </cell>
          <cell r="BE141">
            <v>10955.9238</v>
          </cell>
          <cell r="BF141">
            <v>2329.1703000000002</v>
          </cell>
          <cell r="BG141">
            <v>548.00959999999998</v>
          </cell>
          <cell r="BH141">
            <v>4075.3099000000002</v>
          </cell>
          <cell r="BI141">
            <v>1643.6896999999999</v>
          </cell>
          <cell r="BJ141">
            <v>1324.5600999999999</v>
          </cell>
          <cell r="BK141">
            <v>15031.233700000001</v>
          </cell>
          <cell r="BL141">
            <v>3972.86</v>
          </cell>
          <cell r="BM141">
            <v>1324.5600999999999</v>
          </cell>
          <cell r="BN141">
            <v>15031.233700000001</v>
          </cell>
          <cell r="BO141">
            <v>3972.86</v>
          </cell>
          <cell r="BP141">
            <v>776.55050000000006</v>
          </cell>
          <cell r="BQ141">
            <v>10955.9238</v>
          </cell>
          <cell r="BR141">
            <v>2329.1703000000002</v>
          </cell>
          <cell r="BS141">
            <v>548.00959999999998</v>
          </cell>
          <cell r="BT141">
            <v>4075.3099000000002</v>
          </cell>
          <cell r="BU141">
            <v>1643.6896999999999</v>
          </cell>
          <cell r="BV141">
            <v>1324.5600999999999</v>
          </cell>
          <cell r="BW141">
            <v>15031.233700000001</v>
          </cell>
          <cell r="BX141">
            <v>3972.86</v>
          </cell>
          <cell r="BY141">
            <v>0</v>
          </cell>
          <cell r="BZ141">
            <v>0</v>
          </cell>
          <cell r="CA141">
            <v>0</v>
          </cell>
          <cell r="CB141">
            <v>0</v>
          </cell>
          <cell r="CC141">
            <v>0</v>
          </cell>
          <cell r="CD141">
            <v>0</v>
          </cell>
          <cell r="CE141">
            <v>0</v>
          </cell>
          <cell r="CF141">
            <v>0</v>
          </cell>
          <cell r="CG141">
            <v>0</v>
          </cell>
          <cell r="CH141">
            <v>0</v>
          </cell>
          <cell r="CI141">
            <v>0</v>
          </cell>
          <cell r="CJ141">
            <v>0</v>
          </cell>
          <cell r="CK141">
            <v>0</v>
          </cell>
          <cell r="CL141">
            <v>0</v>
          </cell>
          <cell r="CM141">
            <v>0</v>
          </cell>
          <cell r="CN141">
            <v>0</v>
          </cell>
          <cell r="CO141">
            <v>0</v>
          </cell>
          <cell r="CP141">
            <v>0</v>
          </cell>
          <cell r="CQ141">
            <v>0</v>
          </cell>
          <cell r="CR141">
            <v>0</v>
          </cell>
          <cell r="CS141">
            <v>0</v>
          </cell>
          <cell r="CT141">
            <v>0</v>
          </cell>
          <cell r="CU141">
            <v>0</v>
          </cell>
          <cell r="CV141">
            <v>0</v>
          </cell>
          <cell r="CW141">
            <v>0</v>
          </cell>
          <cell r="CX141">
            <v>0</v>
          </cell>
          <cell r="CY141">
            <v>0</v>
          </cell>
          <cell r="CZ141">
            <v>1324.5600999999999</v>
          </cell>
          <cell r="DA141">
            <v>15031.233700000001</v>
          </cell>
          <cell r="DB141">
            <v>3972.86</v>
          </cell>
        </row>
        <row r="142">
          <cell r="A142">
            <v>93249</v>
          </cell>
          <cell r="B142">
            <v>1852.2728999999999</v>
          </cell>
          <cell r="C142">
            <v>14331.283299999999</v>
          </cell>
          <cell r="D142">
            <v>1442.1587</v>
          </cell>
          <cell r="E142">
            <v>3439.9355</v>
          </cell>
          <cell r="F142">
            <v>17744.714</v>
          </cell>
          <cell r="G142">
            <v>2678.2946999999999</v>
          </cell>
          <cell r="H142">
            <v>0</v>
          </cell>
          <cell r="I142">
            <v>0</v>
          </cell>
          <cell r="J142">
            <v>0</v>
          </cell>
          <cell r="K142">
            <v>0</v>
          </cell>
          <cell r="L142">
            <v>0</v>
          </cell>
          <cell r="M142">
            <v>0</v>
          </cell>
          <cell r="N142">
            <v>0</v>
          </cell>
          <cell r="O142">
            <v>0</v>
          </cell>
          <cell r="P142">
            <v>0</v>
          </cell>
          <cell r="Q142">
            <v>10.6653</v>
          </cell>
          <cell r="R142">
            <v>93.556399999999996</v>
          </cell>
          <cell r="S142">
            <v>8.3040000000000003</v>
          </cell>
          <cell r="T142">
            <v>37.813299999999998</v>
          </cell>
          <cell r="U142">
            <v>331.69959999999998</v>
          </cell>
          <cell r="V142">
            <v>29.440999999999999</v>
          </cell>
          <cell r="W142">
            <v>5340.6869999999999</v>
          </cell>
          <cell r="X142">
            <v>32501.2533</v>
          </cell>
          <cell r="Y142">
            <v>4158.1984000000002</v>
          </cell>
          <cell r="Z142">
            <v>153.8997</v>
          </cell>
          <cell r="AA142">
            <v>1627.5972999999999</v>
          </cell>
          <cell r="AB142">
            <v>119.8246</v>
          </cell>
          <cell r="AC142">
            <v>0</v>
          </cell>
          <cell r="AD142">
            <v>0</v>
          </cell>
          <cell r="AE142">
            <v>0</v>
          </cell>
          <cell r="AF142">
            <v>0</v>
          </cell>
          <cell r="AG142">
            <v>0</v>
          </cell>
          <cell r="AH142">
            <v>0</v>
          </cell>
          <cell r="AI142">
            <v>0</v>
          </cell>
          <cell r="AJ142">
            <v>0</v>
          </cell>
          <cell r="AK142">
            <v>0</v>
          </cell>
          <cell r="AL142">
            <v>47.783000000000001</v>
          </cell>
          <cell r="AM142">
            <v>517.38850000000002</v>
          </cell>
          <cell r="AN142">
            <v>37.203299999999999</v>
          </cell>
          <cell r="AO142">
            <v>201.68270000000001</v>
          </cell>
          <cell r="AP142">
            <v>2144.9857999999999</v>
          </cell>
          <cell r="AQ142">
            <v>157.02789999999999</v>
          </cell>
          <cell r="AR142">
            <v>0</v>
          </cell>
          <cell r="AS142">
            <v>0</v>
          </cell>
          <cell r="AT142">
            <v>0</v>
          </cell>
          <cell r="AU142">
            <v>0</v>
          </cell>
          <cell r="AV142">
            <v>0</v>
          </cell>
          <cell r="AW142">
            <v>0</v>
          </cell>
          <cell r="AX142">
            <v>0</v>
          </cell>
          <cell r="AY142">
            <v>0</v>
          </cell>
          <cell r="AZ142">
            <v>0</v>
          </cell>
          <cell r="BA142">
            <v>0</v>
          </cell>
          <cell r="BB142">
            <v>0</v>
          </cell>
          <cell r="BC142">
            <v>0</v>
          </cell>
          <cell r="BD142">
            <v>5446.1081000000004</v>
          </cell>
          <cell r="BE142">
            <v>33703.594599999997</v>
          </cell>
          <cell r="BF142">
            <v>4240.2780000000002</v>
          </cell>
          <cell r="BG142">
            <v>96.261600000000001</v>
          </cell>
          <cell r="BH142">
            <v>942.64449999999999</v>
          </cell>
          <cell r="BI142">
            <v>74.948300000000003</v>
          </cell>
          <cell r="BJ142">
            <v>5542.3697000000002</v>
          </cell>
          <cell r="BK142">
            <v>34646.239099999999</v>
          </cell>
          <cell r="BL142">
            <v>4315.2263000000003</v>
          </cell>
          <cell r="BM142">
            <v>5542.3697000000002</v>
          </cell>
          <cell r="BN142">
            <v>34646.239099999999</v>
          </cell>
          <cell r="BO142">
            <v>4315.2263000000003</v>
          </cell>
          <cell r="BP142">
            <v>5446.1081000000004</v>
          </cell>
          <cell r="BQ142">
            <v>33703.594599999997</v>
          </cell>
          <cell r="BR142">
            <v>4240.2780000000002</v>
          </cell>
          <cell r="BS142">
            <v>96.261600000000001</v>
          </cell>
          <cell r="BT142">
            <v>942.64449999999999</v>
          </cell>
          <cell r="BU142">
            <v>74.948300000000003</v>
          </cell>
          <cell r="BV142">
            <v>5542.3697000000002</v>
          </cell>
          <cell r="BW142">
            <v>34646.239099999999</v>
          </cell>
          <cell r="BX142">
            <v>4315.2263000000003</v>
          </cell>
          <cell r="BY142">
            <v>0</v>
          </cell>
          <cell r="BZ142">
            <v>0</v>
          </cell>
          <cell r="CA142">
            <v>0</v>
          </cell>
          <cell r="CB142">
            <v>0</v>
          </cell>
          <cell r="CC142">
            <v>0</v>
          </cell>
          <cell r="CD142">
            <v>0</v>
          </cell>
          <cell r="CE142">
            <v>0</v>
          </cell>
          <cell r="CF142">
            <v>0</v>
          </cell>
          <cell r="CG142">
            <v>0</v>
          </cell>
          <cell r="CH142">
            <v>0</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0</v>
          </cell>
          <cell r="CY142">
            <v>0</v>
          </cell>
          <cell r="CZ142">
            <v>5542.3697000000002</v>
          </cell>
          <cell r="DA142">
            <v>34646.239099999999</v>
          </cell>
          <cell r="DB142">
            <v>4315.2263000000003</v>
          </cell>
        </row>
        <row r="143">
          <cell r="A143">
            <v>93255</v>
          </cell>
          <cell r="B143">
            <v>6090.5703999999996</v>
          </cell>
          <cell r="C143">
            <v>58324.618999999999</v>
          </cell>
          <cell r="D143">
            <v>0</v>
          </cell>
          <cell r="E143">
            <v>11311.0594</v>
          </cell>
          <cell r="F143">
            <v>107698.7262</v>
          </cell>
          <cell r="G143">
            <v>0</v>
          </cell>
          <cell r="H143">
            <v>0</v>
          </cell>
          <cell r="I143">
            <v>0</v>
          </cell>
          <cell r="J143">
            <v>0</v>
          </cell>
          <cell r="K143">
            <v>0</v>
          </cell>
          <cell r="L143">
            <v>0</v>
          </cell>
          <cell r="M143">
            <v>0</v>
          </cell>
          <cell r="N143">
            <v>0</v>
          </cell>
          <cell r="O143">
            <v>0</v>
          </cell>
          <cell r="P143">
            <v>0</v>
          </cell>
          <cell r="Q143">
            <v>22071.636900000001</v>
          </cell>
          <cell r="R143">
            <v>198921.79029999999</v>
          </cell>
          <cell r="S143">
            <v>0</v>
          </cell>
          <cell r="T143">
            <v>78253.985499999995</v>
          </cell>
          <cell r="U143">
            <v>705268.16520000005</v>
          </cell>
          <cell r="V143">
            <v>0</v>
          </cell>
          <cell r="W143">
            <v>117727.2522</v>
          </cell>
          <cell r="X143">
            <v>1070213.3007</v>
          </cell>
          <cell r="Y143">
            <v>0</v>
          </cell>
          <cell r="Z143">
            <v>182116.5465</v>
          </cell>
          <cell r="AA143">
            <v>1428791.8177</v>
          </cell>
          <cell r="AB143">
            <v>0</v>
          </cell>
          <cell r="AC143">
            <v>0</v>
          </cell>
          <cell r="AD143">
            <v>0</v>
          </cell>
          <cell r="AE143">
            <v>0</v>
          </cell>
          <cell r="AF143">
            <v>0</v>
          </cell>
          <cell r="AG143">
            <v>437.45089999999999</v>
          </cell>
          <cell r="AH143">
            <v>0</v>
          </cell>
          <cell r="AI143">
            <v>0</v>
          </cell>
          <cell r="AJ143">
            <v>0</v>
          </cell>
          <cell r="AK143">
            <v>0</v>
          </cell>
          <cell r="AL143">
            <v>92532.018200000006</v>
          </cell>
          <cell r="AM143">
            <v>963588.75060000003</v>
          </cell>
          <cell r="AN143">
            <v>0</v>
          </cell>
          <cell r="AO143">
            <v>274648.56469999999</v>
          </cell>
          <cell r="AP143">
            <v>2391943.1173999999</v>
          </cell>
          <cell r="AQ143">
            <v>0</v>
          </cell>
          <cell r="AR143">
            <v>0</v>
          </cell>
          <cell r="AS143">
            <v>437.45089999999999</v>
          </cell>
          <cell r="AT143">
            <v>0</v>
          </cell>
          <cell r="AU143">
            <v>0</v>
          </cell>
          <cell r="AV143">
            <v>0</v>
          </cell>
          <cell r="AW143">
            <v>0</v>
          </cell>
          <cell r="AX143">
            <v>0</v>
          </cell>
          <cell r="AY143">
            <v>0</v>
          </cell>
          <cell r="AZ143">
            <v>0</v>
          </cell>
          <cell r="BA143">
            <v>0</v>
          </cell>
          <cell r="BB143">
            <v>437.45089999999999</v>
          </cell>
          <cell r="BC143">
            <v>0</v>
          </cell>
          <cell r="BD143">
            <v>199518.17629999999</v>
          </cell>
          <cell r="BE143">
            <v>1594815.1629000001</v>
          </cell>
          <cell r="BF143">
            <v>0</v>
          </cell>
          <cell r="BG143">
            <v>192857.64060000001</v>
          </cell>
          <cell r="BH143">
            <v>1867778.7061000001</v>
          </cell>
          <cell r="BI143">
            <v>0</v>
          </cell>
          <cell r="BJ143">
            <v>392375.81689999998</v>
          </cell>
          <cell r="BK143">
            <v>3462593.8689999999</v>
          </cell>
          <cell r="BL143">
            <v>0</v>
          </cell>
          <cell r="BM143">
            <v>392375.81689999998</v>
          </cell>
          <cell r="BN143">
            <v>3462156.4180999999</v>
          </cell>
          <cell r="BO143">
            <v>0</v>
          </cell>
          <cell r="BP143">
            <v>199518.17629999999</v>
          </cell>
          <cell r="BQ143">
            <v>1594815.1629000001</v>
          </cell>
          <cell r="BR143">
            <v>0</v>
          </cell>
          <cell r="BS143">
            <v>192857.64060000001</v>
          </cell>
          <cell r="BT143">
            <v>1867778.7061000001</v>
          </cell>
          <cell r="BU143">
            <v>0</v>
          </cell>
          <cell r="BV143">
            <v>392375.81689999998</v>
          </cell>
          <cell r="BW143">
            <v>3462593.8689999999</v>
          </cell>
          <cell r="BX143">
            <v>0</v>
          </cell>
          <cell r="BY143">
            <v>0</v>
          </cell>
          <cell r="BZ143">
            <v>0</v>
          </cell>
          <cell r="CA143">
            <v>0</v>
          </cell>
          <cell r="CB143">
            <v>0</v>
          </cell>
          <cell r="CC143">
            <v>437.45089999999999</v>
          </cell>
          <cell r="CD143">
            <v>0</v>
          </cell>
          <cell r="CE143">
            <v>0</v>
          </cell>
          <cell r="CF143">
            <v>0</v>
          </cell>
          <cell r="CG143">
            <v>0</v>
          </cell>
          <cell r="CH143">
            <v>0</v>
          </cell>
          <cell r="CI143">
            <v>0</v>
          </cell>
          <cell r="CJ143">
            <v>0</v>
          </cell>
          <cell r="CK143">
            <v>0</v>
          </cell>
          <cell r="CL143">
            <v>0</v>
          </cell>
          <cell r="CM143">
            <v>0</v>
          </cell>
          <cell r="CN143">
            <v>0</v>
          </cell>
          <cell r="CO143">
            <v>437.45089999999999</v>
          </cell>
          <cell r="CP143">
            <v>0</v>
          </cell>
          <cell r="CQ143">
            <v>0</v>
          </cell>
          <cell r="CR143">
            <v>0</v>
          </cell>
          <cell r="CS143">
            <v>0</v>
          </cell>
          <cell r="CT143">
            <v>0</v>
          </cell>
          <cell r="CU143">
            <v>0</v>
          </cell>
          <cell r="CV143">
            <v>0</v>
          </cell>
          <cell r="CW143">
            <v>0</v>
          </cell>
          <cell r="CX143">
            <v>0</v>
          </cell>
          <cell r="CY143">
            <v>0</v>
          </cell>
          <cell r="CZ143">
            <v>392375.81689999998</v>
          </cell>
          <cell r="DA143">
            <v>3462156.4180999999</v>
          </cell>
          <cell r="DB143">
            <v>0</v>
          </cell>
        </row>
        <row r="144">
          <cell r="A144">
            <v>93280</v>
          </cell>
          <cell r="B144">
            <v>52.480400000000003</v>
          </cell>
          <cell r="C144">
            <v>502.32659999999998</v>
          </cell>
          <cell r="D144">
            <v>211.80940000000001</v>
          </cell>
          <cell r="E144">
            <v>97.4636</v>
          </cell>
          <cell r="F144">
            <v>658.03779999999995</v>
          </cell>
          <cell r="G144">
            <v>393.3605</v>
          </cell>
          <cell r="H144">
            <v>0</v>
          </cell>
          <cell r="I144">
            <v>160.77600000000001</v>
          </cell>
          <cell r="J144">
            <v>0</v>
          </cell>
          <cell r="K144">
            <v>88.445300000000003</v>
          </cell>
          <cell r="L144">
            <v>584.85080000000005</v>
          </cell>
          <cell r="M144">
            <v>356.96289999999999</v>
          </cell>
          <cell r="N144">
            <v>0</v>
          </cell>
          <cell r="O144">
            <v>160.77600000000001</v>
          </cell>
          <cell r="P144">
            <v>0</v>
          </cell>
          <cell r="Q144">
            <v>74.170500000000004</v>
          </cell>
          <cell r="R144">
            <v>664.55439999999999</v>
          </cell>
          <cell r="S144">
            <v>299.35019999999997</v>
          </cell>
          <cell r="T144">
            <v>262.96809999999999</v>
          </cell>
          <cell r="U144">
            <v>2356.1475999999998</v>
          </cell>
          <cell r="V144">
            <v>1061.3320000000001</v>
          </cell>
          <cell r="W144">
            <v>398.63729999999998</v>
          </cell>
          <cell r="X144">
            <v>3596.2156</v>
          </cell>
          <cell r="Y144">
            <v>1608.8892000000001</v>
          </cell>
          <cell r="Z144">
            <v>948.52650000000006</v>
          </cell>
          <cell r="AA144">
            <v>8434.723</v>
          </cell>
          <cell r="AB144">
            <v>3828.2269000000001</v>
          </cell>
          <cell r="AC144">
            <v>0</v>
          </cell>
          <cell r="AD144">
            <v>66.829099999999997</v>
          </cell>
          <cell r="AE144">
            <v>0</v>
          </cell>
          <cell r="AF144">
            <v>0</v>
          </cell>
          <cell r="AG144">
            <v>0</v>
          </cell>
          <cell r="AH144">
            <v>0</v>
          </cell>
          <cell r="AI144">
            <v>4.1405000000000003</v>
          </cell>
          <cell r="AJ144">
            <v>70.063400000000001</v>
          </cell>
          <cell r="AK144">
            <v>13.7982</v>
          </cell>
          <cell r="AL144">
            <v>338.72680000000003</v>
          </cell>
          <cell r="AM144">
            <v>3601.7932999999998</v>
          </cell>
          <cell r="AN144">
            <v>1367.0916999999999</v>
          </cell>
          <cell r="AO144">
            <v>1283.1128000000001</v>
          </cell>
          <cell r="AP144">
            <v>11899.623799999999</v>
          </cell>
          <cell r="AQ144">
            <v>5181.5204000000003</v>
          </cell>
          <cell r="AR144">
            <v>92.585800000000006</v>
          </cell>
          <cell r="AS144">
            <v>882.51930000000004</v>
          </cell>
          <cell r="AT144">
            <v>370.7611</v>
          </cell>
          <cell r="AU144">
            <v>0</v>
          </cell>
          <cell r="AV144">
            <v>0</v>
          </cell>
          <cell r="AW144">
            <v>0</v>
          </cell>
          <cell r="AX144">
            <v>0</v>
          </cell>
          <cell r="AY144">
            <v>0</v>
          </cell>
          <cell r="AZ144">
            <v>0</v>
          </cell>
          <cell r="BA144">
            <v>92.585800000000006</v>
          </cell>
          <cell r="BB144">
            <v>882.51930000000004</v>
          </cell>
          <cell r="BC144">
            <v>370.7611</v>
          </cell>
          <cell r="BD144">
            <v>1098.4704999999999</v>
          </cell>
          <cell r="BE144">
            <v>9755.8634000000002</v>
          </cell>
          <cell r="BF144">
            <v>4433.3968000000004</v>
          </cell>
          <cell r="BG144">
            <v>675.86540000000002</v>
          </cell>
          <cell r="BH144">
            <v>6622.4952999999996</v>
          </cell>
          <cell r="BI144">
            <v>2727.7739000000001</v>
          </cell>
          <cell r="BJ144">
            <v>1774.3359</v>
          </cell>
          <cell r="BK144">
            <v>16378.358700000001</v>
          </cell>
          <cell r="BL144">
            <v>7161.1706999999997</v>
          </cell>
          <cell r="BM144">
            <v>1681.7501</v>
          </cell>
          <cell r="BN144">
            <v>15495.839400000001</v>
          </cell>
          <cell r="BO144">
            <v>6790.4096</v>
          </cell>
          <cell r="BP144">
            <v>1098.4704999999999</v>
          </cell>
          <cell r="BQ144">
            <v>9755.8634000000002</v>
          </cell>
          <cell r="BR144">
            <v>4433.3968000000004</v>
          </cell>
          <cell r="BS144">
            <v>675.86540000000002</v>
          </cell>
          <cell r="BT144">
            <v>6622.4952999999996</v>
          </cell>
          <cell r="BU144">
            <v>2727.7739000000001</v>
          </cell>
          <cell r="BV144">
            <v>1774.3359</v>
          </cell>
          <cell r="BW144">
            <v>16378.358700000001</v>
          </cell>
          <cell r="BX144">
            <v>7161.1706999999997</v>
          </cell>
          <cell r="BY144">
            <v>4.1405000000000003</v>
          </cell>
          <cell r="BZ144">
            <v>70.063400000000001</v>
          </cell>
          <cell r="CA144">
            <v>13.7982</v>
          </cell>
          <cell r="CB144">
            <v>0</v>
          </cell>
          <cell r="CC144">
            <v>0</v>
          </cell>
          <cell r="CD144">
            <v>0</v>
          </cell>
          <cell r="CE144">
            <v>0</v>
          </cell>
          <cell r="CF144">
            <v>160.77600000000001</v>
          </cell>
          <cell r="CG144">
            <v>0</v>
          </cell>
          <cell r="CH144">
            <v>88.445300000000003</v>
          </cell>
          <cell r="CI144">
            <v>584.85080000000005</v>
          </cell>
          <cell r="CJ144">
            <v>356.96289999999999</v>
          </cell>
          <cell r="CK144">
            <v>0</v>
          </cell>
          <cell r="CL144">
            <v>66.829099999999997</v>
          </cell>
          <cell r="CM144">
            <v>0</v>
          </cell>
          <cell r="CN144">
            <v>92.585800000000006</v>
          </cell>
          <cell r="CO144">
            <v>882.51930000000004</v>
          </cell>
          <cell r="CP144">
            <v>370.7611</v>
          </cell>
          <cell r="CQ144">
            <v>0</v>
          </cell>
          <cell r="CR144">
            <v>0</v>
          </cell>
          <cell r="CS144">
            <v>0</v>
          </cell>
          <cell r="CT144">
            <v>0</v>
          </cell>
          <cell r="CU144">
            <v>0</v>
          </cell>
          <cell r="CV144">
            <v>0</v>
          </cell>
          <cell r="CW144">
            <v>0</v>
          </cell>
          <cell r="CX144">
            <v>0</v>
          </cell>
          <cell r="CY144">
            <v>0</v>
          </cell>
          <cell r="CZ144">
            <v>1681.7501</v>
          </cell>
          <cell r="DA144">
            <v>15495.839400000001</v>
          </cell>
          <cell r="DB144">
            <v>6790.4096</v>
          </cell>
        </row>
        <row r="145">
          <cell r="A145">
            <v>93281</v>
          </cell>
          <cell r="B145">
            <v>87.812399999999997</v>
          </cell>
          <cell r="C145">
            <v>656.83150000000001</v>
          </cell>
          <cell r="D145">
            <v>354.40809999999999</v>
          </cell>
          <cell r="E145">
            <v>163.08019999999999</v>
          </cell>
          <cell r="F145">
            <v>1484.4532999999999</v>
          </cell>
          <cell r="G145">
            <v>658.18669999999997</v>
          </cell>
          <cell r="H145">
            <v>0</v>
          </cell>
          <cell r="I145">
            <v>133.0051</v>
          </cell>
          <cell r="J145">
            <v>0</v>
          </cell>
          <cell r="K145">
            <v>26.936699999999998</v>
          </cell>
          <cell r="L145">
            <v>942.90790000000004</v>
          </cell>
          <cell r="M145">
            <v>108.7159</v>
          </cell>
          <cell r="N145">
            <v>0</v>
          </cell>
          <cell r="O145">
            <v>133.0051</v>
          </cell>
          <cell r="P145">
            <v>0</v>
          </cell>
          <cell r="Q145">
            <v>70.796099999999996</v>
          </cell>
          <cell r="R145">
            <v>417.09699999999998</v>
          </cell>
          <cell r="S145">
            <v>285.73140000000001</v>
          </cell>
          <cell r="T145">
            <v>251.0044</v>
          </cell>
          <cell r="U145">
            <v>1478.7981</v>
          </cell>
          <cell r="V145">
            <v>1013.0471</v>
          </cell>
          <cell r="W145">
            <v>545.75639999999999</v>
          </cell>
          <cell r="X145">
            <v>3094.2719999999999</v>
          </cell>
          <cell r="Y145">
            <v>2202.6574000000001</v>
          </cell>
          <cell r="Z145">
            <v>585.56759999999997</v>
          </cell>
          <cell r="AA145">
            <v>3958.2939999999999</v>
          </cell>
          <cell r="AB145">
            <v>2363.3348000000001</v>
          </cell>
          <cell r="AC145">
            <v>0</v>
          </cell>
          <cell r="AD145">
            <v>4.2858999999999998</v>
          </cell>
          <cell r="AE145">
            <v>0</v>
          </cell>
          <cell r="AF145">
            <v>0</v>
          </cell>
          <cell r="AG145">
            <v>0</v>
          </cell>
          <cell r="AH145">
            <v>0</v>
          </cell>
          <cell r="AI145">
            <v>0</v>
          </cell>
          <cell r="AJ145">
            <v>0</v>
          </cell>
          <cell r="AK145">
            <v>0</v>
          </cell>
          <cell r="AL145">
            <v>323.31650000000002</v>
          </cell>
          <cell r="AM145">
            <v>2220.0079000000001</v>
          </cell>
          <cell r="AN145">
            <v>1304.8968</v>
          </cell>
          <cell r="AO145">
            <v>908.88409999999999</v>
          </cell>
          <cell r="AP145">
            <v>6174.0159999999996</v>
          </cell>
          <cell r="AQ145">
            <v>3668.2316000000001</v>
          </cell>
          <cell r="AR145">
            <v>26.936699999999998</v>
          </cell>
          <cell r="AS145">
            <v>1080.1989000000001</v>
          </cell>
          <cell r="AT145">
            <v>108.7159</v>
          </cell>
          <cell r="AU145">
            <v>0</v>
          </cell>
          <cell r="AV145">
            <v>0</v>
          </cell>
          <cell r="AW145">
            <v>0</v>
          </cell>
          <cell r="AX145">
            <v>0</v>
          </cell>
          <cell r="AY145">
            <v>0</v>
          </cell>
          <cell r="AZ145">
            <v>0</v>
          </cell>
          <cell r="BA145">
            <v>26.936699999999998</v>
          </cell>
          <cell r="BB145">
            <v>1080.1989000000001</v>
          </cell>
          <cell r="BC145">
            <v>108.7159</v>
          </cell>
          <cell r="BD145">
            <v>836.46019999999999</v>
          </cell>
          <cell r="BE145">
            <v>6232.5838999999996</v>
          </cell>
          <cell r="BF145">
            <v>3375.9295999999999</v>
          </cell>
          <cell r="BG145">
            <v>645.11699999999996</v>
          </cell>
          <cell r="BH145">
            <v>4115.9030000000002</v>
          </cell>
          <cell r="BI145">
            <v>2603.6752999999999</v>
          </cell>
          <cell r="BJ145">
            <v>1481.5771999999999</v>
          </cell>
          <cell r="BK145">
            <v>10348.4869</v>
          </cell>
          <cell r="BL145">
            <v>5979.6049000000003</v>
          </cell>
          <cell r="BM145">
            <v>1454.6405</v>
          </cell>
          <cell r="BN145">
            <v>9268.2880000000005</v>
          </cell>
          <cell r="BO145">
            <v>5870.8890000000001</v>
          </cell>
          <cell r="BP145">
            <v>836.46019999999999</v>
          </cell>
          <cell r="BQ145">
            <v>6232.5838999999996</v>
          </cell>
          <cell r="BR145">
            <v>3375.9295999999999</v>
          </cell>
          <cell r="BS145">
            <v>645.11699999999996</v>
          </cell>
          <cell r="BT145">
            <v>4115.9030000000002</v>
          </cell>
          <cell r="BU145">
            <v>2603.6752999999999</v>
          </cell>
          <cell r="BV145">
            <v>1481.5771999999999</v>
          </cell>
          <cell r="BW145">
            <v>10348.4869</v>
          </cell>
          <cell r="BX145">
            <v>5979.6049000000003</v>
          </cell>
          <cell r="BY145">
            <v>0</v>
          </cell>
          <cell r="BZ145">
            <v>0</v>
          </cell>
          <cell r="CA145">
            <v>0</v>
          </cell>
          <cell r="CB145">
            <v>0</v>
          </cell>
          <cell r="CC145">
            <v>0</v>
          </cell>
          <cell r="CD145">
            <v>0</v>
          </cell>
          <cell r="CE145">
            <v>0</v>
          </cell>
          <cell r="CF145">
            <v>133.0051</v>
          </cell>
          <cell r="CG145">
            <v>0</v>
          </cell>
          <cell r="CH145">
            <v>26.936699999999998</v>
          </cell>
          <cell r="CI145">
            <v>942.90790000000004</v>
          </cell>
          <cell r="CJ145">
            <v>108.7159</v>
          </cell>
          <cell r="CK145">
            <v>0</v>
          </cell>
          <cell r="CL145">
            <v>4.2858999999999998</v>
          </cell>
          <cell r="CM145">
            <v>0</v>
          </cell>
          <cell r="CN145">
            <v>26.936699999999998</v>
          </cell>
          <cell r="CO145">
            <v>1080.1989000000001</v>
          </cell>
          <cell r="CP145">
            <v>108.7159</v>
          </cell>
          <cell r="CQ145">
            <v>0</v>
          </cell>
          <cell r="CR145">
            <v>0</v>
          </cell>
          <cell r="CS145">
            <v>0</v>
          </cell>
          <cell r="CT145">
            <v>0</v>
          </cell>
          <cell r="CU145">
            <v>0</v>
          </cell>
          <cell r="CV145">
            <v>0</v>
          </cell>
          <cell r="CW145">
            <v>0</v>
          </cell>
          <cell r="CX145">
            <v>0</v>
          </cell>
          <cell r="CY145">
            <v>0</v>
          </cell>
          <cell r="CZ145">
            <v>1454.6405</v>
          </cell>
          <cell r="DA145">
            <v>9268.2880000000005</v>
          </cell>
          <cell r="DB145">
            <v>5870.8890000000001</v>
          </cell>
        </row>
        <row r="146">
          <cell r="A146">
            <v>93282</v>
          </cell>
          <cell r="B146">
            <v>28.643999999999998</v>
          </cell>
          <cell r="C146">
            <v>304.89260000000002</v>
          </cell>
          <cell r="D146">
            <v>115.60590000000001</v>
          </cell>
          <cell r="E146">
            <v>53.196100000000001</v>
          </cell>
          <cell r="F146">
            <v>409.0609</v>
          </cell>
          <cell r="G146">
            <v>214.69810000000001</v>
          </cell>
          <cell r="H146">
            <v>0</v>
          </cell>
          <cell r="I146">
            <v>85.268699999999995</v>
          </cell>
          <cell r="J146">
            <v>0</v>
          </cell>
          <cell r="K146">
            <v>52.843000000000004</v>
          </cell>
          <cell r="L146">
            <v>491.3365</v>
          </cell>
          <cell r="M146">
            <v>213.27250000000001</v>
          </cell>
          <cell r="N146">
            <v>0</v>
          </cell>
          <cell r="O146">
            <v>85.268699999999995</v>
          </cell>
          <cell r="P146">
            <v>0</v>
          </cell>
          <cell r="Q146">
            <v>88.124600000000001</v>
          </cell>
          <cell r="R146">
            <v>595.39449999999999</v>
          </cell>
          <cell r="S146">
            <v>355.66860000000003</v>
          </cell>
          <cell r="T146">
            <v>312.44170000000003</v>
          </cell>
          <cell r="U146">
            <v>2110.9434999999999</v>
          </cell>
          <cell r="V146">
            <v>1261.0062</v>
          </cell>
          <cell r="W146">
            <v>429.5634</v>
          </cell>
          <cell r="X146">
            <v>2928.9549999999999</v>
          </cell>
          <cell r="Y146">
            <v>1733.7063000000001</v>
          </cell>
          <cell r="Z146">
            <v>1070.9278999999999</v>
          </cell>
          <cell r="AA146">
            <v>7518.4129999999996</v>
          </cell>
          <cell r="AB146">
            <v>4322.2358000000004</v>
          </cell>
          <cell r="AC146">
            <v>0</v>
          </cell>
          <cell r="AD146">
            <v>2.6267999999999998</v>
          </cell>
          <cell r="AE146">
            <v>0</v>
          </cell>
          <cell r="AF146">
            <v>0</v>
          </cell>
          <cell r="AG146">
            <v>2.4329999999999998</v>
          </cell>
          <cell r="AH146">
            <v>0</v>
          </cell>
          <cell r="AI146">
            <v>0</v>
          </cell>
          <cell r="AJ146">
            <v>0</v>
          </cell>
          <cell r="AK146">
            <v>0</v>
          </cell>
          <cell r="AL146">
            <v>435.83699999999999</v>
          </cell>
          <cell r="AM146">
            <v>3559.8885</v>
          </cell>
          <cell r="AN146">
            <v>1759.0262</v>
          </cell>
          <cell r="AO146">
            <v>1506.7648999999999</v>
          </cell>
          <cell r="AP146">
            <v>11073.2417</v>
          </cell>
          <cell r="AQ146">
            <v>6081.2619999999997</v>
          </cell>
          <cell r="AR146">
            <v>52.843000000000004</v>
          </cell>
          <cell r="AS146">
            <v>581.66499999999996</v>
          </cell>
          <cell r="AT146">
            <v>213.27250000000001</v>
          </cell>
          <cell r="AU146">
            <v>0</v>
          </cell>
          <cell r="AV146">
            <v>0</v>
          </cell>
          <cell r="AW146">
            <v>0</v>
          </cell>
          <cell r="AX146">
            <v>0</v>
          </cell>
          <cell r="AY146">
            <v>0</v>
          </cell>
          <cell r="AZ146">
            <v>0</v>
          </cell>
          <cell r="BA146">
            <v>52.843000000000004</v>
          </cell>
          <cell r="BB146">
            <v>581.66499999999996</v>
          </cell>
          <cell r="BC146">
            <v>213.27250000000001</v>
          </cell>
          <cell r="BD146">
            <v>1152.768</v>
          </cell>
          <cell r="BE146">
            <v>8317.6352000000006</v>
          </cell>
          <cell r="BF146">
            <v>4652.5397999999996</v>
          </cell>
          <cell r="BG146">
            <v>836.40329999999994</v>
          </cell>
          <cell r="BH146">
            <v>6266.2264999999998</v>
          </cell>
          <cell r="BI146">
            <v>3375.701</v>
          </cell>
          <cell r="BJ146">
            <v>1989.1713</v>
          </cell>
          <cell r="BK146">
            <v>14583.861699999999</v>
          </cell>
          <cell r="BL146">
            <v>8028.2407999999996</v>
          </cell>
          <cell r="BM146">
            <v>1936.3282999999999</v>
          </cell>
          <cell r="BN146">
            <v>14002.1967</v>
          </cell>
          <cell r="BO146">
            <v>7814.9683000000005</v>
          </cell>
          <cell r="BP146">
            <v>1152.768</v>
          </cell>
          <cell r="BQ146">
            <v>8317.6352000000006</v>
          </cell>
          <cell r="BR146">
            <v>4652.5397999999996</v>
          </cell>
          <cell r="BS146">
            <v>836.40329999999994</v>
          </cell>
          <cell r="BT146">
            <v>6266.2264999999998</v>
          </cell>
          <cell r="BU146">
            <v>3375.701</v>
          </cell>
          <cell r="BV146">
            <v>1989.1713</v>
          </cell>
          <cell r="BW146">
            <v>14583.861699999999</v>
          </cell>
          <cell r="BX146">
            <v>8028.2407999999996</v>
          </cell>
          <cell r="BY146">
            <v>0</v>
          </cell>
          <cell r="BZ146">
            <v>0</v>
          </cell>
          <cell r="CA146">
            <v>0</v>
          </cell>
          <cell r="CB146">
            <v>0</v>
          </cell>
          <cell r="CC146">
            <v>2.4329999999999998</v>
          </cell>
          <cell r="CD146">
            <v>0</v>
          </cell>
          <cell r="CE146">
            <v>0</v>
          </cell>
          <cell r="CF146">
            <v>85.268699999999995</v>
          </cell>
          <cell r="CG146">
            <v>0</v>
          </cell>
          <cell r="CH146">
            <v>52.843000000000004</v>
          </cell>
          <cell r="CI146">
            <v>491.3365</v>
          </cell>
          <cell r="CJ146">
            <v>213.27250000000001</v>
          </cell>
          <cell r="CK146">
            <v>0</v>
          </cell>
          <cell r="CL146">
            <v>2.6267999999999998</v>
          </cell>
          <cell r="CM146">
            <v>0</v>
          </cell>
          <cell r="CN146">
            <v>52.843000000000004</v>
          </cell>
          <cell r="CO146">
            <v>581.66499999999996</v>
          </cell>
          <cell r="CP146">
            <v>213.27250000000001</v>
          </cell>
          <cell r="CQ146">
            <v>0</v>
          </cell>
          <cell r="CR146">
            <v>0</v>
          </cell>
          <cell r="CS146">
            <v>0</v>
          </cell>
          <cell r="CT146">
            <v>0</v>
          </cell>
          <cell r="CU146">
            <v>0</v>
          </cell>
          <cell r="CV146">
            <v>0</v>
          </cell>
          <cell r="CW146">
            <v>0</v>
          </cell>
          <cell r="CX146">
            <v>0</v>
          </cell>
          <cell r="CY146">
            <v>0</v>
          </cell>
          <cell r="CZ146">
            <v>1936.3282999999999</v>
          </cell>
          <cell r="DA146">
            <v>14002.1967</v>
          </cell>
          <cell r="DB146">
            <v>7814.9683000000005</v>
          </cell>
        </row>
        <row r="147">
          <cell r="A147">
            <v>93283</v>
          </cell>
          <cell r="B147">
            <v>1336.924</v>
          </cell>
          <cell r="C147">
            <v>12399.3464</v>
          </cell>
          <cell r="D147">
            <v>9118.1713</v>
          </cell>
          <cell r="E147">
            <v>2482.8589000000002</v>
          </cell>
          <cell r="F147">
            <v>19817.475399999999</v>
          </cell>
          <cell r="G147">
            <v>16933.7484</v>
          </cell>
          <cell r="H147">
            <v>0</v>
          </cell>
          <cell r="I147">
            <v>0</v>
          </cell>
          <cell r="J147">
            <v>0</v>
          </cell>
          <cell r="K147">
            <v>0</v>
          </cell>
          <cell r="L147">
            <v>0</v>
          </cell>
          <cell r="M147">
            <v>0</v>
          </cell>
          <cell r="N147">
            <v>0</v>
          </cell>
          <cell r="O147">
            <v>0</v>
          </cell>
          <cell r="P147">
            <v>0</v>
          </cell>
          <cell r="Q147">
            <v>47.0336</v>
          </cell>
          <cell r="R147">
            <v>736.77809999999999</v>
          </cell>
          <cell r="S147">
            <v>320.78129999999999</v>
          </cell>
          <cell r="T147">
            <v>166.75559999999999</v>
          </cell>
          <cell r="U147">
            <v>2612.2134000000001</v>
          </cell>
          <cell r="V147">
            <v>1137.3168000000001</v>
          </cell>
          <cell r="W147">
            <v>4033.5720999999999</v>
          </cell>
          <cell r="X147">
            <v>35565.813300000002</v>
          </cell>
          <cell r="Y147">
            <v>27510.017800000001</v>
          </cell>
          <cell r="Z147">
            <v>312.88260000000002</v>
          </cell>
          <cell r="AA147">
            <v>5660.3734999999997</v>
          </cell>
          <cell r="AB147">
            <v>2133.9414999999999</v>
          </cell>
          <cell r="AC147">
            <v>0</v>
          </cell>
          <cell r="AD147">
            <v>0</v>
          </cell>
          <cell r="AE147">
            <v>0</v>
          </cell>
          <cell r="AF147">
            <v>0</v>
          </cell>
          <cell r="AG147">
            <v>0</v>
          </cell>
          <cell r="AH147">
            <v>0</v>
          </cell>
          <cell r="AI147">
            <v>5.5568999999999997</v>
          </cell>
          <cell r="AJ147">
            <v>116.6678</v>
          </cell>
          <cell r="AK147">
            <v>27.397200000000002</v>
          </cell>
          <cell r="AL147">
            <v>197.1815</v>
          </cell>
          <cell r="AM147">
            <v>3812.5837000000001</v>
          </cell>
          <cell r="AN147">
            <v>1344.8297</v>
          </cell>
          <cell r="AO147">
            <v>504.50720000000001</v>
          </cell>
          <cell r="AP147">
            <v>9356.2893999999997</v>
          </cell>
          <cell r="AQ147">
            <v>3451.3739999999998</v>
          </cell>
          <cell r="AR147">
            <v>5.5568999999999997</v>
          </cell>
          <cell r="AS147">
            <v>116.6678</v>
          </cell>
          <cell r="AT147">
            <v>27.397200000000002</v>
          </cell>
          <cell r="AU147">
            <v>0</v>
          </cell>
          <cell r="AV147">
            <v>0</v>
          </cell>
          <cell r="AW147">
            <v>0</v>
          </cell>
          <cell r="AX147">
            <v>0</v>
          </cell>
          <cell r="AY147">
            <v>0</v>
          </cell>
          <cell r="AZ147">
            <v>0</v>
          </cell>
          <cell r="BA147">
            <v>5.5568999999999997</v>
          </cell>
          <cell r="BB147">
            <v>116.6678</v>
          </cell>
          <cell r="BC147">
            <v>27.397200000000002</v>
          </cell>
          <cell r="BD147">
            <v>4132.6655000000001</v>
          </cell>
          <cell r="BE147">
            <v>37877.195299999999</v>
          </cell>
          <cell r="BF147">
            <v>28185.861199999999</v>
          </cell>
          <cell r="BG147">
            <v>410.97070000000002</v>
          </cell>
          <cell r="BH147">
            <v>7161.5752000000002</v>
          </cell>
          <cell r="BI147">
            <v>2802.9277999999999</v>
          </cell>
          <cell r="BJ147">
            <v>4543.6361999999999</v>
          </cell>
          <cell r="BK147">
            <v>45038.770499999999</v>
          </cell>
          <cell r="BL147">
            <v>30988.789000000001</v>
          </cell>
          <cell r="BM147">
            <v>4538.0793000000003</v>
          </cell>
          <cell r="BN147">
            <v>44922.102700000003</v>
          </cell>
          <cell r="BO147">
            <v>30961.391800000001</v>
          </cell>
          <cell r="BP147">
            <v>4132.6655000000001</v>
          </cell>
          <cell r="BQ147">
            <v>37877.195299999999</v>
          </cell>
          <cell r="BR147">
            <v>28185.861199999999</v>
          </cell>
          <cell r="BS147">
            <v>410.97070000000002</v>
          </cell>
          <cell r="BT147">
            <v>7161.5752000000002</v>
          </cell>
          <cell r="BU147">
            <v>2802.9277999999999</v>
          </cell>
          <cell r="BV147">
            <v>4543.6361999999999</v>
          </cell>
          <cell r="BW147">
            <v>45038.770499999999</v>
          </cell>
          <cell r="BX147">
            <v>30988.789000000001</v>
          </cell>
          <cell r="BY147">
            <v>5.5568999999999997</v>
          </cell>
          <cell r="BZ147">
            <v>116.6678</v>
          </cell>
          <cell r="CA147">
            <v>27.397200000000002</v>
          </cell>
          <cell r="CB147">
            <v>0</v>
          </cell>
          <cell r="CC147">
            <v>0</v>
          </cell>
          <cell r="CD147">
            <v>0</v>
          </cell>
          <cell r="CE147">
            <v>0</v>
          </cell>
          <cell r="CF147">
            <v>0</v>
          </cell>
          <cell r="CG147">
            <v>0</v>
          </cell>
          <cell r="CH147">
            <v>0</v>
          </cell>
          <cell r="CI147">
            <v>0</v>
          </cell>
          <cell r="CJ147">
            <v>0</v>
          </cell>
          <cell r="CK147">
            <v>0</v>
          </cell>
          <cell r="CL147">
            <v>0</v>
          </cell>
          <cell r="CM147">
            <v>0</v>
          </cell>
          <cell r="CN147">
            <v>5.5568999999999997</v>
          </cell>
          <cell r="CO147">
            <v>116.6678</v>
          </cell>
          <cell r="CP147">
            <v>27.397200000000002</v>
          </cell>
          <cell r="CQ147">
            <v>0</v>
          </cell>
          <cell r="CR147">
            <v>0</v>
          </cell>
          <cell r="CS147">
            <v>0</v>
          </cell>
          <cell r="CT147">
            <v>0</v>
          </cell>
          <cell r="CU147">
            <v>0</v>
          </cell>
          <cell r="CV147">
            <v>0</v>
          </cell>
          <cell r="CW147">
            <v>0</v>
          </cell>
          <cell r="CX147">
            <v>0</v>
          </cell>
          <cell r="CY147">
            <v>0</v>
          </cell>
          <cell r="CZ147">
            <v>4538.0793000000003</v>
          </cell>
          <cell r="DA147">
            <v>44922.102700000003</v>
          </cell>
          <cell r="DB147">
            <v>30961.391800000001</v>
          </cell>
        </row>
        <row r="148">
          <cell r="A148">
            <v>93284</v>
          </cell>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90.268000000000001</v>
          </cell>
          <cell r="R148">
            <v>333.31270000000001</v>
          </cell>
          <cell r="S148">
            <v>699.12459999999999</v>
          </cell>
          <cell r="T148">
            <v>320.0412</v>
          </cell>
          <cell r="U148">
            <v>1181.7453</v>
          </cell>
          <cell r="V148">
            <v>2478.7127</v>
          </cell>
          <cell r="W148">
            <v>410.30919999999998</v>
          </cell>
          <cell r="X148">
            <v>1515.058</v>
          </cell>
          <cell r="Y148">
            <v>3177.8373000000001</v>
          </cell>
          <cell r="Z148">
            <v>412.5804</v>
          </cell>
          <cell r="AA148">
            <v>1559.8861999999999</v>
          </cell>
          <cell r="AB148">
            <v>3195.4267</v>
          </cell>
          <cell r="AC148">
            <v>0</v>
          </cell>
          <cell r="AD148">
            <v>0</v>
          </cell>
          <cell r="AE148">
            <v>0</v>
          </cell>
          <cell r="AF148">
            <v>0</v>
          </cell>
          <cell r="AG148">
            <v>0</v>
          </cell>
          <cell r="AH148">
            <v>0</v>
          </cell>
          <cell r="AI148">
            <v>250.09899999999999</v>
          </cell>
          <cell r="AJ148">
            <v>2392.7822999999999</v>
          </cell>
          <cell r="AK148">
            <v>1336.2986000000001</v>
          </cell>
          <cell r="AL148">
            <v>404.42189999999999</v>
          </cell>
          <cell r="AM148">
            <v>1822.5622000000001</v>
          </cell>
          <cell r="AN148">
            <v>3132.2390999999998</v>
          </cell>
          <cell r="AO148">
            <v>566.90329999999994</v>
          </cell>
          <cell r="AP148">
            <v>989.66610000000003</v>
          </cell>
          <cell r="AQ148">
            <v>4991.3671999999997</v>
          </cell>
          <cell r="AR148">
            <v>250.09899999999999</v>
          </cell>
          <cell r="AS148">
            <v>2392.7822999999999</v>
          </cell>
          <cell r="AT148">
            <v>1336.2986000000001</v>
          </cell>
          <cell r="AU148">
            <v>0</v>
          </cell>
          <cell r="AV148">
            <v>0</v>
          </cell>
          <cell r="AW148">
            <v>0</v>
          </cell>
          <cell r="AX148">
            <v>0</v>
          </cell>
          <cell r="AY148">
            <v>0</v>
          </cell>
          <cell r="AZ148">
            <v>0</v>
          </cell>
          <cell r="BA148">
            <v>250.09899999999999</v>
          </cell>
          <cell r="BB148">
            <v>2392.7822999999999</v>
          </cell>
          <cell r="BC148">
            <v>1336.2986000000001</v>
          </cell>
          <cell r="BD148">
            <v>412.5804</v>
          </cell>
          <cell r="BE148">
            <v>1559.8861999999999</v>
          </cell>
          <cell r="BF148">
            <v>3195.4267</v>
          </cell>
          <cell r="BG148">
            <v>814.73109999999997</v>
          </cell>
          <cell r="BH148">
            <v>3337.6201999999998</v>
          </cell>
          <cell r="BI148">
            <v>6310.0763999999999</v>
          </cell>
          <cell r="BJ148">
            <v>1227.3115</v>
          </cell>
          <cell r="BK148">
            <v>4897.5064000000002</v>
          </cell>
          <cell r="BL148">
            <v>9505.5030999999999</v>
          </cell>
          <cell r="BM148">
            <v>977.21249999999998</v>
          </cell>
          <cell r="BN148">
            <v>2504.7240999999999</v>
          </cell>
          <cell r="BO148">
            <v>8169.2044999999998</v>
          </cell>
          <cell r="BP148">
            <v>412.5804</v>
          </cell>
          <cell r="BQ148">
            <v>1559.8861999999999</v>
          </cell>
          <cell r="BR148">
            <v>3195.4267</v>
          </cell>
          <cell r="BS148">
            <v>814.73109999999997</v>
          </cell>
          <cell r="BT148">
            <v>3337.6201999999998</v>
          </cell>
          <cell r="BU148">
            <v>6310.0763999999999</v>
          </cell>
          <cell r="BV148">
            <v>1227.3115</v>
          </cell>
          <cell r="BW148">
            <v>4897.5064000000002</v>
          </cell>
          <cell r="BX148">
            <v>9505.5030999999999</v>
          </cell>
          <cell r="BY148">
            <v>250.09899999999999</v>
          </cell>
          <cell r="BZ148">
            <v>2392.7822999999999</v>
          </cell>
          <cell r="CA148">
            <v>1336.2986000000001</v>
          </cell>
          <cell r="CB148">
            <v>0</v>
          </cell>
          <cell r="CC148">
            <v>0</v>
          </cell>
          <cell r="CD148">
            <v>0</v>
          </cell>
          <cell r="CE148">
            <v>0</v>
          </cell>
          <cell r="CF148">
            <v>0</v>
          </cell>
          <cell r="CG148">
            <v>0</v>
          </cell>
          <cell r="CH148">
            <v>0</v>
          </cell>
          <cell r="CI148">
            <v>0</v>
          </cell>
          <cell r="CJ148">
            <v>0</v>
          </cell>
          <cell r="CK148">
            <v>0</v>
          </cell>
          <cell r="CL148">
            <v>0</v>
          </cell>
          <cell r="CM148">
            <v>0</v>
          </cell>
          <cell r="CN148">
            <v>250.09899999999999</v>
          </cell>
          <cell r="CO148">
            <v>2392.7822999999999</v>
          </cell>
          <cell r="CP148">
            <v>1336.2986000000001</v>
          </cell>
          <cell r="CQ148">
            <v>0</v>
          </cell>
          <cell r="CR148">
            <v>0</v>
          </cell>
          <cell r="CS148">
            <v>0</v>
          </cell>
          <cell r="CT148">
            <v>0</v>
          </cell>
          <cell r="CU148">
            <v>0</v>
          </cell>
          <cell r="CV148">
            <v>0</v>
          </cell>
          <cell r="CW148">
            <v>0</v>
          </cell>
          <cell r="CX148">
            <v>0</v>
          </cell>
          <cell r="CY148">
            <v>0</v>
          </cell>
          <cell r="CZ148">
            <v>977.21249999999998</v>
          </cell>
          <cell r="DA148">
            <v>2504.7240999999999</v>
          </cell>
          <cell r="DB148">
            <v>8169.2044999999998</v>
          </cell>
        </row>
        <row r="149">
          <cell r="A149">
            <v>93286</v>
          </cell>
          <cell r="B149">
            <v>0</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156.75149999999999</v>
          </cell>
          <cell r="R149">
            <v>1716.2728999999999</v>
          </cell>
          <cell r="S149">
            <v>865.15129999999999</v>
          </cell>
          <cell r="T149">
            <v>555.75519999999995</v>
          </cell>
          <cell r="U149">
            <v>6084.9674999999997</v>
          </cell>
          <cell r="V149">
            <v>3067.3537000000001</v>
          </cell>
          <cell r="W149">
            <v>712.50670000000002</v>
          </cell>
          <cell r="X149">
            <v>7801.2403999999997</v>
          </cell>
          <cell r="Y149">
            <v>3932.5050000000001</v>
          </cell>
          <cell r="Z149">
            <v>774.33839999999998</v>
          </cell>
          <cell r="AA149">
            <v>9162.9089000000004</v>
          </cell>
          <cell r="AB149">
            <v>4273.7695000000003</v>
          </cell>
          <cell r="AC149">
            <v>0</v>
          </cell>
          <cell r="AD149">
            <v>0</v>
          </cell>
          <cell r="AE149">
            <v>0</v>
          </cell>
          <cell r="AF149">
            <v>0</v>
          </cell>
          <cell r="AG149">
            <v>0</v>
          </cell>
          <cell r="AH149">
            <v>0</v>
          </cell>
          <cell r="AI149">
            <v>4.8829000000000002</v>
          </cell>
          <cell r="AJ149">
            <v>125.85120000000001</v>
          </cell>
          <cell r="AK149">
            <v>20.759899999999998</v>
          </cell>
          <cell r="AL149">
            <v>775.24450000000002</v>
          </cell>
          <cell r="AM149">
            <v>10330.7271</v>
          </cell>
          <cell r="AN149">
            <v>4278.7707</v>
          </cell>
          <cell r="AO149">
            <v>1544.7</v>
          </cell>
          <cell r="AP149">
            <v>19367.784800000001</v>
          </cell>
          <cell r="AQ149">
            <v>8531.7803000000004</v>
          </cell>
          <cell r="AR149">
            <v>4.8829000000000002</v>
          </cell>
          <cell r="AS149">
            <v>125.85120000000001</v>
          </cell>
          <cell r="AT149">
            <v>20.759899999999998</v>
          </cell>
          <cell r="AU149">
            <v>0</v>
          </cell>
          <cell r="AV149">
            <v>0</v>
          </cell>
          <cell r="AW149">
            <v>0</v>
          </cell>
          <cell r="AX149">
            <v>0</v>
          </cell>
          <cell r="AY149">
            <v>0</v>
          </cell>
          <cell r="AZ149">
            <v>0</v>
          </cell>
          <cell r="BA149">
            <v>4.8829000000000002</v>
          </cell>
          <cell r="BB149">
            <v>125.85120000000001</v>
          </cell>
          <cell r="BC149">
            <v>20.759899999999998</v>
          </cell>
          <cell r="BD149">
            <v>774.33839999999998</v>
          </cell>
          <cell r="BE149">
            <v>9162.9089000000004</v>
          </cell>
          <cell r="BF149">
            <v>4273.7695000000003</v>
          </cell>
          <cell r="BG149">
            <v>1487.7511999999999</v>
          </cell>
          <cell r="BH149">
            <v>18131.967499999999</v>
          </cell>
          <cell r="BI149">
            <v>8211.2757000000001</v>
          </cell>
          <cell r="BJ149">
            <v>2262.0895999999998</v>
          </cell>
          <cell r="BK149">
            <v>27294.876400000001</v>
          </cell>
          <cell r="BL149">
            <v>12485.0452</v>
          </cell>
          <cell r="BM149">
            <v>2257.2067000000002</v>
          </cell>
          <cell r="BN149">
            <v>27169.0252</v>
          </cell>
          <cell r="BO149">
            <v>12464.2853</v>
          </cell>
          <cell r="BP149">
            <v>774.33839999999998</v>
          </cell>
          <cell r="BQ149">
            <v>9162.9089000000004</v>
          </cell>
          <cell r="BR149">
            <v>4273.7695000000003</v>
          </cell>
          <cell r="BS149">
            <v>1487.7511999999999</v>
          </cell>
          <cell r="BT149">
            <v>18131.967499999999</v>
          </cell>
          <cell r="BU149">
            <v>8211.2757000000001</v>
          </cell>
          <cell r="BV149">
            <v>2262.0895999999998</v>
          </cell>
          <cell r="BW149">
            <v>27294.876400000001</v>
          </cell>
          <cell r="BX149">
            <v>12485.0452</v>
          </cell>
          <cell r="BY149">
            <v>4.8829000000000002</v>
          </cell>
          <cell r="BZ149">
            <v>125.85120000000001</v>
          </cell>
          <cell r="CA149">
            <v>20.759899999999998</v>
          </cell>
          <cell r="CB149">
            <v>0</v>
          </cell>
          <cell r="CC149">
            <v>0</v>
          </cell>
          <cell r="CD149">
            <v>0</v>
          </cell>
          <cell r="CE149">
            <v>0</v>
          </cell>
          <cell r="CF149">
            <v>0</v>
          </cell>
          <cell r="CG149">
            <v>0</v>
          </cell>
          <cell r="CH149">
            <v>0</v>
          </cell>
          <cell r="CI149">
            <v>0</v>
          </cell>
          <cell r="CJ149">
            <v>0</v>
          </cell>
          <cell r="CK149">
            <v>0</v>
          </cell>
          <cell r="CL149">
            <v>0</v>
          </cell>
          <cell r="CM149">
            <v>0</v>
          </cell>
          <cell r="CN149">
            <v>4.8829000000000002</v>
          </cell>
          <cell r="CO149">
            <v>125.85120000000001</v>
          </cell>
          <cell r="CP149">
            <v>20.759899999999998</v>
          </cell>
          <cell r="CQ149">
            <v>0</v>
          </cell>
          <cell r="CR149">
            <v>0</v>
          </cell>
          <cell r="CS149">
            <v>0</v>
          </cell>
          <cell r="CT149">
            <v>0</v>
          </cell>
          <cell r="CU149">
            <v>0</v>
          </cell>
          <cell r="CV149">
            <v>0</v>
          </cell>
          <cell r="CW149">
            <v>0</v>
          </cell>
          <cell r="CX149">
            <v>0</v>
          </cell>
          <cell r="CY149">
            <v>0</v>
          </cell>
          <cell r="CZ149">
            <v>2257.2067000000002</v>
          </cell>
          <cell r="DA149">
            <v>27169.0252</v>
          </cell>
          <cell r="DB149">
            <v>12464.2853</v>
          </cell>
        </row>
        <row r="150">
          <cell r="A150">
            <v>93287</v>
          </cell>
          <cell r="B150">
            <v>52.308</v>
          </cell>
          <cell r="C150">
            <v>369.34339999999997</v>
          </cell>
          <cell r="D150">
            <v>211.114</v>
          </cell>
          <cell r="E150">
            <v>97.1434</v>
          </cell>
          <cell r="F150">
            <v>958.76369999999997</v>
          </cell>
          <cell r="G150">
            <v>392.06830000000002</v>
          </cell>
          <cell r="H150">
            <v>0</v>
          </cell>
          <cell r="I150">
            <v>91.106399999999994</v>
          </cell>
          <cell r="J150">
            <v>0</v>
          </cell>
          <cell r="K150">
            <v>90.742800000000003</v>
          </cell>
          <cell r="L150">
            <v>665.47349999999994</v>
          </cell>
          <cell r="M150">
            <v>366.2355</v>
          </cell>
          <cell r="N150">
            <v>0</v>
          </cell>
          <cell r="O150">
            <v>91.106399999999994</v>
          </cell>
          <cell r="P150">
            <v>0</v>
          </cell>
          <cell r="Q150">
            <v>186.97309999999999</v>
          </cell>
          <cell r="R150">
            <v>699.98030000000006</v>
          </cell>
          <cell r="S150">
            <v>754.61869999999999</v>
          </cell>
          <cell r="T150">
            <v>662.90449999999998</v>
          </cell>
          <cell r="U150">
            <v>2481.7480999999998</v>
          </cell>
          <cell r="V150">
            <v>2675.4645</v>
          </cell>
          <cell r="W150">
            <v>908.58619999999996</v>
          </cell>
          <cell r="X150">
            <v>3844.3620000000001</v>
          </cell>
          <cell r="Y150">
            <v>3667.03</v>
          </cell>
          <cell r="Z150">
            <v>1546.499</v>
          </cell>
          <cell r="AA150">
            <v>6356.5626000000002</v>
          </cell>
          <cell r="AB150">
            <v>6241.6273000000001</v>
          </cell>
          <cell r="AC150">
            <v>0</v>
          </cell>
          <cell r="AD150">
            <v>0</v>
          </cell>
          <cell r="AE150">
            <v>0</v>
          </cell>
          <cell r="AF150">
            <v>0</v>
          </cell>
          <cell r="AG150">
            <v>0</v>
          </cell>
          <cell r="AH150">
            <v>0</v>
          </cell>
          <cell r="AI150">
            <v>0</v>
          </cell>
          <cell r="AJ150">
            <v>0</v>
          </cell>
          <cell r="AK150">
            <v>0</v>
          </cell>
          <cell r="AL150">
            <v>853.88139999999999</v>
          </cell>
          <cell r="AM150">
            <v>3580.4349000000002</v>
          </cell>
          <cell r="AN150">
            <v>3446.2417999999998</v>
          </cell>
          <cell r="AO150">
            <v>2400.3804</v>
          </cell>
          <cell r="AP150">
            <v>9936.9974999999995</v>
          </cell>
          <cell r="AQ150">
            <v>9687.8690999999999</v>
          </cell>
          <cell r="AR150">
            <v>90.742800000000003</v>
          </cell>
          <cell r="AS150">
            <v>756.57989999999995</v>
          </cell>
          <cell r="AT150">
            <v>366.2355</v>
          </cell>
          <cell r="AU150">
            <v>0</v>
          </cell>
          <cell r="AV150">
            <v>0</v>
          </cell>
          <cell r="AW150">
            <v>0</v>
          </cell>
          <cell r="AX150">
            <v>0</v>
          </cell>
          <cell r="AY150">
            <v>0</v>
          </cell>
          <cell r="AZ150">
            <v>0</v>
          </cell>
          <cell r="BA150">
            <v>90.742800000000003</v>
          </cell>
          <cell r="BB150">
            <v>756.57989999999995</v>
          </cell>
          <cell r="BC150">
            <v>366.2355</v>
          </cell>
          <cell r="BD150">
            <v>1695.9503999999999</v>
          </cell>
          <cell r="BE150">
            <v>7775.7761</v>
          </cell>
          <cell r="BF150">
            <v>6844.8095999999996</v>
          </cell>
          <cell r="BG150">
            <v>1703.759</v>
          </cell>
          <cell r="BH150">
            <v>6762.1633000000002</v>
          </cell>
          <cell r="BI150">
            <v>6876.3249999999998</v>
          </cell>
          <cell r="BJ150">
            <v>3399.7094000000002</v>
          </cell>
          <cell r="BK150">
            <v>14537.939399999999</v>
          </cell>
          <cell r="BL150">
            <v>13721.134599999999</v>
          </cell>
          <cell r="BM150">
            <v>3308.9666000000002</v>
          </cell>
          <cell r="BN150">
            <v>13781.3595</v>
          </cell>
          <cell r="BO150">
            <v>13354.899100000001</v>
          </cell>
          <cell r="BP150">
            <v>1695.9503999999999</v>
          </cell>
          <cell r="BQ150">
            <v>7775.7761</v>
          </cell>
          <cell r="BR150">
            <v>6844.8095999999996</v>
          </cell>
          <cell r="BS150">
            <v>1703.759</v>
          </cell>
          <cell r="BT150">
            <v>6762.1633000000002</v>
          </cell>
          <cell r="BU150">
            <v>6876.3249999999998</v>
          </cell>
          <cell r="BV150">
            <v>3399.7094000000002</v>
          </cell>
          <cell r="BW150">
            <v>14537.939399999999</v>
          </cell>
          <cell r="BX150">
            <v>13721.134599999999</v>
          </cell>
          <cell r="BY150">
            <v>0</v>
          </cell>
          <cell r="BZ150">
            <v>0</v>
          </cell>
          <cell r="CA150">
            <v>0</v>
          </cell>
          <cell r="CB150">
            <v>0</v>
          </cell>
          <cell r="CC150">
            <v>0</v>
          </cell>
          <cell r="CD150">
            <v>0</v>
          </cell>
          <cell r="CE150">
            <v>0</v>
          </cell>
          <cell r="CF150">
            <v>91.106399999999994</v>
          </cell>
          <cell r="CG150">
            <v>0</v>
          </cell>
          <cell r="CH150">
            <v>90.742800000000003</v>
          </cell>
          <cell r="CI150">
            <v>665.47349999999994</v>
          </cell>
          <cell r="CJ150">
            <v>366.2355</v>
          </cell>
          <cell r="CK150">
            <v>0</v>
          </cell>
          <cell r="CL150">
            <v>0</v>
          </cell>
          <cell r="CM150">
            <v>0</v>
          </cell>
          <cell r="CN150">
            <v>90.742800000000003</v>
          </cell>
          <cell r="CO150">
            <v>756.57989999999995</v>
          </cell>
          <cell r="CP150">
            <v>366.2355</v>
          </cell>
          <cell r="CQ150">
            <v>0</v>
          </cell>
          <cell r="CR150">
            <v>0</v>
          </cell>
          <cell r="CS150">
            <v>0</v>
          </cell>
          <cell r="CT150">
            <v>0</v>
          </cell>
          <cell r="CU150">
            <v>0</v>
          </cell>
          <cell r="CV150">
            <v>0</v>
          </cell>
          <cell r="CW150">
            <v>0</v>
          </cell>
          <cell r="CX150">
            <v>0</v>
          </cell>
          <cell r="CY150">
            <v>0</v>
          </cell>
          <cell r="CZ150">
            <v>3308.9666000000002</v>
          </cell>
          <cell r="DA150">
            <v>13781.3595</v>
          </cell>
          <cell r="DB150">
            <v>13354.899100000001</v>
          </cell>
        </row>
        <row r="151">
          <cell r="A151">
            <v>93288</v>
          </cell>
          <cell r="B151">
            <v>33.031199999999998</v>
          </cell>
          <cell r="C151">
            <v>366.15140000000002</v>
          </cell>
          <cell r="D151">
            <v>133.31309999999999</v>
          </cell>
          <cell r="E151">
            <v>61.343800000000002</v>
          </cell>
          <cell r="F151">
            <v>574.65139999999997</v>
          </cell>
          <cell r="G151">
            <v>247.5822</v>
          </cell>
          <cell r="H151">
            <v>0</v>
          </cell>
          <cell r="I151">
            <v>71.456000000000003</v>
          </cell>
          <cell r="J151">
            <v>0</v>
          </cell>
          <cell r="K151">
            <v>48.397500000000001</v>
          </cell>
          <cell r="L151">
            <v>495.23500000000001</v>
          </cell>
          <cell r="M151">
            <v>195.3312</v>
          </cell>
          <cell r="N151">
            <v>0</v>
          </cell>
          <cell r="O151">
            <v>71.456000000000003</v>
          </cell>
          <cell r="P151">
            <v>0</v>
          </cell>
          <cell r="Q151">
            <v>18.759799999999998</v>
          </cell>
          <cell r="R151">
            <v>455.77280000000002</v>
          </cell>
          <cell r="S151">
            <v>75.714399999999998</v>
          </cell>
          <cell r="T151">
            <v>66.512200000000007</v>
          </cell>
          <cell r="U151">
            <v>1615.9212</v>
          </cell>
          <cell r="V151">
            <v>268.44099999999997</v>
          </cell>
          <cell r="W151">
            <v>131.24950000000001</v>
          </cell>
          <cell r="X151">
            <v>2517.2618000000002</v>
          </cell>
          <cell r="Y151">
            <v>529.71950000000004</v>
          </cell>
          <cell r="Z151">
            <v>150.35890000000001</v>
          </cell>
          <cell r="AA151">
            <v>4121.4273000000003</v>
          </cell>
          <cell r="AB151">
            <v>606.84479999999996</v>
          </cell>
          <cell r="AC151">
            <v>0</v>
          </cell>
          <cell r="AD151">
            <v>4.9010999999999996</v>
          </cell>
          <cell r="AE151">
            <v>0</v>
          </cell>
          <cell r="AF151">
            <v>0</v>
          </cell>
          <cell r="AG151">
            <v>0</v>
          </cell>
          <cell r="AH151">
            <v>0</v>
          </cell>
          <cell r="AI151">
            <v>0</v>
          </cell>
          <cell r="AJ151">
            <v>0</v>
          </cell>
          <cell r="AK151">
            <v>0</v>
          </cell>
          <cell r="AL151">
            <v>92.7804</v>
          </cell>
          <cell r="AM151">
            <v>2808.1970999999999</v>
          </cell>
          <cell r="AN151">
            <v>374.45940000000002</v>
          </cell>
          <cell r="AO151">
            <v>243.13929999999999</v>
          </cell>
          <cell r="AP151">
            <v>6924.7232999999997</v>
          </cell>
          <cell r="AQ151">
            <v>981.30420000000004</v>
          </cell>
          <cell r="AR151">
            <v>48.397500000000001</v>
          </cell>
          <cell r="AS151">
            <v>571.59209999999996</v>
          </cell>
          <cell r="AT151">
            <v>195.3312</v>
          </cell>
          <cell r="AU151">
            <v>0</v>
          </cell>
          <cell r="AV151">
            <v>0</v>
          </cell>
          <cell r="AW151">
            <v>0</v>
          </cell>
          <cell r="AX151">
            <v>0</v>
          </cell>
          <cell r="AY151">
            <v>0</v>
          </cell>
          <cell r="AZ151">
            <v>0</v>
          </cell>
          <cell r="BA151">
            <v>48.397500000000001</v>
          </cell>
          <cell r="BB151">
            <v>571.59209999999996</v>
          </cell>
          <cell r="BC151">
            <v>195.3312</v>
          </cell>
          <cell r="BD151">
            <v>244.73390000000001</v>
          </cell>
          <cell r="BE151">
            <v>5133.6860999999999</v>
          </cell>
          <cell r="BF151">
            <v>987.74009999999998</v>
          </cell>
          <cell r="BG151">
            <v>178.05240000000001</v>
          </cell>
          <cell r="BH151">
            <v>4879.8910999999998</v>
          </cell>
          <cell r="BI151">
            <v>718.61479999999995</v>
          </cell>
          <cell r="BJ151">
            <v>422.78629999999998</v>
          </cell>
          <cell r="BK151">
            <v>10013.5772</v>
          </cell>
          <cell r="BL151">
            <v>1706.3549</v>
          </cell>
          <cell r="BM151">
            <v>374.3888</v>
          </cell>
          <cell r="BN151">
            <v>9441.9850999999999</v>
          </cell>
          <cell r="BO151">
            <v>1511.0237</v>
          </cell>
          <cell r="BP151">
            <v>244.73390000000001</v>
          </cell>
          <cell r="BQ151">
            <v>5133.6860999999999</v>
          </cell>
          <cell r="BR151">
            <v>987.74009999999998</v>
          </cell>
          <cell r="BS151">
            <v>178.05240000000001</v>
          </cell>
          <cell r="BT151">
            <v>4879.8910999999998</v>
          </cell>
          <cell r="BU151">
            <v>718.61479999999995</v>
          </cell>
          <cell r="BV151">
            <v>422.78629999999998</v>
          </cell>
          <cell r="BW151">
            <v>10013.5772</v>
          </cell>
          <cell r="BX151">
            <v>1706.3549</v>
          </cell>
          <cell r="BY151">
            <v>0</v>
          </cell>
          <cell r="BZ151">
            <v>0</v>
          </cell>
          <cell r="CA151">
            <v>0</v>
          </cell>
          <cell r="CB151">
            <v>0</v>
          </cell>
          <cell r="CC151">
            <v>0</v>
          </cell>
          <cell r="CD151">
            <v>0</v>
          </cell>
          <cell r="CE151">
            <v>0</v>
          </cell>
          <cell r="CF151">
            <v>71.456000000000003</v>
          </cell>
          <cell r="CG151">
            <v>0</v>
          </cell>
          <cell r="CH151">
            <v>48.397500000000001</v>
          </cell>
          <cell r="CI151">
            <v>495.23500000000001</v>
          </cell>
          <cell r="CJ151">
            <v>195.3312</v>
          </cell>
          <cell r="CK151">
            <v>0</v>
          </cell>
          <cell r="CL151">
            <v>4.9010999999999996</v>
          </cell>
          <cell r="CM151">
            <v>0</v>
          </cell>
          <cell r="CN151">
            <v>48.397500000000001</v>
          </cell>
          <cell r="CO151">
            <v>571.59209999999996</v>
          </cell>
          <cell r="CP151">
            <v>195.3312</v>
          </cell>
          <cell r="CQ151">
            <v>0</v>
          </cell>
          <cell r="CR151">
            <v>0</v>
          </cell>
          <cell r="CS151">
            <v>0</v>
          </cell>
          <cell r="CT151">
            <v>0</v>
          </cell>
          <cell r="CU151">
            <v>0</v>
          </cell>
          <cell r="CV151">
            <v>0</v>
          </cell>
          <cell r="CW151">
            <v>0</v>
          </cell>
          <cell r="CX151">
            <v>0</v>
          </cell>
          <cell r="CY151">
            <v>0</v>
          </cell>
          <cell r="CZ151">
            <v>374.3888</v>
          </cell>
          <cell r="DA151">
            <v>9441.9850999999999</v>
          </cell>
          <cell r="DB151">
            <v>1511.0237</v>
          </cell>
        </row>
        <row r="152">
          <cell r="A152">
            <v>93289</v>
          </cell>
          <cell r="B152">
            <v>33.742699999999999</v>
          </cell>
          <cell r="C152">
            <v>195.77719999999999</v>
          </cell>
          <cell r="D152">
            <v>136.18440000000001</v>
          </cell>
          <cell r="E152">
            <v>62.664999999999999</v>
          </cell>
          <cell r="F152">
            <v>419.5686</v>
          </cell>
          <cell r="G152">
            <v>252.91399999999999</v>
          </cell>
          <cell r="H152">
            <v>0</v>
          </cell>
          <cell r="I152">
            <v>25.009599999999999</v>
          </cell>
          <cell r="J152">
            <v>0</v>
          </cell>
          <cell r="K152">
            <v>37.715699999999998</v>
          </cell>
          <cell r="L152">
            <v>214.77670000000001</v>
          </cell>
          <cell r="M152">
            <v>152.2199</v>
          </cell>
          <cell r="N152">
            <v>0</v>
          </cell>
          <cell r="O152">
            <v>25.009599999999999</v>
          </cell>
          <cell r="P152">
            <v>0</v>
          </cell>
          <cell r="Q152">
            <v>26.4056</v>
          </cell>
          <cell r="R152">
            <v>187.9237</v>
          </cell>
          <cell r="S152">
            <v>106.5722</v>
          </cell>
          <cell r="T152">
            <v>93.619799999999998</v>
          </cell>
          <cell r="U152">
            <v>666.27480000000003</v>
          </cell>
          <cell r="V152">
            <v>377.84730000000002</v>
          </cell>
          <cell r="W152">
            <v>178.7174</v>
          </cell>
          <cell r="X152">
            <v>1254.7675999999999</v>
          </cell>
          <cell r="Y152">
            <v>721.298</v>
          </cell>
          <cell r="Z152">
            <v>455.37459999999999</v>
          </cell>
          <cell r="AA152">
            <v>3107.5279</v>
          </cell>
          <cell r="AB152">
            <v>1837.8791000000001</v>
          </cell>
          <cell r="AC152">
            <v>0</v>
          </cell>
          <cell r="AD152">
            <v>0</v>
          </cell>
          <cell r="AE152">
            <v>0</v>
          </cell>
          <cell r="AF152">
            <v>0</v>
          </cell>
          <cell r="AG152">
            <v>0</v>
          </cell>
          <cell r="AH152">
            <v>0</v>
          </cell>
          <cell r="AI152">
            <v>0</v>
          </cell>
          <cell r="AJ152">
            <v>0</v>
          </cell>
          <cell r="AK152">
            <v>0</v>
          </cell>
          <cell r="AL152">
            <v>130.59389999999999</v>
          </cell>
          <cell r="AM152">
            <v>1091.8189</v>
          </cell>
          <cell r="AN152">
            <v>527.07349999999997</v>
          </cell>
          <cell r="AO152">
            <v>585.96849999999995</v>
          </cell>
          <cell r="AP152">
            <v>4199.3468000000003</v>
          </cell>
          <cell r="AQ152">
            <v>2364.9526000000001</v>
          </cell>
          <cell r="AR152">
            <v>37.715699999999998</v>
          </cell>
          <cell r="AS152">
            <v>239.78630000000001</v>
          </cell>
          <cell r="AT152">
            <v>152.2199</v>
          </cell>
          <cell r="AU152">
            <v>0</v>
          </cell>
          <cell r="AV152">
            <v>0</v>
          </cell>
          <cell r="AW152">
            <v>0</v>
          </cell>
          <cell r="AX152">
            <v>0</v>
          </cell>
          <cell r="AY152">
            <v>0</v>
          </cell>
          <cell r="AZ152">
            <v>0</v>
          </cell>
          <cell r="BA152">
            <v>37.715699999999998</v>
          </cell>
          <cell r="BB152">
            <v>239.78630000000001</v>
          </cell>
          <cell r="BC152">
            <v>152.2199</v>
          </cell>
          <cell r="BD152">
            <v>551.78229999999996</v>
          </cell>
          <cell r="BE152">
            <v>3747.8833</v>
          </cell>
          <cell r="BF152">
            <v>2226.9775</v>
          </cell>
          <cell r="BG152">
            <v>250.61930000000001</v>
          </cell>
          <cell r="BH152">
            <v>1946.0174</v>
          </cell>
          <cell r="BI152">
            <v>1011.4930000000001</v>
          </cell>
          <cell r="BJ152">
            <v>802.40160000000003</v>
          </cell>
          <cell r="BK152">
            <v>5693.9007000000001</v>
          </cell>
          <cell r="BL152">
            <v>3238.4704999999999</v>
          </cell>
          <cell r="BM152">
            <v>764.68589999999995</v>
          </cell>
          <cell r="BN152">
            <v>5454.1144000000004</v>
          </cell>
          <cell r="BO152">
            <v>3086.2505999999998</v>
          </cell>
          <cell r="BP152">
            <v>551.78229999999996</v>
          </cell>
          <cell r="BQ152">
            <v>3747.8833</v>
          </cell>
          <cell r="BR152">
            <v>2226.9775</v>
          </cell>
          <cell r="BS152">
            <v>250.61930000000001</v>
          </cell>
          <cell r="BT152">
            <v>1946.0174</v>
          </cell>
          <cell r="BU152">
            <v>1011.4930000000001</v>
          </cell>
          <cell r="BV152">
            <v>802.40160000000003</v>
          </cell>
          <cell r="BW152">
            <v>5693.9007000000001</v>
          </cell>
          <cell r="BX152">
            <v>3238.4704999999999</v>
          </cell>
          <cell r="BY152">
            <v>0</v>
          </cell>
          <cell r="BZ152">
            <v>0</v>
          </cell>
          <cell r="CA152">
            <v>0</v>
          </cell>
          <cell r="CB152">
            <v>0</v>
          </cell>
          <cell r="CC152">
            <v>0</v>
          </cell>
          <cell r="CD152">
            <v>0</v>
          </cell>
          <cell r="CE152">
            <v>0</v>
          </cell>
          <cell r="CF152">
            <v>25.009599999999999</v>
          </cell>
          <cell r="CG152">
            <v>0</v>
          </cell>
          <cell r="CH152">
            <v>37.715699999999998</v>
          </cell>
          <cell r="CI152">
            <v>214.77670000000001</v>
          </cell>
          <cell r="CJ152">
            <v>152.2199</v>
          </cell>
          <cell r="CK152">
            <v>0</v>
          </cell>
          <cell r="CL152">
            <v>0</v>
          </cell>
          <cell r="CM152">
            <v>0</v>
          </cell>
          <cell r="CN152">
            <v>37.715699999999998</v>
          </cell>
          <cell r="CO152">
            <v>239.78630000000001</v>
          </cell>
          <cell r="CP152">
            <v>152.2199</v>
          </cell>
          <cell r="CQ152">
            <v>0</v>
          </cell>
          <cell r="CR152">
            <v>0</v>
          </cell>
          <cell r="CS152">
            <v>0</v>
          </cell>
          <cell r="CT152">
            <v>0</v>
          </cell>
          <cell r="CU152">
            <v>0</v>
          </cell>
          <cell r="CV152">
            <v>0</v>
          </cell>
          <cell r="CW152">
            <v>0</v>
          </cell>
          <cell r="CX152">
            <v>0</v>
          </cell>
          <cell r="CY152">
            <v>0</v>
          </cell>
          <cell r="CZ152">
            <v>764.68589999999995</v>
          </cell>
          <cell r="DA152">
            <v>5454.1144000000004</v>
          </cell>
          <cell r="DB152">
            <v>3086.2505999999998</v>
          </cell>
        </row>
        <row r="153">
          <cell r="A153">
            <v>93290</v>
          </cell>
          <cell r="B153">
            <v>17.372699999999998</v>
          </cell>
          <cell r="C153">
            <v>153.49860000000001</v>
          </cell>
          <cell r="D153">
            <v>70.115399999999994</v>
          </cell>
          <cell r="E153">
            <v>32.2637</v>
          </cell>
          <cell r="F153">
            <v>150.3869</v>
          </cell>
          <cell r="G153">
            <v>130.21539999999999</v>
          </cell>
          <cell r="H153">
            <v>0</v>
          </cell>
          <cell r="I153">
            <v>36.712899999999998</v>
          </cell>
          <cell r="J153">
            <v>0</v>
          </cell>
          <cell r="K153">
            <v>26.414400000000001</v>
          </cell>
          <cell r="L153">
            <v>145.8526</v>
          </cell>
          <cell r="M153">
            <v>106.6079</v>
          </cell>
          <cell r="N153">
            <v>0</v>
          </cell>
          <cell r="O153">
            <v>36.712899999999998</v>
          </cell>
          <cell r="P153">
            <v>0</v>
          </cell>
          <cell r="Q153">
            <v>8.3381000000000007</v>
          </cell>
          <cell r="R153">
            <v>162.0256</v>
          </cell>
          <cell r="S153">
            <v>33.652099999999997</v>
          </cell>
          <cell r="T153">
            <v>29.5624</v>
          </cell>
          <cell r="U153">
            <v>574.45439999999996</v>
          </cell>
          <cell r="V153">
            <v>119.3133</v>
          </cell>
          <cell r="W153">
            <v>61.122500000000002</v>
          </cell>
          <cell r="X153">
            <v>894.51289999999995</v>
          </cell>
          <cell r="Y153">
            <v>246.6883</v>
          </cell>
          <cell r="Z153">
            <v>61.707500000000003</v>
          </cell>
          <cell r="AA153">
            <v>1336.8345999999999</v>
          </cell>
          <cell r="AB153">
            <v>249.05019999999999</v>
          </cell>
          <cell r="AC153">
            <v>0</v>
          </cell>
          <cell r="AD153">
            <v>3.9441999999999999</v>
          </cell>
          <cell r="AE153">
            <v>0</v>
          </cell>
          <cell r="AF153">
            <v>0</v>
          </cell>
          <cell r="AG153">
            <v>0</v>
          </cell>
          <cell r="AH153">
            <v>0</v>
          </cell>
          <cell r="AI153">
            <v>0</v>
          </cell>
          <cell r="AJ153">
            <v>0</v>
          </cell>
          <cell r="AK153">
            <v>0</v>
          </cell>
          <cell r="AL153">
            <v>38.079000000000001</v>
          </cell>
          <cell r="AM153">
            <v>905.08929999999998</v>
          </cell>
          <cell r="AN153">
            <v>153.68610000000001</v>
          </cell>
          <cell r="AO153">
            <v>99.786500000000004</v>
          </cell>
          <cell r="AP153">
            <v>2237.9796999999999</v>
          </cell>
          <cell r="AQ153">
            <v>402.73630000000003</v>
          </cell>
          <cell r="AR153">
            <v>26.414400000000001</v>
          </cell>
          <cell r="AS153">
            <v>186.50970000000001</v>
          </cell>
          <cell r="AT153">
            <v>106.6079</v>
          </cell>
          <cell r="AU153">
            <v>0</v>
          </cell>
          <cell r="AV153">
            <v>0</v>
          </cell>
          <cell r="AW153">
            <v>0</v>
          </cell>
          <cell r="AX153">
            <v>0</v>
          </cell>
          <cell r="AY153">
            <v>0</v>
          </cell>
          <cell r="AZ153">
            <v>0</v>
          </cell>
          <cell r="BA153">
            <v>26.414400000000001</v>
          </cell>
          <cell r="BB153">
            <v>186.50970000000001</v>
          </cell>
          <cell r="BC153">
            <v>106.6079</v>
          </cell>
          <cell r="BD153">
            <v>111.3439</v>
          </cell>
          <cell r="BE153">
            <v>1677.433</v>
          </cell>
          <cell r="BF153">
            <v>449.38099999999997</v>
          </cell>
          <cell r="BG153">
            <v>75.979500000000002</v>
          </cell>
          <cell r="BH153">
            <v>1641.5693000000001</v>
          </cell>
          <cell r="BI153">
            <v>306.6515</v>
          </cell>
          <cell r="BJ153">
            <v>187.32339999999999</v>
          </cell>
          <cell r="BK153">
            <v>3319.0023000000001</v>
          </cell>
          <cell r="BL153">
            <v>756.03250000000003</v>
          </cell>
          <cell r="BM153">
            <v>160.90899999999999</v>
          </cell>
          <cell r="BN153">
            <v>3132.4926</v>
          </cell>
          <cell r="BO153">
            <v>649.42460000000005</v>
          </cell>
          <cell r="BP153">
            <v>111.3439</v>
          </cell>
          <cell r="BQ153">
            <v>1677.433</v>
          </cell>
          <cell r="BR153">
            <v>449.38099999999997</v>
          </cell>
          <cell r="BS153">
            <v>75.979500000000002</v>
          </cell>
          <cell r="BT153">
            <v>1641.5693000000001</v>
          </cell>
          <cell r="BU153">
            <v>306.6515</v>
          </cell>
          <cell r="BV153">
            <v>187.32339999999999</v>
          </cell>
          <cell r="BW153">
            <v>3319.0023000000001</v>
          </cell>
          <cell r="BX153">
            <v>756.03250000000003</v>
          </cell>
          <cell r="BY153">
            <v>0</v>
          </cell>
          <cell r="BZ153">
            <v>0</v>
          </cell>
          <cell r="CA153">
            <v>0</v>
          </cell>
          <cell r="CB153">
            <v>0</v>
          </cell>
          <cell r="CC153">
            <v>0</v>
          </cell>
          <cell r="CD153">
            <v>0</v>
          </cell>
          <cell r="CE153">
            <v>0</v>
          </cell>
          <cell r="CF153">
            <v>36.712899999999998</v>
          </cell>
          <cell r="CG153">
            <v>0</v>
          </cell>
          <cell r="CH153">
            <v>26.414400000000001</v>
          </cell>
          <cell r="CI153">
            <v>145.8526</v>
          </cell>
          <cell r="CJ153">
            <v>106.6079</v>
          </cell>
          <cell r="CK153">
            <v>0</v>
          </cell>
          <cell r="CL153">
            <v>3.9441999999999999</v>
          </cell>
          <cell r="CM153">
            <v>0</v>
          </cell>
          <cell r="CN153">
            <v>26.414400000000001</v>
          </cell>
          <cell r="CO153">
            <v>186.50970000000001</v>
          </cell>
          <cell r="CP153">
            <v>106.6079</v>
          </cell>
          <cell r="CQ153">
            <v>0</v>
          </cell>
          <cell r="CR153">
            <v>0</v>
          </cell>
          <cell r="CS153">
            <v>0</v>
          </cell>
          <cell r="CT153">
            <v>0</v>
          </cell>
          <cell r="CU153">
            <v>0</v>
          </cell>
          <cell r="CV153">
            <v>0</v>
          </cell>
          <cell r="CW153">
            <v>0</v>
          </cell>
          <cell r="CX153">
            <v>0</v>
          </cell>
          <cell r="CY153">
            <v>0</v>
          </cell>
          <cell r="CZ153">
            <v>160.90899999999999</v>
          </cell>
          <cell r="DA153">
            <v>3132.4926</v>
          </cell>
          <cell r="DB153">
            <v>649.42460000000005</v>
          </cell>
        </row>
        <row r="154">
          <cell r="A154">
            <v>93295</v>
          </cell>
          <cell r="B154">
            <v>0</v>
          </cell>
          <cell r="C154">
            <v>0</v>
          </cell>
          <cell r="D154">
            <v>0</v>
          </cell>
          <cell r="E154">
            <v>0</v>
          </cell>
          <cell r="F154">
            <v>0</v>
          </cell>
          <cell r="G154">
            <v>0</v>
          </cell>
          <cell r="H154">
            <v>0</v>
          </cell>
          <cell r="I154">
            <v>24.2057</v>
          </cell>
          <cell r="J154">
            <v>0</v>
          </cell>
          <cell r="K154">
            <v>0</v>
          </cell>
          <cell r="L154">
            <v>0</v>
          </cell>
          <cell r="M154">
            <v>0</v>
          </cell>
          <cell r="N154">
            <v>0</v>
          </cell>
          <cell r="O154">
            <v>24.2057</v>
          </cell>
          <cell r="P154">
            <v>0</v>
          </cell>
          <cell r="Q154">
            <v>3.5928</v>
          </cell>
          <cell r="R154">
            <v>47.970500000000001</v>
          </cell>
          <cell r="S154">
            <v>8.4245000000000001</v>
          </cell>
          <cell r="T154">
            <v>12.738099999999999</v>
          </cell>
          <cell r="U154">
            <v>170.07749999999999</v>
          </cell>
          <cell r="V154">
            <v>29.869199999999999</v>
          </cell>
          <cell r="W154">
            <v>16.3309</v>
          </cell>
          <cell r="X154">
            <v>218.048</v>
          </cell>
          <cell r="Y154">
            <v>38.293700000000001</v>
          </cell>
          <cell r="Z154">
            <v>17.7499</v>
          </cell>
          <cell r="AA154">
            <v>253.4494</v>
          </cell>
          <cell r="AB154">
            <v>41.621499999999997</v>
          </cell>
          <cell r="AC154">
            <v>0</v>
          </cell>
          <cell r="AD154">
            <v>0</v>
          </cell>
          <cell r="AE154">
            <v>0</v>
          </cell>
          <cell r="AF154">
            <v>0</v>
          </cell>
          <cell r="AG154">
            <v>0</v>
          </cell>
          <cell r="AH154">
            <v>0</v>
          </cell>
          <cell r="AI154">
            <v>0.1459</v>
          </cell>
          <cell r="AJ154">
            <v>6.3296000000000001</v>
          </cell>
          <cell r="AK154">
            <v>0.30470000000000003</v>
          </cell>
          <cell r="AL154">
            <v>17.768899999999999</v>
          </cell>
          <cell r="AM154">
            <v>287.3066</v>
          </cell>
          <cell r="AN154">
            <v>41.665999999999997</v>
          </cell>
          <cell r="AO154">
            <v>35.372900000000001</v>
          </cell>
          <cell r="AP154">
            <v>534.42639999999994</v>
          </cell>
          <cell r="AQ154">
            <v>82.982799999999997</v>
          </cell>
          <cell r="AR154">
            <v>0.1459</v>
          </cell>
          <cell r="AS154">
            <v>30.535299999999999</v>
          </cell>
          <cell r="AT154">
            <v>0.30470000000000003</v>
          </cell>
          <cell r="AU154">
            <v>0</v>
          </cell>
          <cell r="AV154">
            <v>0</v>
          </cell>
          <cell r="AW154">
            <v>0</v>
          </cell>
          <cell r="AX154">
            <v>0</v>
          </cell>
          <cell r="AY154">
            <v>0</v>
          </cell>
          <cell r="AZ154">
            <v>0</v>
          </cell>
          <cell r="BA154">
            <v>0.1459</v>
          </cell>
          <cell r="BB154">
            <v>30.535299999999999</v>
          </cell>
          <cell r="BC154">
            <v>0.30470000000000003</v>
          </cell>
          <cell r="BD154">
            <v>17.7499</v>
          </cell>
          <cell r="BE154">
            <v>277.6551</v>
          </cell>
          <cell r="BF154">
            <v>41.621499999999997</v>
          </cell>
          <cell r="BG154">
            <v>34.099800000000002</v>
          </cell>
          <cell r="BH154">
            <v>505.3546</v>
          </cell>
          <cell r="BI154">
            <v>79.959699999999998</v>
          </cell>
          <cell r="BJ154">
            <v>51.849699999999999</v>
          </cell>
          <cell r="BK154">
            <v>783.00969999999995</v>
          </cell>
          <cell r="BL154">
            <v>121.5812</v>
          </cell>
          <cell r="BM154">
            <v>51.703800000000001</v>
          </cell>
          <cell r="BN154">
            <v>752.47439999999995</v>
          </cell>
          <cell r="BO154">
            <v>121.2765</v>
          </cell>
          <cell r="BP154">
            <v>17.7499</v>
          </cell>
          <cell r="BQ154">
            <v>277.6551</v>
          </cell>
          <cell r="BR154">
            <v>41.621499999999997</v>
          </cell>
          <cell r="BS154">
            <v>34.099800000000002</v>
          </cell>
          <cell r="BT154">
            <v>505.3546</v>
          </cell>
          <cell r="BU154">
            <v>79.959699999999998</v>
          </cell>
          <cell r="BV154">
            <v>51.849699999999999</v>
          </cell>
          <cell r="BW154">
            <v>783.00969999999995</v>
          </cell>
          <cell r="BX154">
            <v>121.5812</v>
          </cell>
          <cell r="BY154">
            <v>0.1459</v>
          </cell>
          <cell r="BZ154">
            <v>6.3296000000000001</v>
          </cell>
          <cell r="CA154">
            <v>0.30470000000000003</v>
          </cell>
          <cell r="CB154">
            <v>0</v>
          </cell>
          <cell r="CC154">
            <v>0</v>
          </cell>
          <cell r="CD154">
            <v>0</v>
          </cell>
          <cell r="CE154">
            <v>0</v>
          </cell>
          <cell r="CF154">
            <v>24.2057</v>
          </cell>
          <cell r="CG154">
            <v>0</v>
          </cell>
          <cell r="CH154">
            <v>0</v>
          </cell>
          <cell r="CI154">
            <v>0</v>
          </cell>
          <cell r="CJ154">
            <v>0</v>
          </cell>
          <cell r="CK154">
            <v>0</v>
          </cell>
          <cell r="CL154">
            <v>0</v>
          </cell>
          <cell r="CM154">
            <v>0</v>
          </cell>
          <cell r="CN154">
            <v>0.1459</v>
          </cell>
          <cell r="CO154">
            <v>30.535299999999999</v>
          </cell>
          <cell r="CP154">
            <v>0.30470000000000003</v>
          </cell>
          <cell r="CQ154">
            <v>0</v>
          </cell>
          <cell r="CR154">
            <v>0</v>
          </cell>
          <cell r="CS154">
            <v>0</v>
          </cell>
          <cell r="CT154">
            <v>0</v>
          </cell>
          <cell r="CU154">
            <v>0</v>
          </cell>
          <cell r="CV154">
            <v>0</v>
          </cell>
          <cell r="CW154">
            <v>0</v>
          </cell>
          <cell r="CX154">
            <v>0</v>
          </cell>
          <cell r="CY154">
            <v>0</v>
          </cell>
          <cell r="CZ154">
            <v>51.703800000000001</v>
          </cell>
          <cell r="DA154">
            <v>752.47439999999995</v>
          </cell>
          <cell r="DB154">
            <v>121.2765</v>
          </cell>
        </row>
        <row r="155">
          <cell r="A155">
            <v>93305</v>
          </cell>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151.52090000000001</v>
          </cell>
          <cell r="R155">
            <v>1714.7710999999999</v>
          </cell>
          <cell r="S155">
            <v>0</v>
          </cell>
          <cell r="T155">
            <v>537.21029999999996</v>
          </cell>
          <cell r="U155">
            <v>6079.6435000000001</v>
          </cell>
          <cell r="V155">
            <v>0</v>
          </cell>
          <cell r="W155">
            <v>688.73119999999994</v>
          </cell>
          <cell r="X155">
            <v>7794.4146000000001</v>
          </cell>
          <cell r="Y155">
            <v>0</v>
          </cell>
          <cell r="Z155">
            <v>648.04510000000005</v>
          </cell>
          <cell r="AA155">
            <v>7291.4058999999997</v>
          </cell>
          <cell r="AB155">
            <v>0</v>
          </cell>
          <cell r="AC155">
            <v>0</v>
          </cell>
          <cell r="AD155">
            <v>0</v>
          </cell>
          <cell r="AE155">
            <v>0</v>
          </cell>
          <cell r="AF155">
            <v>0</v>
          </cell>
          <cell r="AG155">
            <v>0</v>
          </cell>
          <cell r="AH155">
            <v>0</v>
          </cell>
          <cell r="AI155">
            <v>0.19470000000000001</v>
          </cell>
          <cell r="AJ155">
            <v>24.842300000000002</v>
          </cell>
          <cell r="AK155">
            <v>0</v>
          </cell>
          <cell r="AL155">
            <v>635.22839999999997</v>
          </cell>
          <cell r="AM155">
            <v>8688.1964000000007</v>
          </cell>
          <cell r="AN155">
            <v>0</v>
          </cell>
          <cell r="AO155">
            <v>1283.0788</v>
          </cell>
          <cell r="AP155">
            <v>15954.76</v>
          </cell>
          <cell r="AQ155">
            <v>0</v>
          </cell>
          <cell r="AR155">
            <v>0.19470000000000001</v>
          </cell>
          <cell r="AS155">
            <v>24.842300000000002</v>
          </cell>
          <cell r="AT155">
            <v>0</v>
          </cell>
          <cell r="AU155">
            <v>0</v>
          </cell>
          <cell r="AV155">
            <v>0</v>
          </cell>
          <cell r="AW155">
            <v>0</v>
          </cell>
          <cell r="AX155">
            <v>0</v>
          </cell>
          <cell r="AY155">
            <v>0</v>
          </cell>
          <cell r="AZ155">
            <v>0</v>
          </cell>
          <cell r="BA155">
            <v>0.19470000000000001</v>
          </cell>
          <cell r="BB155">
            <v>24.842300000000002</v>
          </cell>
          <cell r="BC155">
            <v>0</v>
          </cell>
          <cell r="BD155">
            <v>648.04510000000005</v>
          </cell>
          <cell r="BE155">
            <v>7291.4058999999997</v>
          </cell>
          <cell r="BF155">
            <v>0</v>
          </cell>
          <cell r="BG155">
            <v>1323.9595999999999</v>
          </cell>
          <cell r="BH155">
            <v>16482.611000000001</v>
          </cell>
          <cell r="BI155">
            <v>0</v>
          </cell>
          <cell r="BJ155">
            <v>1972.0047</v>
          </cell>
          <cell r="BK155">
            <v>23774.016899999999</v>
          </cell>
          <cell r="BL155">
            <v>0</v>
          </cell>
          <cell r="BM155">
            <v>1971.81</v>
          </cell>
          <cell r="BN155">
            <v>23749.174599999998</v>
          </cell>
          <cell r="BO155">
            <v>0</v>
          </cell>
          <cell r="BP155">
            <v>648.04510000000005</v>
          </cell>
          <cell r="BQ155">
            <v>7291.4058999999997</v>
          </cell>
          <cell r="BR155">
            <v>0</v>
          </cell>
          <cell r="BS155">
            <v>1323.9595999999999</v>
          </cell>
          <cell r="BT155">
            <v>16482.611000000001</v>
          </cell>
          <cell r="BU155">
            <v>0</v>
          </cell>
          <cell r="BV155">
            <v>1972.0047</v>
          </cell>
          <cell r="BW155">
            <v>23774.016899999999</v>
          </cell>
          <cell r="BX155">
            <v>0</v>
          </cell>
          <cell r="BY155">
            <v>0.19470000000000001</v>
          </cell>
          <cell r="BZ155">
            <v>24.842300000000002</v>
          </cell>
          <cell r="CA155">
            <v>0</v>
          </cell>
          <cell r="CB155">
            <v>0</v>
          </cell>
          <cell r="CC155">
            <v>0</v>
          </cell>
          <cell r="CD155">
            <v>0</v>
          </cell>
          <cell r="CE155">
            <v>0</v>
          </cell>
          <cell r="CF155">
            <v>0</v>
          </cell>
          <cell r="CG155">
            <v>0</v>
          </cell>
          <cell r="CH155">
            <v>0</v>
          </cell>
          <cell r="CI155">
            <v>0</v>
          </cell>
          <cell r="CJ155">
            <v>0</v>
          </cell>
          <cell r="CK155">
            <v>0</v>
          </cell>
          <cell r="CL155">
            <v>0</v>
          </cell>
          <cell r="CM155">
            <v>0</v>
          </cell>
          <cell r="CN155">
            <v>0.19470000000000001</v>
          </cell>
          <cell r="CO155">
            <v>24.842300000000002</v>
          </cell>
          <cell r="CP155">
            <v>0</v>
          </cell>
          <cell r="CQ155">
            <v>0</v>
          </cell>
          <cell r="CR155">
            <v>0</v>
          </cell>
          <cell r="CS155">
            <v>0</v>
          </cell>
          <cell r="CT155">
            <v>0</v>
          </cell>
          <cell r="CU155">
            <v>0</v>
          </cell>
          <cell r="CV155">
            <v>0</v>
          </cell>
          <cell r="CW155">
            <v>0</v>
          </cell>
          <cell r="CX155">
            <v>0</v>
          </cell>
          <cell r="CY155">
            <v>0</v>
          </cell>
          <cell r="CZ155">
            <v>1971.81</v>
          </cell>
          <cell r="DA155">
            <v>23749.174599999998</v>
          </cell>
          <cell r="DB155">
            <v>0</v>
          </cell>
        </row>
        <row r="156">
          <cell r="A156">
            <v>93312</v>
          </cell>
          <cell r="B156">
            <v>114.7456</v>
          </cell>
          <cell r="C156">
            <v>821.995</v>
          </cell>
          <cell r="D156">
            <v>498.95830000000001</v>
          </cell>
          <cell r="E156">
            <v>213.09899999999999</v>
          </cell>
          <cell r="F156">
            <v>1642.7679000000001</v>
          </cell>
          <cell r="G156">
            <v>926.63720000000001</v>
          </cell>
          <cell r="H156">
            <v>0</v>
          </cell>
          <cell r="I156">
            <v>148.27119999999999</v>
          </cell>
          <cell r="J156">
            <v>0</v>
          </cell>
          <cell r="K156">
            <v>208.4872</v>
          </cell>
          <cell r="L156">
            <v>1292.8715999999999</v>
          </cell>
          <cell r="M156">
            <v>906.58339999999998</v>
          </cell>
          <cell r="N156">
            <v>0</v>
          </cell>
          <cell r="O156">
            <v>148.27119999999999</v>
          </cell>
          <cell r="P156">
            <v>0</v>
          </cell>
          <cell r="Q156">
            <v>50.828099999999999</v>
          </cell>
          <cell r="R156">
            <v>361.97239999999999</v>
          </cell>
          <cell r="S156">
            <v>221.02029999999999</v>
          </cell>
          <cell r="T156">
            <v>180.20869999999999</v>
          </cell>
          <cell r="U156">
            <v>1283.3566000000001</v>
          </cell>
          <cell r="V156">
            <v>783.6173</v>
          </cell>
          <cell r="W156">
            <v>350.39420000000001</v>
          </cell>
          <cell r="X156">
            <v>2817.2203</v>
          </cell>
          <cell r="Y156">
            <v>1523.6496999999999</v>
          </cell>
          <cell r="Z156">
            <v>455.28050000000002</v>
          </cell>
          <cell r="AA156">
            <v>3770.1356999999998</v>
          </cell>
          <cell r="AB156">
            <v>1979.7358999999999</v>
          </cell>
          <cell r="AC156">
            <v>0</v>
          </cell>
          <cell r="AD156">
            <v>0</v>
          </cell>
          <cell r="AE156">
            <v>0</v>
          </cell>
          <cell r="AF156">
            <v>0</v>
          </cell>
          <cell r="AG156">
            <v>0</v>
          </cell>
          <cell r="AH156">
            <v>0</v>
          </cell>
          <cell r="AI156">
            <v>0</v>
          </cell>
          <cell r="AJ156">
            <v>0</v>
          </cell>
          <cell r="AK156">
            <v>0</v>
          </cell>
          <cell r="AL156">
            <v>251.3801</v>
          </cell>
          <cell r="AM156">
            <v>2112.143</v>
          </cell>
          <cell r="AN156">
            <v>1093.0979</v>
          </cell>
          <cell r="AO156">
            <v>706.66060000000004</v>
          </cell>
          <cell r="AP156">
            <v>5882.2786999999998</v>
          </cell>
          <cell r="AQ156">
            <v>3072.8337999999999</v>
          </cell>
          <cell r="AR156">
            <v>208.4872</v>
          </cell>
          <cell r="AS156">
            <v>1441.1428000000001</v>
          </cell>
          <cell r="AT156">
            <v>906.58339999999998</v>
          </cell>
          <cell r="AU156">
            <v>0</v>
          </cell>
          <cell r="AV156">
            <v>0</v>
          </cell>
          <cell r="AW156">
            <v>0</v>
          </cell>
          <cell r="AX156">
            <v>0</v>
          </cell>
          <cell r="AY156">
            <v>0</v>
          </cell>
          <cell r="AZ156">
            <v>0</v>
          </cell>
          <cell r="BA156">
            <v>208.4872</v>
          </cell>
          <cell r="BB156">
            <v>1441.1428000000001</v>
          </cell>
          <cell r="BC156">
            <v>906.58339999999998</v>
          </cell>
          <cell r="BD156">
            <v>783.12509999999997</v>
          </cell>
          <cell r="BE156">
            <v>6383.1697999999997</v>
          </cell>
          <cell r="BF156">
            <v>3405.3314</v>
          </cell>
          <cell r="BG156">
            <v>482.4169</v>
          </cell>
          <cell r="BH156">
            <v>3757.4720000000002</v>
          </cell>
          <cell r="BI156">
            <v>2097.7354999999998</v>
          </cell>
          <cell r="BJ156">
            <v>1265.5419999999999</v>
          </cell>
          <cell r="BK156">
            <v>10140.641799999999</v>
          </cell>
          <cell r="BL156">
            <v>5503.0668999999998</v>
          </cell>
          <cell r="BM156">
            <v>1057.0547999999999</v>
          </cell>
          <cell r="BN156">
            <v>8699.4989999999998</v>
          </cell>
          <cell r="BO156">
            <v>4596.4835000000003</v>
          </cell>
          <cell r="BP156">
            <v>783.12509999999997</v>
          </cell>
          <cell r="BQ156">
            <v>6383.1697999999997</v>
          </cell>
          <cell r="BR156">
            <v>3405.3314</v>
          </cell>
          <cell r="BS156">
            <v>482.4169</v>
          </cell>
          <cell r="BT156">
            <v>3757.4720000000002</v>
          </cell>
          <cell r="BU156">
            <v>2097.7354999999998</v>
          </cell>
          <cell r="BV156">
            <v>1265.5419999999999</v>
          </cell>
          <cell r="BW156">
            <v>10140.641799999999</v>
          </cell>
          <cell r="BX156">
            <v>5503.0668999999998</v>
          </cell>
          <cell r="BY156">
            <v>0</v>
          </cell>
          <cell r="BZ156">
            <v>0</v>
          </cell>
          <cell r="CA156">
            <v>0</v>
          </cell>
          <cell r="CB156">
            <v>0</v>
          </cell>
          <cell r="CC156">
            <v>0</v>
          </cell>
          <cell r="CD156">
            <v>0</v>
          </cell>
          <cell r="CE156">
            <v>0</v>
          </cell>
          <cell r="CF156">
            <v>148.27119999999999</v>
          </cell>
          <cell r="CG156">
            <v>0</v>
          </cell>
          <cell r="CH156">
            <v>208.4872</v>
          </cell>
          <cell r="CI156">
            <v>1292.8715999999999</v>
          </cell>
          <cell r="CJ156">
            <v>906.58339999999998</v>
          </cell>
          <cell r="CK156">
            <v>0</v>
          </cell>
          <cell r="CL156">
            <v>0</v>
          </cell>
          <cell r="CM156">
            <v>0</v>
          </cell>
          <cell r="CN156">
            <v>208.4872</v>
          </cell>
          <cell r="CO156">
            <v>1441.1428000000001</v>
          </cell>
          <cell r="CP156">
            <v>906.58339999999998</v>
          </cell>
          <cell r="CQ156">
            <v>0</v>
          </cell>
          <cell r="CR156">
            <v>0</v>
          </cell>
          <cell r="CS156">
            <v>0</v>
          </cell>
          <cell r="CT156">
            <v>0</v>
          </cell>
          <cell r="CU156">
            <v>0</v>
          </cell>
          <cell r="CV156">
            <v>0</v>
          </cell>
          <cell r="CW156">
            <v>0</v>
          </cell>
          <cell r="CX156">
            <v>0</v>
          </cell>
          <cell r="CY156">
            <v>0</v>
          </cell>
          <cell r="CZ156">
            <v>1057.0547999999999</v>
          </cell>
          <cell r="DA156">
            <v>8699.4989999999998</v>
          </cell>
          <cell r="DB156">
            <v>4596.4835000000003</v>
          </cell>
        </row>
        <row r="157">
          <cell r="A157">
            <v>93313</v>
          </cell>
          <cell r="B157">
            <v>0</v>
          </cell>
          <cell r="C157">
            <v>0</v>
          </cell>
          <cell r="D157">
            <v>0</v>
          </cell>
          <cell r="E157">
            <v>0</v>
          </cell>
          <cell r="F157">
            <v>0</v>
          </cell>
          <cell r="G157">
            <v>0</v>
          </cell>
          <cell r="H157">
            <v>0</v>
          </cell>
          <cell r="I157">
            <v>65.292900000000003</v>
          </cell>
          <cell r="J157">
            <v>0</v>
          </cell>
          <cell r="K157">
            <v>0</v>
          </cell>
          <cell r="L157">
            <v>0</v>
          </cell>
          <cell r="M157">
            <v>0</v>
          </cell>
          <cell r="N157">
            <v>0</v>
          </cell>
          <cell r="O157">
            <v>65.292900000000003</v>
          </cell>
          <cell r="P157">
            <v>0</v>
          </cell>
          <cell r="Q157">
            <v>6.7374000000000001</v>
          </cell>
          <cell r="R157">
            <v>67.538700000000006</v>
          </cell>
          <cell r="S157">
            <v>29.2971</v>
          </cell>
          <cell r="T157">
            <v>23.8871</v>
          </cell>
          <cell r="U157">
            <v>239.45410000000001</v>
          </cell>
          <cell r="V157">
            <v>103.87009999999999</v>
          </cell>
          <cell r="W157">
            <v>30.624500000000001</v>
          </cell>
          <cell r="X157">
            <v>306.99279999999999</v>
          </cell>
          <cell r="Y157">
            <v>133.16720000000001</v>
          </cell>
          <cell r="Z157">
            <v>30.7318</v>
          </cell>
          <cell r="AA157">
            <v>330.04599999999999</v>
          </cell>
          <cell r="AB157">
            <v>133.63390000000001</v>
          </cell>
          <cell r="AC157">
            <v>0</v>
          </cell>
          <cell r="AD157">
            <v>0</v>
          </cell>
          <cell r="AE157">
            <v>0</v>
          </cell>
          <cell r="AF157">
            <v>0</v>
          </cell>
          <cell r="AG157">
            <v>0</v>
          </cell>
          <cell r="AH157">
            <v>0</v>
          </cell>
          <cell r="AI157">
            <v>0.49809999999999999</v>
          </cell>
          <cell r="AJ157">
            <v>14.1183</v>
          </cell>
          <cell r="AK157">
            <v>1.7627999999999999</v>
          </cell>
          <cell r="AL157">
            <v>30.768799999999999</v>
          </cell>
          <cell r="AM157">
            <v>372.60300000000001</v>
          </cell>
          <cell r="AN157">
            <v>133.7946</v>
          </cell>
          <cell r="AO157">
            <v>61.002499999999998</v>
          </cell>
          <cell r="AP157">
            <v>688.53070000000002</v>
          </cell>
          <cell r="AQ157">
            <v>265.66570000000002</v>
          </cell>
          <cell r="AR157">
            <v>0.49809999999999999</v>
          </cell>
          <cell r="AS157">
            <v>79.411199999999994</v>
          </cell>
          <cell r="AT157">
            <v>1.7627999999999999</v>
          </cell>
          <cell r="AU157">
            <v>0</v>
          </cell>
          <cell r="AV157">
            <v>0</v>
          </cell>
          <cell r="AW157">
            <v>0</v>
          </cell>
          <cell r="AX157">
            <v>0</v>
          </cell>
          <cell r="AY157">
            <v>0</v>
          </cell>
          <cell r="AZ157">
            <v>0</v>
          </cell>
          <cell r="BA157">
            <v>0.49809999999999999</v>
          </cell>
          <cell r="BB157">
            <v>79.411199999999994</v>
          </cell>
          <cell r="BC157">
            <v>1.7627999999999999</v>
          </cell>
          <cell r="BD157">
            <v>30.7318</v>
          </cell>
          <cell r="BE157">
            <v>395.33890000000002</v>
          </cell>
          <cell r="BF157">
            <v>133.63390000000001</v>
          </cell>
          <cell r="BG157">
            <v>61.393300000000004</v>
          </cell>
          <cell r="BH157">
            <v>679.59580000000005</v>
          </cell>
          <cell r="BI157">
            <v>266.96179999999998</v>
          </cell>
          <cell r="BJ157">
            <v>92.125100000000003</v>
          </cell>
          <cell r="BK157">
            <v>1074.9347</v>
          </cell>
          <cell r="BL157">
            <v>400.59570000000002</v>
          </cell>
          <cell r="BM157">
            <v>91.626999999999995</v>
          </cell>
          <cell r="BN157">
            <v>995.52350000000001</v>
          </cell>
          <cell r="BO157">
            <v>398.8329</v>
          </cell>
          <cell r="BP157">
            <v>30.7318</v>
          </cell>
          <cell r="BQ157">
            <v>395.33890000000002</v>
          </cell>
          <cell r="BR157">
            <v>133.63390000000001</v>
          </cell>
          <cell r="BS157">
            <v>61.393300000000004</v>
          </cell>
          <cell r="BT157">
            <v>679.59580000000005</v>
          </cell>
          <cell r="BU157">
            <v>266.96179999999998</v>
          </cell>
          <cell r="BV157">
            <v>92.125100000000003</v>
          </cell>
          <cell r="BW157">
            <v>1074.9347</v>
          </cell>
          <cell r="BX157">
            <v>400.59570000000002</v>
          </cell>
          <cell r="BY157">
            <v>0.49809999999999999</v>
          </cell>
          <cell r="BZ157">
            <v>14.1183</v>
          </cell>
          <cell r="CA157">
            <v>1.7627999999999999</v>
          </cell>
          <cell r="CB157">
            <v>0</v>
          </cell>
          <cell r="CC157">
            <v>0</v>
          </cell>
          <cell r="CD157">
            <v>0</v>
          </cell>
          <cell r="CE157">
            <v>0</v>
          </cell>
          <cell r="CF157">
            <v>65.292900000000003</v>
          </cell>
          <cell r="CG157">
            <v>0</v>
          </cell>
          <cell r="CH157">
            <v>0</v>
          </cell>
          <cell r="CI157">
            <v>0</v>
          </cell>
          <cell r="CJ157">
            <v>0</v>
          </cell>
          <cell r="CK157">
            <v>0</v>
          </cell>
          <cell r="CL157">
            <v>0</v>
          </cell>
          <cell r="CM157">
            <v>0</v>
          </cell>
          <cell r="CN157">
            <v>0.49809999999999999</v>
          </cell>
          <cell r="CO157">
            <v>79.411199999999994</v>
          </cell>
          <cell r="CP157">
            <v>1.7627999999999999</v>
          </cell>
          <cell r="CQ157">
            <v>0</v>
          </cell>
          <cell r="CR157">
            <v>0</v>
          </cell>
          <cell r="CS157">
            <v>0</v>
          </cell>
          <cell r="CT157">
            <v>0</v>
          </cell>
          <cell r="CU157">
            <v>0</v>
          </cell>
          <cell r="CV157">
            <v>0</v>
          </cell>
          <cell r="CW157">
            <v>0</v>
          </cell>
          <cell r="CX157">
            <v>0</v>
          </cell>
          <cell r="CY157">
            <v>0</v>
          </cell>
          <cell r="CZ157">
            <v>91.626999999999995</v>
          </cell>
          <cell r="DA157">
            <v>995.52350000000001</v>
          </cell>
          <cell r="DB157">
            <v>398.8329</v>
          </cell>
        </row>
        <row r="158">
          <cell r="A158">
            <v>93317</v>
          </cell>
          <cell r="B158">
            <v>0</v>
          </cell>
          <cell r="C158">
            <v>0</v>
          </cell>
          <cell r="D158">
            <v>0</v>
          </cell>
          <cell r="E158">
            <v>0</v>
          </cell>
          <cell r="F158">
            <v>0</v>
          </cell>
          <cell r="G158">
            <v>0</v>
          </cell>
          <cell r="H158">
            <v>0</v>
          </cell>
          <cell r="I158">
            <v>39.300800000000002</v>
          </cell>
          <cell r="J158">
            <v>0</v>
          </cell>
          <cell r="K158">
            <v>0</v>
          </cell>
          <cell r="L158">
            <v>0</v>
          </cell>
          <cell r="M158">
            <v>0</v>
          </cell>
          <cell r="N158">
            <v>0</v>
          </cell>
          <cell r="O158">
            <v>39.300800000000002</v>
          </cell>
          <cell r="P158">
            <v>0</v>
          </cell>
          <cell r="Q158">
            <v>6.1916000000000002</v>
          </cell>
          <cell r="R158">
            <v>44.492600000000003</v>
          </cell>
          <cell r="S158">
            <v>26.9237</v>
          </cell>
          <cell r="T158">
            <v>21.952200000000001</v>
          </cell>
          <cell r="U158">
            <v>157.7456</v>
          </cell>
          <cell r="V158">
            <v>95.456400000000002</v>
          </cell>
          <cell r="W158">
            <v>28.143799999999999</v>
          </cell>
          <cell r="X158">
            <v>202.23820000000001</v>
          </cell>
          <cell r="Y158">
            <v>122.3801</v>
          </cell>
          <cell r="Z158">
            <v>31.454999999999998</v>
          </cell>
          <cell r="AA158">
            <v>223.0197</v>
          </cell>
          <cell r="AB158">
            <v>136.7784</v>
          </cell>
          <cell r="AC158">
            <v>0</v>
          </cell>
          <cell r="AD158">
            <v>0</v>
          </cell>
          <cell r="AE158">
            <v>0</v>
          </cell>
          <cell r="AF158">
            <v>0</v>
          </cell>
          <cell r="AG158">
            <v>0</v>
          </cell>
          <cell r="AH158">
            <v>0</v>
          </cell>
          <cell r="AI158">
            <v>0.42970000000000003</v>
          </cell>
          <cell r="AJ158">
            <v>11.918799999999999</v>
          </cell>
          <cell r="AK158">
            <v>1.5207999999999999</v>
          </cell>
          <cell r="AL158">
            <v>30.622</v>
          </cell>
          <cell r="AM158">
            <v>264.2971</v>
          </cell>
          <cell r="AN158">
            <v>133.1566</v>
          </cell>
          <cell r="AO158">
            <v>61.647300000000001</v>
          </cell>
          <cell r="AP158">
            <v>475.39800000000002</v>
          </cell>
          <cell r="AQ158">
            <v>268.41419999999999</v>
          </cell>
          <cell r="AR158">
            <v>0.42970000000000003</v>
          </cell>
          <cell r="AS158">
            <v>51.2196</v>
          </cell>
          <cell r="AT158">
            <v>1.5207999999999999</v>
          </cell>
          <cell r="AU158">
            <v>0</v>
          </cell>
          <cell r="AV158">
            <v>0</v>
          </cell>
          <cell r="AW158">
            <v>0</v>
          </cell>
          <cell r="AX158">
            <v>0</v>
          </cell>
          <cell r="AY158">
            <v>0</v>
          </cell>
          <cell r="AZ158">
            <v>0</v>
          </cell>
          <cell r="BA158">
            <v>0.42970000000000003</v>
          </cell>
          <cell r="BB158">
            <v>51.2196</v>
          </cell>
          <cell r="BC158">
            <v>1.5207999999999999</v>
          </cell>
          <cell r="BD158">
            <v>31.454999999999998</v>
          </cell>
          <cell r="BE158">
            <v>262.32049999999998</v>
          </cell>
          <cell r="BF158">
            <v>136.7784</v>
          </cell>
          <cell r="BG158">
            <v>58.765799999999999</v>
          </cell>
          <cell r="BH158">
            <v>466.53530000000001</v>
          </cell>
          <cell r="BI158">
            <v>255.5367</v>
          </cell>
          <cell r="BJ158">
            <v>90.220799999999997</v>
          </cell>
          <cell r="BK158">
            <v>728.85580000000004</v>
          </cell>
          <cell r="BL158">
            <v>392.31509999999997</v>
          </cell>
          <cell r="BM158">
            <v>89.7911</v>
          </cell>
          <cell r="BN158">
            <v>677.63620000000003</v>
          </cell>
          <cell r="BO158">
            <v>390.79430000000002</v>
          </cell>
          <cell r="BP158">
            <v>31.454999999999998</v>
          </cell>
          <cell r="BQ158">
            <v>262.32049999999998</v>
          </cell>
          <cell r="BR158">
            <v>136.7784</v>
          </cell>
          <cell r="BS158">
            <v>58.765799999999999</v>
          </cell>
          <cell r="BT158">
            <v>466.53530000000001</v>
          </cell>
          <cell r="BU158">
            <v>255.5367</v>
          </cell>
          <cell r="BV158">
            <v>90.220799999999997</v>
          </cell>
          <cell r="BW158">
            <v>728.85580000000004</v>
          </cell>
          <cell r="BX158">
            <v>392.31509999999997</v>
          </cell>
          <cell r="BY158">
            <v>0.42970000000000003</v>
          </cell>
          <cell r="BZ158">
            <v>11.918799999999999</v>
          </cell>
          <cell r="CA158">
            <v>1.5207999999999999</v>
          </cell>
          <cell r="CB158">
            <v>0</v>
          </cell>
          <cell r="CC158">
            <v>0</v>
          </cell>
          <cell r="CD158">
            <v>0</v>
          </cell>
          <cell r="CE158">
            <v>0</v>
          </cell>
          <cell r="CF158">
            <v>39.300800000000002</v>
          </cell>
          <cell r="CG158">
            <v>0</v>
          </cell>
          <cell r="CH158">
            <v>0</v>
          </cell>
          <cell r="CI158">
            <v>0</v>
          </cell>
          <cell r="CJ158">
            <v>0</v>
          </cell>
          <cell r="CK158">
            <v>0</v>
          </cell>
          <cell r="CL158">
            <v>0</v>
          </cell>
          <cell r="CM158">
            <v>0</v>
          </cell>
          <cell r="CN158">
            <v>0.42970000000000003</v>
          </cell>
          <cell r="CO158">
            <v>51.2196</v>
          </cell>
          <cell r="CP158">
            <v>1.5207999999999999</v>
          </cell>
          <cell r="CQ158">
            <v>0</v>
          </cell>
          <cell r="CR158">
            <v>0</v>
          </cell>
          <cell r="CS158">
            <v>0</v>
          </cell>
          <cell r="CT158">
            <v>0</v>
          </cell>
          <cell r="CU158">
            <v>0</v>
          </cell>
          <cell r="CV158">
            <v>0</v>
          </cell>
          <cell r="CW158">
            <v>0</v>
          </cell>
          <cell r="CX158">
            <v>0</v>
          </cell>
          <cell r="CY158">
            <v>0</v>
          </cell>
          <cell r="CZ158">
            <v>89.7911</v>
          </cell>
          <cell r="DA158">
            <v>677.63620000000003</v>
          </cell>
          <cell r="DB158">
            <v>390.79430000000002</v>
          </cell>
        </row>
        <row r="159">
          <cell r="A159">
            <v>93318</v>
          </cell>
          <cell r="B159">
            <v>0</v>
          </cell>
          <cell r="C159">
            <v>0</v>
          </cell>
          <cell r="D159">
            <v>0</v>
          </cell>
          <cell r="E159">
            <v>0</v>
          </cell>
          <cell r="F159">
            <v>0</v>
          </cell>
          <cell r="G159">
            <v>0</v>
          </cell>
          <cell r="H159">
            <v>0</v>
          </cell>
          <cell r="I159">
            <v>34.388199999999998</v>
          </cell>
          <cell r="J159">
            <v>0</v>
          </cell>
          <cell r="K159">
            <v>0</v>
          </cell>
          <cell r="L159">
            <v>0</v>
          </cell>
          <cell r="M159">
            <v>0</v>
          </cell>
          <cell r="N159">
            <v>0</v>
          </cell>
          <cell r="O159">
            <v>34.388199999999998</v>
          </cell>
          <cell r="P159">
            <v>0</v>
          </cell>
          <cell r="Q159">
            <v>184.14920000000001</v>
          </cell>
          <cell r="R159">
            <v>1662.451</v>
          </cell>
          <cell r="S159">
            <v>800.75170000000003</v>
          </cell>
          <cell r="T159">
            <v>652.89269999999999</v>
          </cell>
          <cell r="U159">
            <v>5894.1444000000001</v>
          </cell>
          <cell r="V159">
            <v>2839.03</v>
          </cell>
          <cell r="W159">
            <v>837.04190000000006</v>
          </cell>
          <cell r="X159">
            <v>7556.5954000000002</v>
          </cell>
          <cell r="Y159">
            <v>3639.7817</v>
          </cell>
          <cell r="Z159">
            <v>840.00260000000003</v>
          </cell>
          <cell r="AA159">
            <v>8029.1673000000001</v>
          </cell>
          <cell r="AB159">
            <v>3652.6565000000001</v>
          </cell>
          <cell r="AC159">
            <v>0</v>
          </cell>
          <cell r="AD159">
            <v>0</v>
          </cell>
          <cell r="AE159">
            <v>0</v>
          </cell>
          <cell r="AF159">
            <v>0</v>
          </cell>
          <cell r="AG159">
            <v>0</v>
          </cell>
          <cell r="AH159">
            <v>0</v>
          </cell>
          <cell r="AI159">
            <v>0.3236</v>
          </cell>
          <cell r="AJ159">
            <v>10.116</v>
          </cell>
          <cell r="AK159">
            <v>1.1454</v>
          </cell>
          <cell r="AL159">
            <v>840.98519999999996</v>
          </cell>
          <cell r="AM159">
            <v>9020.9022000000004</v>
          </cell>
          <cell r="AN159">
            <v>3656.9295000000002</v>
          </cell>
          <cell r="AO159">
            <v>1680.6641999999999</v>
          </cell>
          <cell r="AP159">
            <v>17039.9535</v>
          </cell>
          <cell r="AQ159">
            <v>7308.4405999999999</v>
          </cell>
          <cell r="AR159">
            <v>0.3236</v>
          </cell>
          <cell r="AS159">
            <v>44.504199999999997</v>
          </cell>
          <cell r="AT159">
            <v>1.1454</v>
          </cell>
          <cell r="AU159">
            <v>0</v>
          </cell>
          <cell r="AV159">
            <v>0</v>
          </cell>
          <cell r="AW159">
            <v>0</v>
          </cell>
          <cell r="AX159">
            <v>0</v>
          </cell>
          <cell r="AY159">
            <v>0</v>
          </cell>
          <cell r="AZ159">
            <v>0</v>
          </cell>
          <cell r="BA159">
            <v>0.3236</v>
          </cell>
          <cell r="BB159">
            <v>44.504199999999997</v>
          </cell>
          <cell r="BC159">
            <v>1.1454</v>
          </cell>
          <cell r="BD159">
            <v>840.00260000000003</v>
          </cell>
          <cell r="BE159">
            <v>8063.5555000000004</v>
          </cell>
          <cell r="BF159">
            <v>3652.6565000000001</v>
          </cell>
          <cell r="BG159">
            <v>1678.0271</v>
          </cell>
          <cell r="BH159">
            <v>16577.497599999999</v>
          </cell>
          <cell r="BI159">
            <v>7296.7111999999997</v>
          </cell>
          <cell r="BJ159">
            <v>2518.0297</v>
          </cell>
          <cell r="BK159">
            <v>24641.053100000001</v>
          </cell>
          <cell r="BL159">
            <v>10949.367700000001</v>
          </cell>
          <cell r="BM159">
            <v>2517.7060999999999</v>
          </cell>
          <cell r="BN159">
            <v>24596.548900000002</v>
          </cell>
          <cell r="BO159">
            <v>10948.222299999999</v>
          </cell>
          <cell r="BP159">
            <v>840.00260000000003</v>
          </cell>
          <cell r="BQ159">
            <v>8063.5555000000004</v>
          </cell>
          <cell r="BR159">
            <v>3652.6565000000001</v>
          </cell>
          <cell r="BS159">
            <v>1678.0271</v>
          </cell>
          <cell r="BT159">
            <v>16577.497599999999</v>
          </cell>
          <cell r="BU159">
            <v>7296.7111999999997</v>
          </cell>
          <cell r="BV159">
            <v>2518.0297</v>
          </cell>
          <cell r="BW159">
            <v>24641.053100000001</v>
          </cell>
          <cell r="BX159">
            <v>10949.367700000001</v>
          </cell>
          <cell r="BY159">
            <v>0.3236</v>
          </cell>
          <cell r="BZ159">
            <v>10.116</v>
          </cell>
          <cell r="CA159">
            <v>1.1454</v>
          </cell>
          <cell r="CB159">
            <v>0</v>
          </cell>
          <cell r="CC159">
            <v>0</v>
          </cell>
          <cell r="CD159">
            <v>0</v>
          </cell>
          <cell r="CE159">
            <v>0</v>
          </cell>
          <cell r="CF159">
            <v>34.388199999999998</v>
          </cell>
          <cell r="CG159">
            <v>0</v>
          </cell>
          <cell r="CH159">
            <v>0</v>
          </cell>
          <cell r="CI159">
            <v>0</v>
          </cell>
          <cell r="CJ159">
            <v>0</v>
          </cell>
          <cell r="CK159">
            <v>0</v>
          </cell>
          <cell r="CL159">
            <v>0</v>
          </cell>
          <cell r="CM159">
            <v>0</v>
          </cell>
          <cell r="CN159">
            <v>0.3236</v>
          </cell>
          <cell r="CO159">
            <v>44.504199999999997</v>
          </cell>
          <cell r="CP159">
            <v>1.1454</v>
          </cell>
          <cell r="CQ159">
            <v>0</v>
          </cell>
          <cell r="CR159">
            <v>0</v>
          </cell>
          <cell r="CS159">
            <v>0</v>
          </cell>
          <cell r="CT159">
            <v>0</v>
          </cell>
          <cell r="CU159">
            <v>0</v>
          </cell>
          <cell r="CV159">
            <v>0</v>
          </cell>
          <cell r="CW159">
            <v>0</v>
          </cell>
          <cell r="CX159">
            <v>0</v>
          </cell>
          <cell r="CY159">
            <v>0</v>
          </cell>
          <cell r="CZ159">
            <v>2517.7060999999999</v>
          </cell>
          <cell r="DA159">
            <v>24596.548900000002</v>
          </cell>
          <cell r="DB159">
            <v>10948.222299999999</v>
          </cell>
        </row>
        <row r="160">
          <cell r="A160">
            <v>93319</v>
          </cell>
          <cell r="B160">
            <v>23.968800000000002</v>
          </cell>
          <cell r="C160">
            <v>177.04</v>
          </cell>
          <cell r="D160">
            <v>104.22580000000001</v>
          </cell>
          <cell r="E160">
            <v>44.513599999999997</v>
          </cell>
          <cell r="F160">
            <v>427.38159999999999</v>
          </cell>
          <cell r="G160">
            <v>193.56270000000001</v>
          </cell>
          <cell r="H160">
            <v>0</v>
          </cell>
          <cell r="I160">
            <v>47.071599999999997</v>
          </cell>
          <cell r="J160">
            <v>0</v>
          </cell>
          <cell r="K160">
            <v>35.316000000000003</v>
          </cell>
          <cell r="L160">
            <v>478.21140000000003</v>
          </cell>
          <cell r="M160">
            <v>153.56739999999999</v>
          </cell>
          <cell r="N160">
            <v>0</v>
          </cell>
          <cell r="O160">
            <v>47.071599999999997</v>
          </cell>
          <cell r="P160">
            <v>0</v>
          </cell>
          <cell r="Q160">
            <v>36.302500000000002</v>
          </cell>
          <cell r="R160">
            <v>345.0958</v>
          </cell>
          <cell r="S160">
            <v>157.85730000000001</v>
          </cell>
          <cell r="T160">
            <v>128.709</v>
          </cell>
          <cell r="U160">
            <v>1223.5213000000001</v>
          </cell>
          <cell r="V160">
            <v>559.67679999999996</v>
          </cell>
          <cell r="W160">
            <v>198.17789999999999</v>
          </cell>
          <cell r="X160">
            <v>1694.8272999999999</v>
          </cell>
          <cell r="Y160">
            <v>861.75519999999995</v>
          </cell>
          <cell r="Z160">
            <v>553.87549999999999</v>
          </cell>
          <cell r="AA160">
            <v>5245.1889000000001</v>
          </cell>
          <cell r="AB160">
            <v>2408.4650999999999</v>
          </cell>
          <cell r="AC160">
            <v>0</v>
          </cell>
          <cell r="AD160">
            <v>0</v>
          </cell>
          <cell r="AE160">
            <v>0</v>
          </cell>
          <cell r="AF160">
            <v>0</v>
          </cell>
          <cell r="AG160">
            <v>0</v>
          </cell>
          <cell r="AH160">
            <v>0</v>
          </cell>
          <cell r="AI160">
            <v>0</v>
          </cell>
          <cell r="AJ160">
            <v>0</v>
          </cell>
          <cell r="AK160">
            <v>0</v>
          </cell>
          <cell r="AL160">
            <v>179.5411</v>
          </cell>
          <cell r="AM160">
            <v>2010.6314</v>
          </cell>
          <cell r="AN160">
            <v>780.71420000000001</v>
          </cell>
          <cell r="AO160">
            <v>733.41660000000002</v>
          </cell>
          <cell r="AP160">
            <v>7255.8203000000003</v>
          </cell>
          <cell r="AQ160">
            <v>3189.1792999999998</v>
          </cell>
          <cell r="AR160">
            <v>35.316000000000003</v>
          </cell>
          <cell r="AS160">
            <v>525.28300000000002</v>
          </cell>
          <cell r="AT160">
            <v>153.56739999999999</v>
          </cell>
          <cell r="AU160">
            <v>0</v>
          </cell>
          <cell r="AV160">
            <v>0</v>
          </cell>
          <cell r="AW160">
            <v>0</v>
          </cell>
          <cell r="AX160">
            <v>0</v>
          </cell>
          <cell r="AY160">
            <v>0</v>
          </cell>
          <cell r="AZ160">
            <v>0</v>
          </cell>
          <cell r="BA160">
            <v>35.316000000000003</v>
          </cell>
          <cell r="BB160">
            <v>525.28300000000002</v>
          </cell>
          <cell r="BC160">
            <v>153.56739999999999</v>
          </cell>
          <cell r="BD160">
            <v>622.35789999999997</v>
          </cell>
          <cell r="BE160">
            <v>5896.6821</v>
          </cell>
          <cell r="BF160">
            <v>2706.2536</v>
          </cell>
          <cell r="BG160">
            <v>344.55259999999998</v>
          </cell>
          <cell r="BH160">
            <v>3579.2485000000001</v>
          </cell>
          <cell r="BI160">
            <v>1498.2483</v>
          </cell>
          <cell r="BJ160">
            <v>966.91049999999996</v>
          </cell>
          <cell r="BK160">
            <v>9475.9305999999997</v>
          </cell>
          <cell r="BL160">
            <v>4204.5019000000002</v>
          </cell>
          <cell r="BM160">
            <v>931.59450000000004</v>
          </cell>
          <cell r="BN160">
            <v>8950.6476000000002</v>
          </cell>
          <cell r="BO160">
            <v>4050.9344999999998</v>
          </cell>
          <cell r="BP160">
            <v>622.35789999999997</v>
          </cell>
          <cell r="BQ160">
            <v>5896.6821</v>
          </cell>
          <cell r="BR160">
            <v>2706.2536</v>
          </cell>
          <cell r="BS160">
            <v>344.55259999999998</v>
          </cell>
          <cell r="BT160">
            <v>3579.2485000000001</v>
          </cell>
          <cell r="BU160">
            <v>1498.2483</v>
          </cell>
          <cell r="BV160">
            <v>966.91049999999996</v>
          </cell>
          <cell r="BW160">
            <v>9475.9305999999997</v>
          </cell>
          <cell r="BX160">
            <v>4204.5019000000002</v>
          </cell>
          <cell r="BY160">
            <v>0</v>
          </cell>
          <cell r="BZ160">
            <v>0</v>
          </cell>
          <cell r="CA160">
            <v>0</v>
          </cell>
          <cell r="CB160">
            <v>0</v>
          </cell>
          <cell r="CC160">
            <v>0</v>
          </cell>
          <cell r="CD160">
            <v>0</v>
          </cell>
          <cell r="CE160">
            <v>0</v>
          </cell>
          <cell r="CF160">
            <v>47.071599999999997</v>
          </cell>
          <cell r="CG160">
            <v>0</v>
          </cell>
          <cell r="CH160">
            <v>35.316000000000003</v>
          </cell>
          <cell r="CI160">
            <v>478.21140000000003</v>
          </cell>
          <cell r="CJ160">
            <v>153.56739999999999</v>
          </cell>
          <cell r="CK160">
            <v>0</v>
          </cell>
          <cell r="CL160">
            <v>0</v>
          </cell>
          <cell r="CM160">
            <v>0</v>
          </cell>
          <cell r="CN160">
            <v>35.316000000000003</v>
          </cell>
          <cell r="CO160">
            <v>525.28300000000002</v>
          </cell>
          <cell r="CP160">
            <v>153.56739999999999</v>
          </cell>
          <cell r="CQ160">
            <v>0</v>
          </cell>
          <cell r="CR160">
            <v>0</v>
          </cell>
          <cell r="CS160">
            <v>0</v>
          </cell>
          <cell r="CT160">
            <v>0</v>
          </cell>
          <cell r="CU160">
            <v>0</v>
          </cell>
          <cell r="CV160">
            <v>0</v>
          </cell>
          <cell r="CW160">
            <v>0</v>
          </cell>
          <cell r="CX160">
            <v>0</v>
          </cell>
          <cell r="CY160">
            <v>0</v>
          </cell>
          <cell r="CZ160">
            <v>931.59450000000004</v>
          </cell>
          <cell r="DA160">
            <v>8950.6476000000002</v>
          </cell>
          <cell r="DB160">
            <v>4050.9344999999998</v>
          </cell>
        </row>
        <row r="161">
          <cell r="A161">
            <v>93320</v>
          </cell>
          <cell r="B161">
            <v>48.581400000000002</v>
          </cell>
          <cell r="C161">
            <v>410.59269999999998</v>
          </cell>
          <cell r="D161">
            <v>211.2509</v>
          </cell>
          <cell r="E161">
            <v>90.2226</v>
          </cell>
          <cell r="F161">
            <v>641.50139999999999</v>
          </cell>
          <cell r="G161">
            <v>392.3227</v>
          </cell>
          <cell r="H161">
            <v>0</v>
          </cell>
          <cell r="I161">
            <v>44.66</v>
          </cell>
          <cell r="J161">
            <v>0</v>
          </cell>
          <cell r="K161">
            <v>90.510499999999993</v>
          </cell>
          <cell r="L161">
            <v>637.79409999999996</v>
          </cell>
          <cell r="M161">
            <v>393.57459999999998</v>
          </cell>
          <cell r="N161">
            <v>0</v>
          </cell>
          <cell r="O161">
            <v>44.66</v>
          </cell>
          <cell r="P161">
            <v>0</v>
          </cell>
          <cell r="Q161">
            <v>83.011799999999994</v>
          </cell>
          <cell r="R161">
            <v>445.94380000000001</v>
          </cell>
          <cell r="S161">
            <v>360.96749999999997</v>
          </cell>
          <cell r="T161">
            <v>294.31470000000002</v>
          </cell>
          <cell r="U161">
            <v>1581.0735</v>
          </cell>
          <cell r="V161">
            <v>1279.7945999999999</v>
          </cell>
          <cell r="W161">
            <v>425.62</v>
          </cell>
          <cell r="X161">
            <v>2441.3173000000002</v>
          </cell>
          <cell r="Y161">
            <v>1850.7610999999999</v>
          </cell>
          <cell r="Z161">
            <v>620.98850000000004</v>
          </cell>
          <cell r="AA161">
            <v>3737.0495000000001</v>
          </cell>
          <cell r="AB161">
            <v>2700.2982000000002</v>
          </cell>
          <cell r="AC161">
            <v>0</v>
          </cell>
          <cell r="AD161">
            <v>4.3034999999999997</v>
          </cell>
          <cell r="AE161">
            <v>0</v>
          </cell>
          <cell r="AF161">
            <v>0</v>
          </cell>
          <cell r="AG161">
            <v>0</v>
          </cell>
          <cell r="AH161">
            <v>0</v>
          </cell>
          <cell r="AI161">
            <v>0</v>
          </cell>
          <cell r="AJ161">
            <v>0</v>
          </cell>
          <cell r="AK161">
            <v>0</v>
          </cell>
          <cell r="AL161">
            <v>410.55099999999999</v>
          </cell>
          <cell r="AM161">
            <v>2491.0992000000001</v>
          </cell>
          <cell r="AN161">
            <v>1785.2348</v>
          </cell>
          <cell r="AO161">
            <v>1031.5395000000001</v>
          </cell>
          <cell r="AP161">
            <v>6223.8451999999997</v>
          </cell>
          <cell r="AQ161">
            <v>4485.5330000000004</v>
          </cell>
          <cell r="AR161">
            <v>90.510499999999993</v>
          </cell>
          <cell r="AS161">
            <v>686.75760000000002</v>
          </cell>
          <cell r="AT161">
            <v>393.57459999999998</v>
          </cell>
          <cell r="AU161">
            <v>0</v>
          </cell>
          <cell r="AV161">
            <v>0</v>
          </cell>
          <cell r="AW161">
            <v>0</v>
          </cell>
          <cell r="AX161">
            <v>0</v>
          </cell>
          <cell r="AY161">
            <v>0</v>
          </cell>
          <cell r="AZ161">
            <v>0</v>
          </cell>
          <cell r="BA161">
            <v>90.510499999999993</v>
          </cell>
          <cell r="BB161">
            <v>686.75760000000002</v>
          </cell>
          <cell r="BC161">
            <v>393.57459999999998</v>
          </cell>
          <cell r="BD161">
            <v>759.79250000000002</v>
          </cell>
          <cell r="BE161">
            <v>4833.8036000000002</v>
          </cell>
          <cell r="BF161">
            <v>3303.8717999999999</v>
          </cell>
          <cell r="BG161">
            <v>787.87750000000005</v>
          </cell>
          <cell r="BH161">
            <v>4518.1165000000001</v>
          </cell>
          <cell r="BI161">
            <v>3425.9969000000001</v>
          </cell>
          <cell r="BJ161">
            <v>1547.67</v>
          </cell>
          <cell r="BK161">
            <v>9351.9200999999994</v>
          </cell>
          <cell r="BL161">
            <v>6729.8687</v>
          </cell>
          <cell r="BM161">
            <v>1457.1595</v>
          </cell>
          <cell r="BN161">
            <v>8665.1625000000004</v>
          </cell>
          <cell r="BO161">
            <v>6336.2941000000001</v>
          </cell>
          <cell r="BP161">
            <v>759.79250000000002</v>
          </cell>
          <cell r="BQ161">
            <v>4833.8036000000002</v>
          </cell>
          <cell r="BR161">
            <v>3303.8717999999999</v>
          </cell>
          <cell r="BS161">
            <v>787.87750000000005</v>
          </cell>
          <cell r="BT161">
            <v>4518.1165000000001</v>
          </cell>
          <cell r="BU161">
            <v>3425.9969000000001</v>
          </cell>
          <cell r="BV161">
            <v>1547.67</v>
          </cell>
          <cell r="BW161">
            <v>9351.9200999999994</v>
          </cell>
          <cell r="BX161">
            <v>6729.8687</v>
          </cell>
          <cell r="BY161">
            <v>0</v>
          </cell>
          <cell r="BZ161">
            <v>0</v>
          </cell>
          <cell r="CA161">
            <v>0</v>
          </cell>
          <cell r="CB161">
            <v>0</v>
          </cell>
          <cell r="CC161">
            <v>0</v>
          </cell>
          <cell r="CD161">
            <v>0</v>
          </cell>
          <cell r="CE161">
            <v>0</v>
          </cell>
          <cell r="CF161">
            <v>44.66</v>
          </cell>
          <cell r="CG161">
            <v>0</v>
          </cell>
          <cell r="CH161">
            <v>90.510499999999993</v>
          </cell>
          <cell r="CI161">
            <v>637.79409999999996</v>
          </cell>
          <cell r="CJ161">
            <v>393.57459999999998</v>
          </cell>
          <cell r="CK161">
            <v>0</v>
          </cell>
          <cell r="CL161">
            <v>4.3034999999999997</v>
          </cell>
          <cell r="CM161">
            <v>0</v>
          </cell>
          <cell r="CN161">
            <v>90.510499999999993</v>
          </cell>
          <cell r="CO161">
            <v>686.75760000000002</v>
          </cell>
          <cell r="CP161">
            <v>393.57459999999998</v>
          </cell>
          <cell r="CQ161">
            <v>0</v>
          </cell>
          <cell r="CR161">
            <v>0</v>
          </cell>
          <cell r="CS161">
            <v>0</v>
          </cell>
          <cell r="CT161">
            <v>0</v>
          </cell>
          <cell r="CU161">
            <v>0</v>
          </cell>
          <cell r="CV161">
            <v>0</v>
          </cell>
          <cell r="CW161">
            <v>0</v>
          </cell>
          <cell r="CX161">
            <v>0</v>
          </cell>
          <cell r="CY161">
            <v>0</v>
          </cell>
          <cell r="CZ161">
            <v>1457.1595</v>
          </cell>
          <cell r="DA161">
            <v>8665.1625000000004</v>
          </cell>
          <cell r="DB161">
            <v>6336.2941000000001</v>
          </cell>
        </row>
        <row r="162">
          <cell r="A162">
            <v>93330</v>
          </cell>
          <cell r="B162">
            <v>1857.3547000000001</v>
          </cell>
          <cell r="C162">
            <v>13650.3212</v>
          </cell>
          <cell r="D162">
            <v>1446.1152999999999</v>
          </cell>
          <cell r="E162">
            <v>3449.373</v>
          </cell>
          <cell r="F162">
            <v>16487.448899999999</v>
          </cell>
          <cell r="G162">
            <v>2685.6426000000001</v>
          </cell>
          <cell r="H162">
            <v>0</v>
          </cell>
          <cell r="I162">
            <v>0</v>
          </cell>
          <cell r="J162">
            <v>0</v>
          </cell>
          <cell r="K162">
            <v>0</v>
          </cell>
          <cell r="L162">
            <v>0</v>
          </cell>
          <cell r="M162">
            <v>0</v>
          </cell>
          <cell r="N162">
            <v>0</v>
          </cell>
          <cell r="O162">
            <v>0</v>
          </cell>
          <cell r="P162">
            <v>0</v>
          </cell>
          <cell r="Q162">
            <v>14.522600000000001</v>
          </cell>
          <cell r="R162">
            <v>87.392899999999997</v>
          </cell>
          <cell r="S162">
            <v>11.3071</v>
          </cell>
          <cell r="T162">
            <v>51.489100000000001</v>
          </cell>
          <cell r="U162">
            <v>309.84899999999999</v>
          </cell>
          <cell r="V162">
            <v>40.088799999999999</v>
          </cell>
          <cell r="W162">
            <v>5372.7394000000004</v>
          </cell>
          <cell r="X162">
            <v>30535.011999999999</v>
          </cell>
          <cell r="Y162">
            <v>4183.1538</v>
          </cell>
          <cell r="Z162">
            <v>117.8378</v>
          </cell>
          <cell r="AA162">
            <v>776.50210000000004</v>
          </cell>
          <cell r="AB162">
            <v>91.747200000000007</v>
          </cell>
          <cell r="AC162">
            <v>0</v>
          </cell>
          <cell r="AD162">
            <v>0</v>
          </cell>
          <cell r="AE162">
            <v>0</v>
          </cell>
          <cell r="AF162">
            <v>0</v>
          </cell>
          <cell r="AG162">
            <v>0</v>
          </cell>
          <cell r="AH162">
            <v>0</v>
          </cell>
          <cell r="AI162">
            <v>0</v>
          </cell>
          <cell r="AJ162">
            <v>0</v>
          </cell>
          <cell r="AK162">
            <v>0</v>
          </cell>
          <cell r="AL162">
            <v>65.064499999999995</v>
          </cell>
          <cell r="AM162">
            <v>439.12509999999997</v>
          </cell>
          <cell r="AN162">
            <v>50.6586</v>
          </cell>
          <cell r="AO162">
            <v>182.9023</v>
          </cell>
          <cell r="AP162">
            <v>1215.6271999999999</v>
          </cell>
          <cell r="AQ162">
            <v>142.4058</v>
          </cell>
          <cell r="AR162">
            <v>0</v>
          </cell>
          <cell r="AS162">
            <v>0</v>
          </cell>
          <cell r="AT162">
            <v>0</v>
          </cell>
          <cell r="AU162">
            <v>0</v>
          </cell>
          <cell r="AV162">
            <v>0</v>
          </cell>
          <cell r="AW162">
            <v>0</v>
          </cell>
          <cell r="AX162">
            <v>0</v>
          </cell>
          <cell r="AY162">
            <v>0</v>
          </cell>
          <cell r="AZ162">
            <v>0</v>
          </cell>
          <cell r="BA162">
            <v>0</v>
          </cell>
          <cell r="BB162">
            <v>0</v>
          </cell>
          <cell r="BC162">
            <v>0</v>
          </cell>
          <cell r="BD162">
            <v>5424.5654999999997</v>
          </cell>
          <cell r="BE162">
            <v>30914.272199999999</v>
          </cell>
          <cell r="BF162">
            <v>4223.5051000000003</v>
          </cell>
          <cell r="BG162">
            <v>131.0762</v>
          </cell>
          <cell r="BH162">
            <v>836.36699999999996</v>
          </cell>
          <cell r="BI162">
            <v>102.0545</v>
          </cell>
          <cell r="BJ162">
            <v>5555.6417000000001</v>
          </cell>
          <cell r="BK162">
            <v>31750.639200000001</v>
          </cell>
          <cell r="BL162">
            <v>4325.5595999999996</v>
          </cell>
          <cell r="BM162">
            <v>5555.6417000000001</v>
          </cell>
          <cell r="BN162">
            <v>31750.639200000001</v>
          </cell>
          <cell r="BO162">
            <v>4325.5595999999996</v>
          </cell>
          <cell r="BP162">
            <v>5424.5654999999997</v>
          </cell>
          <cell r="BQ162">
            <v>30914.272199999999</v>
          </cell>
          <cell r="BR162">
            <v>4223.5051000000003</v>
          </cell>
          <cell r="BS162">
            <v>131.0762</v>
          </cell>
          <cell r="BT162">
            <v>836.36699999999996</v>
          </cell>
          <cell r="BU162">
            <v>102.0545</v>
          </cell>
          <cell r="BV162">
            <v>5555.6417000000001</v>
          </cell>
          <cell r="BW162">
            <v>31750.639200000001</v>
          </cell>
          <cell r="BX162">
            <v>4325.5595999999996</v>
          </cell>
          <cell r="BY162">
            <v>0</v>
          </cell>
          <cell r="BZ162">
            <v>0</v>
          </cell>
          <cell r="CA162">
            <v>0</v>
          </cell>
          <cell r="CB162">
            <v>0</v>
          </cell>
          <cell r="CC162">
            <v>0</v>
          </cell>
          <cell r="CD162">
            <v>0</v>
          </cell>
          <cell r="CE162">
            <v>0</v>
          </cell>
          <cell r="CF162">
            <v>0</v>
          </cell>
          <cell r="CG162">
            <v>0</v>
          </cell>
          <cell r="CH162">
            <v>0</v>
          </cell>
          <cell r="CI162">
            <v>0</v>
          </cell>
          <cell r="CJ162">
            <v>0</v>
          </cell>
          <cell r="CK162">
            <v>0</v>
          </cell>
          <cell r="CL162">
            <v>0</v>
          </cell>
          <cell r="CM162">
            <v>0</v>
          </cell>
          <cell r="CN162">
            <v>0</v>
          </cell>
          <cell r="CO162">
            <v>0</v>
          </cell>
          <cell r="CP162">
            <v>0</v>
          </cell>
          <cell r="CQ162">
            <v>0</v>
          </cell>
          <cell r="CR162">
            <v>0</v>
          </cell>
          <cell r="CS162">
            <v>0</v>
          </cell>
          <cell r="CT162">
            <v>0</v>
          </cell>
          <cell r="CU162">
            <v>0</v>
          </cell>
          <cell r="CV162">
            <v>0</v>
          </cell>
          <cell r="CW162">
            <v>0</v>
          </cell>
          <cell r="CX162">
            <v>0</v>
          </cell>
          <cell r="CY162">
            <v>0</v>
          </cell>
          <cell r="CZ162">
            <v>5555.6417000000001</v>
          </cell>
          <cell r="DA162">
            <v>31750.639200000001</v>
          </cell>
          <cell r="DB162">
            <v>4325.5595999999996</v>
          </cell>
        </row>
        <row r="163">
          <cell r="A163">
            <v>93348</v>
          </cell>
          <cell r="B163">
            <v>31.7608</v>
          </cell>
          <cell r="C163">
            <v>250.0309</v>
          </cell>
          <cell r="D163">
            <v>146.7398</v>
          </cell>
          <cell r="E163">
            <v>58.984400000000001</v>
          </cell>
          <cell r="F163">
            <v>312.23739999999998</v>
          </cell>
          <cell r="G163">
            <v>272.51740000000001</v>
          </cell>
          <cell r="H163">
            <v>0</v>
          </cell>
          <cell r="I163">
            <v>0</v>
          </cell>
          <cell r="J163">
            <v>0</v>
          </cell>
          <cell r="K163">
            <v>72.446299999999994</v>
          </cell>
          <cell r="L163">
            <v>372.28750000000002</v>
          </cell>
          <cell r="M163">
            <v>334.71359999999999</v>
          </cell>
          <cell r="N163">
            <v>0</v>
          </cell>
          <cell r="O163">
            <v>0</v>
          </cell>
          <cell r="P163">
            <v>0</v>
          </cell>
          <cell r="Q163">
            <v>66.927400000000006</v>
          </cell>
          <cell r="R163">
            <v>391.11930000000001</v>
          </cell>
          <cell r="S163">
            <v>309.21519999999998</v>
          </cell>
          <cell r="T163">
            <v>237.28819999999999</v>
          </cell>
          <cell r="U163">
            <v>1386.6962000000001</v>
          </cell>
          <cell r="V163">
            <v>1096.31</v>
          </cell>
          <cell r="W163">
            <v>322.5145</v>
          </cell>
          <cell r="X163">
            <v>1967.7963</v>
          </cell>
          <cell r="Y163">
            <v>1490.0688</v>
          </cell>
          <cell r="Z163">
            <v>484.79579999999999</v>
          </cell>
          <cell r="AA163">
            <v>3268.8267000000001</v>
          </cell>
          <cell r="AB163">
            <v>2239.8348000000001</v>
          </cell>
          <cell r="AC163">
            <v>0</v>
          </cell>
          <cell r="AD163">
            <v>0</v>
          </cell>
          <cell r="AE163">
            <v>0</v>
          </cell>
          <cell r="AF163">
            <v>0</v>
          </cell>
          <cell r="AG163">
            <v>0</v>
          </cell>
          <cell r="AH163">
            <v>0</v>
          </cell>
          <cell r="AI163">
            <v>0</v>
          </cell>
          <cell r="AJ163">
            <v>0</v>
          </cell>
          <cell r="AK163">
            <v>0</v>
          </cell>
          <cell r="AL163">
            <v>331.0025</v>
          </cell>
          <cell r="AM163">
            <v>2184.6968999999999</v>
          </cell>
          <cell r="AN163">
            <v>1529.2853</v>
          </cell>
          <cell r="AO163">
            <v>815.79830000000004</v>
          </cell>
          <cell r="AP163">
            <v>5453.5236000000004</v>
          </cell>
          <cell r="AQ163">
            <v>3769.1201000000001</v>
          </cell>
          <cell r="AR163">
            <v>72.446299999999994</v>
          </cell>
          <cell r="AS163">
            <v>372.28750000000002</v>
          </cell>
          <cell r="AT163">
            <v>334.71359999999999</v>
          </cell>
          <cell r="AU163">
            <v>0</v>
          </cell>
          <cell r="AV163">
            <v>0</v>
          </cell>
          <cell r="AW163">
            <v>0</v>
          </cell>
          <cell r="AX163">
            <v>0</v>
          </cell>
          <cell r="AY163">
            <v>0</v>
          </cell>
          <cell r="AZ163">
            <v>0</v>
          </cell>
          <cell r="BA163">
            <v>72.446299999999994</v>
          </cell>
          <cell r="BB163">
            <v>372.28750000000002</v>
          </cell>
          <cell r="BC163">
            <v>334.71359999999999</v>
          </cell>
          <cell r="BD163">
            <v>575.54100000000005</v>
          </cell>
          <cell r="BE163">
            <v>3831.0949999999998</v>
          </cell>
          <cell r="BF163">
            <v>2659.0920000000001</v>
          </cell>
          <cell r="BG163">
            <v>635.21810000000005</v>
          </cell>
          <cell r="BH163">
            <v>3962.5124000000001</v>
          </cell>
          <cell r="BI163">
            <v>2934.8105</v>
          </cell>
          <cell r="BJ163">
            <v>1210.7591</v>
          </cell>
          <cell r="BK163">
            <v>7793.6073999999999</v>
          </cell>
          <cell r="BL163">
            <v>5593.9025000000001</v>
          </cell>
          <cell r="BM163">
            <v>1138.3127999999999</v>
          </cell>
          <cell r="BN163">
            <v>7421.3199000000004</v>
          </cell>
          <cell r="BO163">
            <v>5259.1889000000001</v>
          </cell>
          <cell r="BP163">
            <v>575.54100000000005</v>
          </cell>
          <cell r="BQ163">
            <v>3831.0949999999998</v>
          </cell>
          <cell r="BR163">
            <v>2659.0920000000001</v>
          </cell>
          <cell r="BS163">
            <v>635.21810000000005</v>
          </cell>
          <cell r="BT163">
            <v>3962.5124000000001</v>
          </cell>
          <cell r="BU163">
            <v>2934.8105</v>
          </cell>
          <cell r="BV163">
            <v>1210.7591</v>
          </cell>
          <cell r="BW163">
            <v>7793.6073999999999</v>
          </cell>
          <cell r="BX163">
            <v>5593.9025000000001</v>
          </cell>
          <cell r="BY163">
            <v>0</v>
          </cell>
          <cell r="BZ163">
            <v>0</v>
          </cell>
          <cell r="CA163">
            <v>0</v>
          </cell>
          <cell r="CB163">
            <v>0</v>
          </cell>
          <cell r="CC163">
            <v>0</v>
          </cell>
          <cell r="CD163">
            <v>0</v>
          </cell>
          <cell r="CE163">
            <v>0</v>
          </cell>
          <cell r="CF163">
            <v>0</v>
          </cell>
          <cell r="CG163">
            <v>0</v>
          </cell>
          <cell r="CH163">
            <v>72.446299999999994</v>
          </cell>
          <cell r="CI163">
            <v>372.28750000000002</v>
          </cell>
          <cell r="CJ163">
            <v>334.71359999999999</v>
          </cell>
          <cell r="CK163">
            <v>0</v>
          </cell>
          <cell r="CL163">
            <v>0</v>
          </cell>
          <cell r="CM163">
            <v>0</v>
          </cell>
          <cell r="CN163">
            <v>72.446299999999994</v>
          </cell>
          <cell r="CO163">
            <v>372.28750000000002</v>
          </cell>
          <cell r="CP163">
            <v>334.71359999999999</v>
          </cell>
          <cell r="CQ163">
            <v>0</v>
          </cell>
          <cell r="CR163">
            <v>0</v>
          </cell>
          <cell r="CS163">
            <v>0</v>
          </cell>
          <cell r="CT163">
            <v>0</v>
          </cell>
          <cell r="CU163">
            <v>0</v>
          </cell>
          <cell r="CV163">
            <v>0</v>
          </cell>
          <cell r="CW163">
            <v>0</v>
          </cell>
          <cell r="CX163">
            <v>0</v>
          </cell>
          <cell r="CY163">
            <v>0</v>
          </cell>
          <cell r="CZ163">
            <v>1138.3127999999999</v>
          </cell>
          <cell r="DA163">
            <v>7421.3199000000004</v>
          </cell>
          <cell r="DB163">
            <v>5259.1889000000001</v>
          </cell>
        </row>
        <row r="164">
          <cell r="A164">
            <v>93349</v>
          </cell>
          <cell r="B164">
            <v>101.008</v>
          </cell>
          <cell r="C164">
            <v>629.16570000000002</v>
          </cell>
          <cell r="D164">
            <v>466.67340000000002</v>
          </cell>
          <cell r="E164">
            <v>187.58619999999999</v>
          </cell>
          <cell r="F164">
            <v>1547.5623000000001</v>
          </cell>
          <cell r="G164">
            <v>866.67849999999999</v>
          </cell>
          <cell r="H164">
            <v>0</v>
          </cell>
          <cell r="I164">
            <v>0</v>
          </cell>
          <cell r="J164">
            <v>0</v>
          </cell>
          <cell r="K164">
            <v>74.440700000000007</v>
          </cell>
          <cell r="L164">
            <v>1146.787</v>
          </cell>
          <cell r="M164">
            <v>343.92779999999999</v>
          </cell>
          <cell r="N164">
            <v>0</v>
          </cell>
          <cell r="O164">
            <v>0</v>
          </cell>
          <cell r="P164">
            <v>0</v>
          </cell>
          <cell r="Q164">
            <v>20.804600000000001</v>
          </cell>
          <cell r="R164">
            <v>184.43180000000001</v>
          </cell>
          <cell r="S164">
            <v>96.120400000000004</v>
          </cell>
          <cell r="T164">
            <v>73.761700000000005</v>
          </cell>
          <cell r="U164">
            <v>653.89490000000001</v>
          </cell>
          <cell r="V164">
            <v>340.79090000000002</v>
          </cell>
          <cell r="W164">
            <v>308.71980000000002</v>
          </cell>
          <cell r="X164">
            <v>1868.2677000000001</v>
          </cell>
          <cell r="Y164">
            <v>1426.3353999999999</v>
          </cell>
          <cell r="Z164">
            <v>165.0617</v>
          </cell>
          <cell r="AA164">
            <v>1559.7182</v>
          </cell>
          <cell r="AB164">
            <v>762.61189999999999</v>
          </cell>
          <cell r="AC164">
            <v>0</v>
          </cell>
          <cell r="AD164">
            <v>0</v>
          </cell>
          <cell r="AE164">
            <v>0</v>
          </cell>
          <cell r="AF164">
            <v>0</v>
          </cell>
          <cell r="AG164">
            <v>0</v>
          </cell>
          <cell r="AH164">
            <v>0</v>
          </cell>
          <cell r="AI164">
            <v>0</v>
          </cell>
          <cell r="AJ164">
            <v>0</v>
          </cell>
          <cell r="AK164">
            <v>0</v>
          </cell>
          <cell r="AL164">
            <v>95.011700000000005</v>
          </cell>
          <cell r="AM164">
            <v>998.01530000000002</v>
          </cell>
          <cell r="AN164">
            <v>438.96910000000003</v>
          </cell>
          <cell r="AO164">
            <v>260.07339999999999</v>
          </cell>
          <cell r="AP164">
            <v>2557.7334999999998</v>
          </cell>
          <cell r="AQ164">
            <v>1201.5809999999999</v>
          </cell>
          <cell r="AR164">
            <v>74.440700000000007</v>
          </cell>
          <cell r="AS164">
            <v>1146.787</v>
          </cell>
          <cell r="AT164">
            <v>343.92779999999999</v>
          </cell>
          <cell r="AU164">
            <v>0</v>
          </cell>
          <cell r="AV164">
            <v>0</v>
          </cell>
          <cell r="AW164">
            <v>0</v>
          </cell>
          <cell r="AX164">
            <v>0</v>
          </cell>
          <cell r="AY164">
            <v>0</v>
          </cell>
          <cell r="AZ164">
            <v>0</v>
          </cell>
          <cell r="BA164">
            <v>74.440700000000007</v>
          </cell>
          <cell r="BB164">
            <v>1146.787</v>
          </cell>
          <cell r="BC164">
            <v>343.92779999999999</v>
          </cell>
          <cell r="BD164">
            <v>453.65589999999997</v>
          </cell>
          <cell r="BE164">
            <v>3736.4461999999999</v>
          </cell>
          <cell r="BF164">
            <v>2095.9638</v>
          </cell>
          <cell r="BG164">
            <v>189.578</v>
          </cell>
          <cell r="BH164">
            <v>1836.3420000000001</v>
          </cell>
          <cell r="BI164">
            <v>875.88040000000001</v>
          </cell>
          <cell r="BJ164">
            <v>643.23389999999995</v>
          </cell>
          <cell r="BK164">
            <v>5572.7882</v>
          </cell>
          <cell r="BL164">
            <v>2971.8442</v>
          </cell>
          <cell r="BM164">
            <v>568.79319999999996</v>
          </cell>
          <cell r="BN164">
            <v>4426.0011999999997</v>
          </cell>
          <cell r="BO164">
            <v>2627.9164000000001</v>
          </cell>
          <cell r="BP164">
            <v>453.65589999999997</v>
          </cell>
          <cell r="BQ164">
            <v>3736.4461999999999</v>
          </cell>
          <cell r="BR164">
            <v>2095.9638</v>
          </cell>
          <cell r="BS164">
            <v>189.578</v>
          </cell>
          <cell r="BT164">
            <v>1836.3420000000001</v>
          </cell>
          <cell r="BU164">
            <v>875.88040000000001</v>
          </cell>
          <cell r="BV164">
            <v>643.23389999999995</v>
          </cell>
          <cell r="BW164">
            <v>5572.7882</v>
          </cell>
          <cell r="BX164">
            <v>2971.8442</v>
          </cell>
          <cell r="BY164">
            <v>0</v>
          </cell>
          <cell r="BZ164">
            <v>0</v>
          </cell>
          <cell r="CA164">
            <v>0</v>
          </cell>
          <cell r="CB164">
            <v>0</v>
          </cell>
          <cell r="CC164">
            <v>0</v>
          </cell>
          <cell r="CD164">
            <v>0</v>
          </cell>
          <cell r="CE164">
            <v>0</v>
          </cell>
          <cell r="CF164">
            <v>0</v>
          </cell>
          <cell r="CG164">
            <v>0</v>
          </cell>
          <cell r="CH164">
            <v>74.440700000000007</v>
          </cell>
          <cell r="CI164">
            <v>1146.787</v>
          </cell>
          <cell r="CJ164">
            <v>343.92779999999999</v>
          </cell>
          <cell r="CK164">
            <v>0</v>
          </cell>
          <cell r="CL164">
            <v>0</v>
          </cell>
          <cell r="CM164">
            <v>0</v>
          </cell>
          <cell r="CN164">
            <v>74.440700000000007</v>
          </cell>
          <cell r="CO164">
            <v>1146.787</v>
          </cell>
          <cell r="CP164">
            <v>343.92779999999999</v>
          </cell>
          <cell r="CQ164">
            <v>0</v>
          </cell>
          <cell r="CR164">
            <v>0</v>
          </cell>
          <cell r="CS164">
            <v>0</v>
          </cell>
          <cell r="CT164">
            <v>0</v>
          </cell>
          <cell r="CU164">
            <v>0</v>
          </cell>
          <cell r="CV164">
            <v>0</v>
          </cell>
          <cell r="CW164">
            <v>0</v>
          </cell>
          <cell r="CX164">
            <v>0</v>
          </cell>
          <cell r="CY164">
            <v>0</v>
          </cell>
          <cell r="CZ164">
            <v>568.79319999999996</v>
          </cell>
          <cell r="DA164">
            <v>4426.0011999999997</v>
          </cell>
          <cell r="DB164">
            <v>2627.9164000000001</v>
          </cell>
        </row>
        <row r="165">
          <cell r="A165">
            <v>93350</v>
          </cell>
          <cell r="B165">
            <v>32.014899999999997</v>
          </cell>
          <cell r="C165">
            <v>263.09780000000001</v>
          </cell>
          <cell r="D165">
            <v>147.9134</v>
          </cell>
          <cell r="E165">
            <v>59.456299999999999</v>
          </cell>
          <cell r="F165">
            <v>492.28</v>
          </cell>
          <cell r="G165">
            <v>274.6977</v>
          </cell>
          <cell r="H165">
            <v>0</v>
          </cell>
          <cell r="I165">
            <v>89.32</v>
          </cell>
          <cell r="J165">
            <v>0</v>
          </cell>
          <cell r="K165">
            <v>53.3748</v>
          </cell>
          <cell r="L165">
            <v>334.03070000000002</v>
          </cell>
          <cell r="M165">
            <v>246.60040000000001</v>
          </cell>
          <cell r="N165">
            <v>0</v>
          </cell>
          <cell r="O165">
            <v>89.32</v>
          </cell>
          <cell r="P165">
            <v>0</v>
          </cell>
          <cell r="Q165">
            <v>43.753799999999998</v>
          </cell>
          <cell r="R165">
            <v>750.42370000000005</v>
          </cell>
          <cell r="S165">
            <v>202.15</v>
          </cell>
          <cell r="T165">
            <v>155.12710000000001</v>
          </cell>
          <cell r="U165">
            <v>2660.5938999999998</v>
          </cell>
          <cell r="V165">
            <v>716.71209999999996</v>
          </cell>
          <cell r="W165">
            <v>236.97730000000001</v>
          </cell>
          <cell r="X165">
            <v>3832.3647000000001</v>
          </cell>
          <cell r="Y165">
            <v>1094.8728000000001</v>
          </cell>
          <cell r="Z165">
            <v>490.99149999999997</v>
          </cell>
          <cell r="AA165">
            <v>8635.9742999999999</v>
          </cell>
          <cell r="AB165">
            <v>2268.46</v>
          </cell>
          <cell r="AC165">
            <v>0</v>
          </cell>
          <cell r="AD165">
            <v>44.260300000000001</v>
          </cell>
          <cell r="AE165">
            <v>0</v>
          </cell>
          <cell r="AF165">
            <v>0</v>
          </cell>
          <cell r="AG165">
            <v>0</v>
          </cell>
          <cell r="AH165">
            <v>0</v>
          </cell>
          <cell r="AI165">
            <v>0</v>
          </cell>
          <cell r="AJ165">
            <v>24.754300000000001</v>
          </cell>
          <cell r="AK165">
            <v>0</v>
          </cell>
          <cell r="AL165">
            <v>199.81790000000001</v>
          </cell>
          <cell r="AM165">
            <v>3957.3312000000001</v>
          </cell>
          <cell r="AN165">
            <v>923.19069999999999</v>
          </cell>
          <cell r="AO165">
            <v>690.80939999999998</v>
          </cell>
          <cell r="AP165">
            <v>12524.2909</v>
          </cell>
          <cell r="AQ165">
            <v>3191.6507000000001</v>
          </cell>
          <cell r="AR165">
            <v>53.3748</v>
          </cell>
          <cell r="AS165">
            <v>492.36529999999999</v>
          </cell>
          <cell r="AT165">
            <v>246.60040000000001</v>
          </cell>
          <cell r="AU165">
            <v>0</v>
          </cell>
          <cell r="AV165">
            <v>0</v>
          </cell>
          <cell r="AW165">
            <v>0</v>
          </cell>
          <cell r="AX165">
            <v>0</v>
          </cell>
          <cell r="AY165">
            <v>0</v>
          </cell>
          <cell r="AZ165">
            <v>0</v>
          </cell>
          <cell r="BA165">
            <v>53.3748</v>
          </cell>
          <cell r="BB165">
            <v>492.36529999999999</v>
          </cell>
          <cell r="BC165">
            <v>246.60040000000001</v>
          </cell>
          <cell r="BD165">
            <v>582.46270000000004</v>
          </cell>
          <cell r="BE165">
            <v>9480.6720999999998</v>
          </cell>
          <cell r="BF165">
            <v>2691.0711000000001</v>
          </cell>
          <cell r="BG165">
            <v>398.69880000000001</v>
          </cell>
          <cell r="BH165">
            <v>7368.3487999999998</v>
          </cell>
          <cell r="BI165">
            <v>1842.0527999999999</v>
          </cell>
          <cell r="BJ165">
            <v>981.16150000000005</v>
          </cell>
          <cell r="BK165">
            <v>16849.0209</v>
          </cell>
          <cell r="BL165">
            <v>4533.1238999999996</v>
          </cell>
          <cell r="BM165">
            <v>927.7867</v>
          </cell>
          <cell r="BN165">
            <v>16356.6556</v>
          </cell>
          <cell r="BO165">
            <v>4286.5235000000002</v>
          </cell>
          <cell r="BP165">
            <v>582.46270000000004</v>
          </cell>
          <cell r="BQ165">
            <v>9480.6720999999998</v>
          </cell>
          <cell r="BR165">
            <v>2691.0711000000001</v>
          </cell>
          <cell r="BS165">
            <v>398.69880000000001</v>
          </cell>
          <cell r="BT165">
            <v>7368.3487999999998</v>
          </cell>
          <cell r="BU165">
            <v>1842.0527999999999</v>
          </cell>
          <cell r="BV165">
            <v>981.16150000000005</v>
          </cell>
          <cell r="BW165">
            <v>16849.0209</v>
          </cell>
          <cell r="BX165">
            <v>4533.1238999999996</v>
          </cell>
          <cell r="BY165">
            <v>0</v>
          </cell>
          <cell r="BZ165">
            <v>24.754300000000001</v>
          </cell>
          <cell r="CA165">
            <v>0</v>
          </cell>
          <cell r="CB165">
            <v>0</v>
          </cell>
          <cell r="CC165">
            <v>0</v>
          </cell>
          <cell r="CD165">
            <v>0</v>
          </cell>
          <cell r="CE165">
            <v>0</v>
          </cell>
          <cell r="CF165">
            <v>89.32</v>
          </cell>
          <cell r="CG165">
            <v>0</v>
          </cell>
          <cell r="CH165">
            <v>53.3748</v>
          </cell>
          <cell r="CI165">
            <v>334.03070000000002</v>
          </cell>
          <cell r="CJ165">
            <v>246.60040000000001</v>
          </cell>
          <cell r="CK165">
            <v>0</v>
          </cell>
          <cell r="CL165">
            <v>44.260300000000001</v>
          </cell>
          <cell r="CM165">
            <v>0</v>
          </cell>
          <cell r="CN165">
            <v>53.3748</v>
          </cell>
          <cell r="CO165">
            <v>492.36529999999999</v>
          </cell>
          <cell r="CP165">
            <v>246.60040000000001</v>
          </cell>
          <cell r="CQ165">
            <v>0</v>
          </cell>
          <cell r="CR165">
            <v>0</v>
          </cell>
          <cell r="CS165">
            <v>0</v>
          </cell>
          <cell r="CT165">
            <v>0</v>
          </cell>
          <cell r="CU165">
            <v>0</v>
          </cell>
          <cell r="CV165">
            <v>0</v>
          </cell>
          <cell r="CW165">
            <v>0</v>
          </cell>
          <cell r="CX165">
            <v>0</v>
          </cell>
          <cell r="CY165">
            <v>0</v>
          </cell>
          <cell r="CZ165">
            <v>927.7867</v>
          </cell>
          <cell r="DA165">
            <v>16356.6556</v>
          </cell>
          <cell r="DB165">
            <v>4286.5235000000002</v>
          </cell>
        </row>
        <row r="166">
          <cell r="A166">
            <v>93359</v>
          </cell>
          <cell r="B166">
            <v>11.7049</v>
          </cell>
          <cell r="C166">
            <v>92.589100000000002</v>
          </cell>
          <cell r="D166">
            <v>54.078899999999997</v>
          </cell>
          <cell r="E166">
            <v>21.7377</v>
          </cell>
          <cell r="F166">
            <v>172.97130000000001</v>
          </cell>
          <cell r="G166">
            <v>100.4314</v>
          </cell>
          <cell r="H166">
            <v>0</v>
          </cell>
          <cell r="I166">
            <v>28.4574</v>
          </cell>
          <cell r="J166">
            <v>0</v>
          </cell>
          <cell r="K166">
            <v>24.7254</v>
          </cell>
          <cell r="L166">
            <v>168.01490000000001</v>
          </cell>
          <cell r="M166">
            <v>114.23560000000001</v>
          </cell>
          <cell r="N166">
            <v>0</v>
          </cell>
          <cell r="O166">
            <v>28.4574</v>
          </cell>
          <cell r="P166">
            <v>0</v>
          </cell>
          <cell r="Q166">
            <v>7.2873000000000001</v>
          </cell>
          <cell r="R166">
            <v>102.9374</v>
          </cell>
          <cell r="S166">
            <v>33.668799999999997</v>
          </cell>
          <cell r="T166">
            <v>25.8368</v>
          </cell>
          <cell r="U166">
            <v>364.95979999999997</v>
          </cell>
          <cell r="V166">
            <v>119.37009999999999</v>
          </cell>
          <cell r="W166">
            <v>41.841299999999997</v>
          </cell>
          <cell r="X166">
            <v>565.44269999999995</v>
          </cell>
          <cell r="Y166">
            <v>193.31360000000001</v>
          </cell>
          <cell r="Z166">
            <v>132.28</v>
          </cell>
          <cell r="AA166">
            <v>1741.1371999999999</v>
          </cell>
          <cell r="AB166">
            <v>611.15470000000005</v>
          </cell>
          <cell r="AC166">
            <v>0</v>
          </cell>
          <cell r="AD166">
            <v>0</v>
          </cell>
          <cell r="AE166">
            <v>0</v>
          </cell>
          <cell r="AF166">
            <v>0</v>
          </cell>
          <cell r="AG166">
            <v>0</v>
          </cell>
          <cell r="AH166">
            <v>0</v>
          </cell>
          <cell r="AI166">
            <v>0</v>
          </cell>
          <cell r="AJ166">
            <v>0</v>
          </cell>
          <cell r="AK166">
            <v>0</v>
          </cell>
          <cell r="AL166">
            <v>36.040799999999997</v>
          </cell>
          <cell r="AM166">
            <v>619.07029999999997</v>
          </cell>
          <cell r="AN166">
            <v>166.5145</v>
          </cell>
          <cell r="AO166">
            <v>168.32079999999999</v>
          </cell>
          <cell r="AP166">
            <v>2360.2075</v>
          </cell>
          <cell r="AQ166">
            <v>777.66920000000005</v>
          </cell>
          <cell r="AR166">
            <v>24.7254</v>
          </cell>
          <cell r="AS166">
            <v>196.47229999999999</v>
          </cell>
          <cell r="AT166">
            <v>114.23560000000001</v>
          </cell>
          <cell r="AU166">
            <v>0</v>
          </cell>
          <cell r="AV166">
            <v>0</v>
          </cell>
          <cell r="AW166">
            <v>0</v>
          </cell>
          <cell r="AX166">
            <v>0</v>
          </cell>
          <cell r="AY166">
            <v>0</v>
          </cell>
          <cell r="AZ166">
            <v>0</v>
          </cell>
          <cell r="BA166">
            <v>24.7254</v>
          </cell>
          <cell r="BB166">
            <v>196.47229999999999</v>
          </cell>
          <cell r="BC166">
            <v>114.23560000000001</v>
          </cell>
          <cell r="BD166">
            <v>165.7226</v>
          </cell>
          <cell r="BE166">
            <v>2035.155</v>
          </cell>
          <cell r="BF166">
            <v>765.66499999999996</v>
          </cell>
          <cell r="BG166">
            <v>69.164900000000003</v>
          </cell>
          <cell r="BH166">
            <v>1086.9675</v>
          </cell>
          <cell r="BI166">
            <v>319.55340000000001</v>
          </cell>
          <cell r="BJ166">
            <v>234.88749999999999</v>
          </cell>
          <cell r="BK166">
            <v>3122.1224999999999</v>
          </cell>
          <cell r="BL166">
            <v>1085.2184</v>
          </cell>
          <cell r="BM166">
            <v>210.16210000000001</v>
          </cell>
          <cell r="BN166">
            <v>2925.6502</v>
          </cell>
          <cell r="BO166">
            <v>970.9828</v>
          </cell>
          <cell r="BP166">
            <v>165.7226</v>
          </cell>
          <cell r="BQ166">
            <v>2035.155</v>
          </cell>
          <cell r="BR166">
            <v>765.66499999999996</v>
          </cell>
          <cell r="BS166">
            <v>69.164900000000003</v>
          </cell>
          <cell r="BT166">
            <v>1086.9675</v>
          </cell>
          <cell r="BU166">
            <v>319.55340000000001</v>
          </cell>
          <cell r="BV166">
            <v>234.88749999999999</v>
          </cell>
          <cell r="BW166">
            <v>3122.1224999999999</v>
          </cell>
          <cell r="BX166">
            <v>1085.2184</v>
          </cell>
          <cell r="BY166">
            <v>0</v>
          </cell>
          <cell r="BZ166">
            <v>0</v>
          </cell>
          <cell r="CA166">
            <v>0</v>
          </cell>
          <cell r="CB166">
            <v>0</v>
          </cell>
          <cell r="CC166">
            <v>0</v>
          </cell>
          <cell r="CD166">
            <v>0</v>
          </cell>
          <cell r="CE166">
            <v>0</v>
          </cell>
          <cell r="CF166">
            <v>28.4574</v>
          </cell>
          <cell r="CG166">
            <v>0</v>
          </cell>
          <cell r="CH166">
            <v>24.7254</v>
          </cell>
          <cell r="CI166">
            <v>168.01490000000001</v>
          </cell>
          <cell r="CJ166">
            <v>114.23560000000001</v>
          </cell>
          <cell r="CK166">
            <v>0</v>
          </cell>
          <cell r="CL166">
            <v>0</v>
          </cell>
          <cell r="CM166">
            <v>0</v>
          </cell>
          <cell r="CN166">
            <v>24.7254</v>
          </cell>
          <cell r="CO166">
            <v>196.47229999999999</v>
          </cell>
          <cell r="CP166">
            <v>114.23560000000001</v>
          </cell>
          <cell r="CQ166">
            <v>0</v>
          </cell>
          <cell r="CR166">
            <v>0</v>
          </cell>
          <cell r="CS166">
            <v>0</v>
          </cell>
          <cell r="CT166">
            <v>0</v>
          </cell>
          <cell r="CU166">
            <v>0</v>
          </cell>
          <cell r="CV166">
            <v>0</v>
          </cell>
          <cell r="CW166">
            <v>0</v>
          </cell>
          <cell r="CX166">
            <v>0</v>
          </cell>
          <cell r="CY166">
            <v>0</v>
          </cell>
          <cell r="CZ166">
            <v>210.16210000000001</v>
          </cell>
          <cell r="DA166">
            <v>2925.6502</v>
          </cell>
          <cell r="DB166">
            <v>970.9828</v>
          </cell>
        </row>
        <row r="167">
          <cell r="A167">
            <v>93362</v>
          </cell>
          <cell r="B167">
            <v>14.4558</v>
          </cell>
          <cell r="C167">
            <v>95.193100000000001</v>
          </cell>
          <cell r="D167">
            <v>66.788600000000002</v>
          </cell>
          <cell r="E167">
            <v>26.846499999999999</v>
          </cell>
          <cell r="F167">
            <v>171.69649999999999</v>
          </cell>
          <cell r="G167">
            <v>124.035</v>
          </cell>
          <cell r="H167">
            <v>0</v>
          </cell>
          <cell r="I167">
            <v>29.5381</v>
          </cell>
          <cell r="J167">
            <v>0</v>
          </cell>
          <cell r="K167">
            <v>28.1629</v>
          </cell>
          <cell r="L167">
            <v>128.58879999999999</v>
          </cell>
          <cell r="M167">
            <v>130.11709999999999</v>
          </cell>
          <cell r="N167">
            <v>0</v>
          </cell>
          <cell r="O167">
            <v>29.5381</v>
          </cell>
          <cell r="P167">
            <v>0</v>
          </cell>
          <cell r="Q167">
            <v>18.1525</v>
          </cell>
          <cell r="R167">
            <v>146.35050000000001</v>
          </cell>
          <cell r="S167">
            <v>83.867699999999999</v>
          </cell>
          <cell r="T167">
            <v>64.358699999999999</v>
          </cell>
          <cell r="U167">
            <v>518.87879999999996</v>
          </cell>
          <cell r="V167">
            <v>297.34809999999999</v>
          </cell>
          <cell r="W167">
            <v>95.650599999999997</v>
          </cell>
          <cell r="X167">
            <v>803.53009999999995</v>
          </cell>
          <cell r="Y167">
            <v>441.92230000000001</v>
          </cell>
          <cell r="Z167">
            <v>162.6002</v>
          </cell>
          <cell r="AA167">
            <v>1504.2940000000001</v>
          </cell>
          <cell r="AB167">
            <v>751.23879999999997</v>
          </cell>
          <cell r="AC167">
            <v>0</v>
          </cell>
          <cell r="AD167">
            <v>2.9108999999999998</v>
          </cell>
          <cell r="AE167">
            <v>0</v>
          </cell>
          <cell r="AF167">
            <v>0</v>
          </cell>
          <cell r="AG167">
            <v>0</v>
          </cell>
          <cell r="AH167">
            <v>0</v>
          </cell>
          <cell r="AI167">
            <v>0</v>
          </cell>
          <cell r="AJ167">
            <v>0</v>
          </cell>
          <cell r="AK167">
            <v>0</v>
          </cell>
          <cell r="AL167">
            <v>89.776499999999999</v>
          </cell>
          <cell r="AM167">
            <v>844.66369999999995</v>
          </cell>
          <cell r="AN167">
            <v>414.78210000000001</v>
          </cell>
          <cell r="AO167">
            <v>252.3767</v>
          </cell>
          <cell r="AP167">
            <v>2346.0468000000001</v>
          </cell>
          <cell r="AQ167">
            <v>1166.0209</v>
          </cell>
          <cell r="AR167">
            <v>28.1629</v>
          </cell>
          <cell r="AS167">
            <v>161.0378</v>
          </cell>
          <cell r="AT167">
            <v>130.11709999999999</v>
          </cell>
          <cell r="AU167">
            <v>0</v>
          </cell>
          <cell r="AV167">
            <v>0</v>
          </cell>
          <cell r="AW167">
            <v>0</v>
          </cell>
          <cell r="AX167">
            <v>0</v>
          </cell>
          <cell r="AY167">
            <v>0</v>
          </cell>
          <cell r="AZ167">
            <v>0</v>
          </cell>
          <cell r="BA167">
            <v>28.1629</v>
          </cell>
          <cell r="BB167">
            <v>161.0378</v>
          </cell>
          <cell r="BC167">
            <v>130.11709999999999</v>
          </cell>
          <cell r="BD167">
            <v>203.9025</v>
          </cell>
          <cell r="BE167">
            <v>1800.7217000000001</v>
          </cell>
          <cell r="BF167">
            <v>942.06240000000003</v>
          </cell>
          <cell r="BG167">
            <v>172.2877</v>
          </cell>
          <cell r="BH167">
            <v>1509.893</v>
          </cell>
          <cell r="BI167">
            <v>795.99789999999996</v>
          </cell>
          <cell r="BJ167">
            <v>376.1902</v>
          </cell>
          <cell r="BK167">
            <v>3310.6147000000001</v>
          </cell>
          <cell r="BL167">
            <v>1738.0603000000001</v>
          </cell>
          <cell r="BM167">
            <v>348.02730000000003</v>
          </cell>
          <cell r="BN167">
            <v>3149.5769</v>
          </cell>
          <cell r="BO167">
            <v>1607.9431999999999</v>
          </cell>
          <cell r="BP167">
            <v>203.9025</v>
          </cell>
          <cell r="BQ167">
            <v>1800.7217000000001</v>
          </cell>
          <cell r="BR167">
            <v>942.06240000000003</v>
          </cell>
          <cell r="BS167">
            <v>172.2877</v>
          </cell>
          <cell r="BT167">
            <v>1509.893</v>
          </cell>
          <cell r="BU167">
            <v>795.99789999999996</v>
          </cell>
          <cell r="BV167">
            <v>376.1902</v>
          </cell>
          <cell r="BW167">
            <v>3310.6147000000001</v>
          </cell>
          <cell r="BX167">
            <v>1738.0603000000001</v>
          </cell>
          <cell r="BY167">
            <v>0</v>
          </cell>
          <cell r="BZ167">
            <v>0</v>
          </cell>
          <cell r="CA167">
            <v>0</v>
          </cell>
          <cell r="CB167">
            <v>0</v>
          </cell>
          <cell r="CC167">
            <v>0</v>
          </cell>
          <cell r="CD167">
            <v>0</v>
          </cell>
          <cell r="CE167">
            <v>0</v>
          </cell>
          <cell r="CF167">
            <v>29.5381</v>
          </cell>
          <cell r="CG167">
            <v>0</v>
          </cell>
          <cell r="CH167">
            <v>28.1629</v>
          </cell>
          <cell r="CI167">
            <v>128.58879999999999</v>
          </cell>
          <cell r="CJ167">
            <v>130.11709999999999</v>
          </cell>
          <cell r="CK167">
            <v>0</v>
          </cell>
          <cell r="CL167">
            <v>2.9108999999999998</v>
          </cell>
          <cell r="CM167">
            <v>0</v>
          </cell>
          <cell r="CN167">
            <v>28.1629</v>
          </cell>
          <cell r="CO167">
            <v>161.0378</v>
          </cell>
          <cell r="CP167">
            <v>130.11709999999999</v>
          </cell>
          <cell r="CQ167">
            <v>0</v>
          </cell>
          <cell r="CR167">
            <v>0</v>
          </cell>
          <cell r="CS167">
            <v>0</v>
          </cell>
          <cell r="CT167">
            <v>0</v>
          </cell>
          <cell r="CU167">
            <v>0</v>
          </cell>
          <cell r="CV167">
            <v>0</v>
          </cell>
          <cell r="CW167">
            <v>0</v>
          </cell>
          <cell r="CX167">
            <v>0</v>
          </cell>
          <cell r="CY167">
            <v>0</v>
          </cell>
          <cell r="CZ167">
            <v>348.02730000000003</v>
          </cell>
          <cell r="DA167">
            <v>3149.5769</v>
          </cell>
          <cell r="DB167">
            <v>1607.9431999999999</v>
          </cell>
        </row>
        <row r="168">
          <cell r="A168">
            <v>93369</v>
          </cell>
          <cell r="B168">
            <v>0</v>
          </cell>
          <cell r="C168">
            <v>0</v>
          </cell>
          <cell r="D168">
            <v>0</v>
          </cell>
          <cell r="E168">
            <v>0</v>
          </cell>
          <cell r="F168">
            <v>0</v>
          </cell>
          <cell r="G168">
            <v>0</v>
          </cell>
          <cell r="H168">
            <v>0</v>
          </cell>
          <cell r="I168">
            <v>17.864000000000001</v>
          </cell>
          <cell r="J168">
            <v>0</v>
          </cell>
          <cell r="K168">
            <v>0</v>
          </cell>
          <cell r="L168">
            <v>0</v>
          </cell>
          <cell r="M168">
            <v>0</v>
          </cell>
          <cell r="N168">
            <v>0</v>
          </cell>
          <cell r="O168">
            <v>17.864000000000001</v>
          </cell>
          <cell r="P168">
            <v>0</v>
          </cell>
          <cell r="Q168">
            <v>6.2880000000000003</v>
          </cell>
          <cell r="R168">
            <v>46.8</v>
          </cell>
          <cell r="S168">
            <v>27.342600000000001</v>
          </cell>
          <cell r="T168">
            <v>22.293800000000001</v>
          </cell>
          <cell r="U168">
            <v>165.92769999999999</v>
          </cell>
          <cell r="V168">
            <v>96.942099999999996</v>
          </cell>
          <cell r="W168">
            <v>28.581800000000001</v>
          </cell>
          <cell r="X168">
            <v>212.7277</v>
          </cell>
          <cell r="Y168">
            <v>124.2847</v>
          </cell>
          <cell r="Z168">
            <v>26.3308</v>
          </cell>
          <cell r="AA168">
            <v>201.49799999999999</v>
          </cell>
          <cell r="AB168">
            <v>114.4965</v>
          </cell>
          <cell r="AC168">
            <v>0</v>
          </cell>
          <cell r="AD168">
            <v>0</v>
          </cell>
          <cell r="AE168">
            <v>0</v>
          </cell>
          <cell r="AF168">
            <v>0</v>
          </cell>
          <cell r="AG168">
            <v>0</v>
          </cell>
          <cell r="AH168">
            <v>0</v>
          </cell>
          <cell r="AI168">
            <v>0.36980000000000002</v>
          </cell>
          <cell r="AJ168">
            <v>7.4161999999999999</v>
          </cell>
          <cell r="AK168">
            <v>1.3087</v>
          </cell>
          <cell r="AL168">
            <v>26.3614</v>
          </cell>
          <cell r="AM168">
            <v>224.2302</v>
          </cell>
          <cell r="AN168">
            <v>114.6297</v>
          </cell>
          <cell r="AO168">
            <v>52.322400000000002</v>
          </cell>
          <cell r="AP168">
            <v>418.31200000000001</v>
          </cell>
          <cell r="AQ168">
            <v>227.8175</v>
          </cell>
          <cell r="AR168">
            <v>0.36980000000000002</v>
          </cell>
          <cell r="AS168">
            <v>25.280200000000001</v>
          </cell>
          <cell r="AT168">
            <v>1.3087</v>
          </cell>
          <cell r="AU168">
            <v>0</v>
          </cell>
          <cell r="AV168">
            <v>0</v>
          </cell>
          <cell r="AW168">
            <v>0</v>
          </cell>
          <cell r="AX168">
            <v>0</v>
          </cell>
          <cell r="AY168">
            <v>0</v>
          </cell>
          <cell r="AZ168">
            <v>0</v>
          </cell>
          <cell r="BA168">
            <v>0.36980000000000002</v>
          </cell>
          <cell r="BB168">
            <v>25.280200000000001</v>
          </cell>
          <cell r="BC168">
            <v>1.3087</v>
          </cell>
          <cell r="BD168">
            <v>26.3308</v>
          </cell>
          <cell r="BE168">
            <v>219.36199999999999</v>
          </cell>
          <cell r="BF168">
            <v>114.4965</v>
          </cell>
          <cell r="BG168">
            <v>54.943199999999997</v>
          </cell>
          <cell r="BH168">
            <v>436.9579</v>
          </cell>
          <cell r="BI168">
            <v>238.9144</v>
          </cell>
          <cell r="BJ168">
            <v>81.274000000000001</v>
          </cell>
          <cell r="BK168">
            <v>656.31989999999996</v>
          </cell>
          <cell r="BL168">
            <v>353.41090000000003</v>
          </cell>
          <cell r="BM168">
            <v>80.904200000000003</v>
          </cell>
          <cell r="BN168">
            <v>631.03970000000004</v>
          </cell>
          <cell r="BO168">
            <v>352.10219999999998</v>
          </cell>
          <cell r="BP168">
            <v>26.3308</v>
          </cell>
          <cell r="BQ168">
            <v>219.36199999999999</v>
          </cell>
          <cell r="BR168">
            <v>114.4965</v>
          </cell>
          <cell r="BS168">
            <v>54.943199999999997</v>
          </cell>
          <cell r="BT168">
            <v>436.9579</v>
          </cell>
          <cell r="BU168">
            <v>238.9144</v>
          </cell>
          <cell r="BV168">
            <v>81.274000000000001</v>
          </cell>
          <cell r="BW168">
            <v>656.31989999999996</v>
          </cell>
          <cell r="BX168">
            <v>353.41090000000003</v>
          </cell>
          <cell r="BY168">
            <v>0.36980000000000002</v>
          </cell>
          <cell r="BZ168">
            <v>7.4161999999999999</v>
          </cell>
          <cell r="CA168">
            <v>1.3087</v>
          </cell>
          <cell r="CB168">
            <v>0</v>
          </cell>
          <cell r="CC168">
            <v>0</v>
          </cell>
          <cell r="CD168">
            <v>0</v>
          </cell>
          <cell r="CE168">
            <v>0</v>
          </cell>
          <cell r="CF168">
            <v>17.864000000000001</v>
          </cell>
          <cell r="CG168">
            <v>0</v>
          </cell>
          <cell r="CH168">
            <v>0</v>
          </cell>
          <cell r="CI168">
            <v>0</v>
          </cell>
          <cell r="CJ168">
            <v>0</v>
          </cell>
          <cell r="CK168">
            <v>0</v>
          </cell>
          <cell r="CL168">
            <v>0</v>
          </cell>
          <cell r="CM168">
            <v>0</v>
          </cell>
          <cell r="CN168">
            <v>0.36980000000000002</v>
          </cell>
          <cell r="CO168">
            <v>25.280200000000001</v>
          </cell>
          <cell r="CP168">
            <v>1.3087</v>
          </cell>
          <cell r="CQ168">
            <v>0</v>
          </cell>
          <cell r="CR168">
            <v>0</v>
          </cell>
          <cell r="CS168">
            <v>0</v>
          </cell>
          <cell r="CT168">
            <v>0</v>
          </cell>
          <cell r="CU168">
            <v>0</v>
          </cell>
          <cell r="CV168">
            <v>0</v>
          </cell>
          <cell r="CW168">
            <v>0</v>
          </cell>
          <cell r="CX168">
            <v>0</v>
          </cell>
          <cell r="CY168">
            <v>0</v>
          </cell>
          <cell r="CZ168">
            <v>80.904200000000003</v>
          </cell>
          <cell r="DA168">
            <v>631.03970000000004</v>
          </cell>
          <cell r="DB168">
            <v>352.10219999999998</v>
          </cell>
        </row>
        <row r="169">
          <cell r="A169">
            <v>93376</v>
          </cell>
          <cell r="B169">
            <v>20.072800000000001</v>
          </cell>
          <cell r="C169">
            <v>134.23269999999999</v>
          </cell>
          <cell r="D169">
            <v>105.4315</v>
          </cell>
          <cell r="E169">
            <v>37.278100000000002</v>
          </cell>
          <cell r="F169">
            <v>295.4452</v>
          </cell>
          <cell r="G169">
            <v>195.80260000000001</v>
          </cell>
          <cell r="H169">
            <v>0</v>
          </cell>
          <cell r="I169">
            <v>4.5777000000000001</v>
          </cell>
          <cell r="J169">
            <v>0</v>
          </cell>
          <cell r="K169">
            <v>23.191199999999998</v>
          </cell>
          <cell r="L169">
            <v>150.08670000000001</v>
          </cell>
          <cell r="M169">
            <v>121.8109</v>
          </cell>
          <cell r="N169">
            <v>0</v>
          </cell>
          <cell r="O169">
            <v>4.5777000000000001</v>
          </cell>
          <cell r="P169">
            <v>0</v>
          </cell>
          <cell r="Q169">
            <v>15.332800000000001</v>
          </cell>
          <cell r="R169">
            <v>112.9349</v>
          </cell>
          <cell r="S169">
            <v>80.535200000000003</v>
          </cell>
          <cell r="T169">
            <v>54.361800000000002</v>
          </cell>
          <cell r="U169">
            <v>400.4058</v>
          </cell>
          <cell r="V169">
            <v>285.53500000000003</v>
          </cell>
          <cell r="W169">
            <v>103.85429999999999</v>
          </cell>
          <cell r="X169">
            <v>792.93190000000004</v>
          </cell>
          <cell r="Y169">
            <v>545.49339999999995</v>
          </cell>
          <cell r="Z169">
            <v>165.9546</v>
          </cell>
          <cell r="AA169">
            <v>1183.8869999999999</v>
          </cell>
          <cell r="AB169">
            <v>871.67349999999999</v>
          </cell>
          <cell r="AC169">
            <v>0</v>
          </cell>
          <cell r="AD169">
            <v>1.3485</v>
          </cell>
          <cell r="AE169">
            <v>0</v>
          </cell>
          <cell r="AF169">
            <v>0</v>
          </cell>
          <cell r="AG169">
            <v>0</v>
          </cell>
          <cell r="AH169">
            <v>0</v>
          </cell>
          <cell r="AI169">
            <v>0</v>
          </cell>
          <cell r="AJ169">
            <v>0</v>
          </cell>
          <cell r="AK169">
            <v>0</v>
          </cell>
          <cell r="AL169">
            <v>70.022900000000007</v>
          </cell>
          <cell r="AM169">
            <v>598.96789999999999</v>
          </cell>
          <cell r="AN169">
            <v>367.7944</v>
          </cell>
          <cell r="AO169">
            <v>235.97749999999999</v>
          </cell>
          <cell r="AP169">
            <v>1781.5064</v>
          </cell>
          <cell r="AQ169">
            <v>1239.4679000000001</v>
          </cell>
          <cell r="AR169">
            <v>23.191199999999998</v>
          </cell>
          <cell r="AS169">
            <v>156.0129</v>
          </cell>
          <cell r="AT169">
            <v>121.8109</v>
          </cell>
          <cell r="AU169">
            <v>0</v>
          </cell>
          <cell r="AV169">
            <v>0</v>
          </cell>
          <cell r="AW169">
            <v>0</v>
          </cell>
          <cell r="AX169">
            <v>0</v>
          </cell>
          <cell r="AY169">
            <v>0</v>
          </cell>
          <cell r="AZ169">
            <v>0</v>
          </cell>
          <cell r="BA169">
            <v>23.191199999999998</v>
          </cell>
          <cell r="BB169">
            <v>156.0129</v>
          </cell>
          <cell r="BC169">
            <v>121.8109</v>
          </cell>
          <cell r="BD169">
            <v>223.30549999999999</v>
          </cell>
          <cell r="BE169">
            <v>1618.1425999999999</v>
          </cell>
          <cell r="BF169">
            <v>1172.9076</v>
          </cell>
          <cell r="BG169">
            <v>139.7175</v>
          </cell>
          <cell r="BH169">
            <v>1112.3086000000001</v>
          </cell>
          <cell r="BI169">
            <v>733.8646</v>
          </cell>
          <cell r="BJ169">
            <v>363.02300000000002</v>
          </cell>
          <cell r="BK169">
            <v>2730.4512</v>
          </cell>
          <cell r="BL169">
            <v>1906.7722000000001</v>
          </cell>
          <cell r="BM169">
            <v>339.83179999999999</v>
          </cell>
          <cell r="BN169">
            <v>2574.4382999999998</v>
          </cell>
          <cell r="BO169">
            <v>1784.9612999999999</v>
          </cell>
          <cell r="BP169">
            <v>223.30549999999999</v>
          </cell>
          <cell r="BQ169">
            <v>1618.1425999999999</v>
          </cell>
          <cell r="BR169">
            <v>1172.9076</v>
          </cell>
          <cell r="BS169">
            <v>139.7175</v>
          </cell>
          <cell r="BT169">
            <v>1112.3086000000001</v>
          </cell>
          <cell r="BU169">
            <v>733.8646</v>
          </cell>
          <cell r="BV169">
            <v>363.02300000000002</v>
          </cell>
          <cell r="BW169">
            <v>2730.4512</v>
          </cell>
          <cell r="BX169">
            <v>1906.7722000000001</v>
          </cell>
          <cell r="BY169">
            <v>0</v>
          </cell>
          <cell r="BZ169">
            <v>0</v>
          </cell>
          <cell r="CA169">
            <v>0</v>
          </cell>
          <cell r="CB169">
            <v>0</v>
          </cell>
          <cell r="CC169">
            <v>0</v>
          </cell>
          <cell r="CD169">
            <v>0</v>
          </cell>
          <cell r="CE169">
            <v>0</v>
          </cell>
          <cell r="CF169">
            <v>4.5777000000000001</v>
          </cell>
          <cell r="CG169">
            <v>0</v>
          </cell>
          <cell r="CH169">
            <v>23.191199999999998</v>
          </cell>
          <cell r="CI169">
            <v>150.08670000000001</v>
          </cell>
          <cell r="CJ169">
            <v>121.8109</v>
          </cell>
          <cell r="CK169">
            <v>0</v>
          </cell>
          <cell r="CL169">
            <v>1.3485</v>
          </cell>
          <cell r="CM169">
            <v>0</v>
          </cell>
          <cell r="CN169">
            <v>23.191199999999998</v>
          </cell>
          <cell r="CO169">
            <v>156.0129</v>
          </cell>
          <cell r="CP169">
            <v>121.8109</v>
          </cell>
          <cell r="CQ169">
            <v>0</v>
          </cell>
          <cell r="CR169">
            <v>0</v>
          </cell>
          <cell r="CS169">
            <v>0</v>
          </cell>
          <cell r="CT169">
            <v>0</v>
          </cell>
          <cell r="CU169">
            <v>0</v>
          </cell>
          <cell r="CV169">
            <v>0</v>
          </cell>
          <cell r="CW169">
            <v>0</v>
          </cell>
          <cell r="CX169">
            <v>0</v>
          </cell>
          <cell r="CY169">
            <v>0</v>
          </cell>
          <cell r="CZ169">
            <v>339.83179999999999</v>
          </cell>
          <cell r="DA169">
            <v>2574.4382999999998</v>
          </cell>
          <cell r="DB169">
            <v>1784.9612999999999</v>
          </cell>
        </row>
        <row r="170">
          <cell r="A170">
            <v>93377</v>
          </cell>
          <cell r="B170">
            <v>28.186699999999998</v>
          </cell>
          <cell r="C170">
            <v>228.83410000000001</v>
          </cell>
          <cell r="D170">
            <v>148.05009999999999</v>
          </cell>
          <cell r="E170">
            <v>52.346699999999998</v>
          </cell>
          <cell r="F170">
            <v>506.21870000000001</v>
          </cell>
          <cell r="G170">
            <v>274.94979999999998</v>
          </cell>
          <cell r="H170">
            <v>0</v>
          </cell>
          <cell r="I170">
            <v>32.601799999999997</v>
          </cell>
          <cell r="J170">
            <v>0</v>
          </cell>
          <cell r="K170">
            <v>23.8795</v>
          </cell>
          <cell r="L170">
            <v>222.01400000000001</v>
          </cell>
          <cell r="M170">
            <v>125.4265</v>
          </cell>
          <cell r="N170">
            <v>0</v>
          </cell>
          <cell r="O170">
            <v>32.601799999999997</v>
          </cell>
          <cell r="P170">
            <v>0</v>
          </cell>
          <cell r="Q170">
            <v>61.7196</v>
          </cell>
          <cell r="R170">
            <v>395.1764</v>
          </cell>
          <cell r="S170">
            <v>324.18090000000001</v>
          </cell>
          <cell r="T170">
            <v>218.82390000000001</v>
          </cell>
          <cell r="U170">
            <v>1401.0804000000001</v>
          </cell>
          <cell r="V170">
            <v>1149.3679999999999</v>
          </cell>
          <cell r="W170">
            <v>337.19740000000002</v>
          </cell>
          <cell r="X170">
            <v>2309.2955999999999</v>
          </cell>
          <cell r="Y170">
            <v>1771.1223</v>
          </cell>
          <cell r="Z170">
            <v>510.4948</v>
          </cell>
          <cell r="AA170">
            <v>3591.5607</v>
          </cell>
          <cell r="AB170">
            <v>2681.364</v>
          </cell>
          <cell r="AC170">
            <v>0</v>
          </cell>
          <cell r="AD170">
            <v>0</v>
          </cell>
          <cell r="AE170">
            <v>0</v>
          </cell>
          <cell r="AF170">
            <v>0</v>
          </cell>
          <cell r="AG170">
            <v>0</v>
          </cell>
          <cell r="AH170">
            <v>0</v>
          </cell>
          <cell r="AI170">
            <v>0</v>
          </cell>
          <cell r="AJ170">
            <v>0</v>
          </cell>
          <cell r="AK170">
            <v>0</v>
          </cell>
          <cell r="AL170">
            <v>281.86520000000002</v>
          </cell>
          <cell r="AM170">
            <v>2023.9869000000001</v>
          </cell>
          <cell r="AN170">
            <v>1480.4916000000001</v>
          </cell>
          <cell r="AO170">
            <v>792.36</v>
          </cell>
          <cell r="AP170">
            <v>5615.5475999999999</v>
          </cell>
          <cell r="AQ170">
            <v>4161.8555999999999</v>
          </cell>
          <cell r="AR170">
            <v>23.8795</v>
          </cell>
          <cell r="AS170">
            <v>254.61580000000001</v>
          </cell>
          <cell r="AT170">
            <v>125.4265</v>
          </cell>
          <cell r="AU170">
            <v>0</v>
          </cell>
          <cell r="AV170">
            <v>0</v>
          </cell>
          <cell r="AW170">
            <v>0</v>
          </cell>
          <cell r="AX170">
            <v>0</v>
          </cell>
          <cell r="AY170">
            <v>0</v>
          </cell>
          <cell r="AZ170">
            <v>0</v>
          </cell>
          <cell r="BA170">
            <v>23.8795</v>
          </cell>
          <cell r="BB170">
            <v>254.61580000000001</v>
          </cell>
          <cell r="BC170">
            <v>125.4265</v>
          </cell>
          <cell r="BD170">
            <v>591.02819999999997</v>
          </cell>
          <cell r="BE170">
            <v>4359.2152999999998</v>
          </cell>
          <cell r="BF170">
            <v>3104.3638999999998</v>
          </cell>
          <cell r="BG170">
            <v>562.40869999999995</v>
          </cell>
          <cell r="BH170">
            <v>3820.2437</v>
          </cell>
          <cell r="BI170">
            <v>2954.0405000000001</v>
          </cell>
          <cell r="BJ170">
            <v>1153.4368999999999</v>
          </cell>
          <cell r="BK170">
            <v>8179.4589999999998</v>
          </cell>
          <cell r="BL170">
            <v>6058.4044000000004</v>
          </cell>
          <cell r="BM170">
            <v>1129.5573999999999</v>
          </cell>
          <cell r="BN170">
            <v>7924.8432000000003</v>
          </cell>
          <cell r="BO170">
            <v>5932.9778999999999</v>
          </cell>
          <cell r="BP170">
            <v>591.02819999999997</v>
          </cell>
          <cell r="BQ170">
            <v>4359.2152999999998</v>
          </cell>
          <cell r="BR170">
            <v>3104.3638999999998</v>
          </cell>
          <cell r="BS170">
            <v>562.40869999999995</v>
          </cell>
          <cell r="BT170">
            <v>3820.2437</v>
          </cell>
          <cell r="BU170">
            <v>2954.0405000000001</v>
          </cell>
          <cell r="BV170">
            <v>1153.4368999999999</v>
          </cell>
          <cell r="BW170">
            <v>8179.4589999999998</v>
          </cell>
          <cell r="BX170">
            <v>6058.4044000000004</v>
          </cell>
          <cell r="BY170">
            <v>0</v>
          </cell>
          <cell r="BZ170">
            <v>0</v>
          </cell>
          <cell r="CA170">
            <v>0</v>
          </cell>
          <cell r="CB170">
            <v>0</v>
          </cell>
          <cell r="CC170">
            <v>0</v>
          </cell>
          <cell r="CD170">
            <v>0</v>
          </cell>
          <cell r="CE170">
            <v>0</v>
          </cell>
          <cell r="CF170">
            <v>32.601799999999997</v>
          </cell>
          <cell r="CG170">
            <v>0</v>
          </cell>
          <cell r="CH170">
            <v>23.8795</v>
          </cell>
          <cell r="CI170">
            <v>222.01400000000001</v>
          </cell>
          <cell r="CJ170">
            <v>125.4265</v>
          </cell>
          <cell r="CK170">
            <v>0</v>
          </cell>
          <cell r="CL170">
            <v>0</v>
          </cell>
          <cell r="CM170">
            <v>0</v>
          </cell>
          <cell r="CN170">
            <v>23.8795</v>
          </cell>
          <cell r="CO170">
            <v>254.61580000000001</v>
          </cell>
          <cell r="CP170">
            <v>125.4265</v>
          </cell>
          <cell r="CQ170">
            <v>0</v>
          </cell>
          <cell r="CR170">
            <v>0</v>
          </cell>
          <cell r="CS170">
            <v>0</v>
          </cell>
          <cell r="CT170">
            <v>0</v>
          </cell>
          <cell r="CU170">
            <v>0</v>
          </cell>
          <cell r="CV170">
            <v>0</v>
          </cell>
          <cell r="CW170">
            <v>0</v>
          </cell>
          <cell r="CX170">
            <v>0</v>
          </cell>
          <cell r="CY170">
            <v>0</v>
          </cell>
          <cell r="CZ170">
            <v>1129.5573999999999</v>
          </cell>
          <cell r="DA170">
            <v>7924.8432000000003</v>
          </cell>
          <cell r="DB170">
            <v>5932.9778999999999</v>
          </cell>
        </row>
        <row r="171">
          <cell r="A171">
            <v>93380</v>
          </cell>
          <cell r="B171">
            <v>129.84739999999999</v>
          </cell>
          <cell r="C171">
            <v>687.16719999999998</v>
          </cell>
          <cell r="D171">
            <v>725.47640000000001</v>
          </cell>
          <cell r="E171">
            <v>241.14519999999999</v>
          </cell>
          <cell r="F171">
            <v>1571.1031</v>
          </cell>
          <cell r="G171">
            <v>1347.3141000000001</v>
          </cell>
          <cell r="H171">
            <v>0</v>
          </cell>
          <cell r="I171">
            <v>99.145200000000003</v>
          </cell>
          <cell r="J171">
            <v>0</v>
          </cell>
          <cell r="K171">
            <v>250.02420000000001</v>
          </cell>
          <cell r="L171">
            <v>1093.8547000000001</v>
          </cell>
          <cell r="M171">
            <v>1396.9215999999999</v>
          </cell>
          <cell r="N171">
            <v>0</v>
          </cell>
          <cell r="O171">
            <v>99.145200000000003</v>
          </cell>
          <cell r="P171">
            <v>0</v>
          </cell>
          <cell r="Q171">
            <v>34.202199999999998</v>
          </cell>
          <cell r="R171">
            <v>328.9228</v>
          </cell>
          <cell r="S171">
            <v>191.09299999999999</v>
          </cell>
          <cell r="T171">
            <v>121.26220000000001</v>
          </cell>
          <cell r="U171">
            <v>1166.1801</v>
          </cell>
          <cell r="V171">
            <v>677.5104</v>
          </cell>
          <cell r="W171">
            <v>276.43279999999999</v>
          </cell>
          <cell r="X171">
            <v>2659.5185000000001</v>
          </cell>
          <cell r="Y171">
            <v>1544.4722999999999</v>
          </cell>
          <cell r="Z171">
            <v>270.30430000000001</v>
          </cell>
          <cell r="AA171">
            <v>2836.0976000000001</v>
          </cell>
          <cell r="AB171">
            <v>1510.2304999999999</v>
          </cell>
          <cell r="AC171">
            <v>0</v>
          </cell>
          <cell r="AD171">
            <v>180.20400000000001</v>
          </cell>
          <cell r="AE171">
            <v>0</v>
          </cell>
          <cell r="AF171">
            <v>0</v>
          </cell>
          <cell r="AG171">
            <v>0</v>
          </cell>
          <cell r="AH171">
            <v>0</v>
          </cell>
          <cell r="AI171">
            <v>0</v>
          </cell>
          <cell r="AJ171">
            <v>0</v>
          </cell>
          <cell r="AK171">
            <v>0</v>
          </cell>
          <cell r="AL171">
            <v>153.2336</v>
          </cell>
          <cell r="AM171">
            <v>1718.5996</v>
          </cell>
          <cell r="AN171">
            <v>856.13940000000002</v>
          </cell>
          <cell r="AO171">
            <v>423.53789999999998</v>
          </cell>
          <cell r="AP171">
            <v>4374.4931999999999</v>
          </cell>
          <cell r="AQ171">
            <v>2366.3699000000001</v>
          </cell>
          <cell r="AR171">
            <v>250.02420000000001</v>
          </cell>
          <cell r="AS171">
            <v>1373.2039</v>
          </cell>
          <cell r="AT171">
            <v>1396.9215999999999</v>
          </cell>
          <cell r="AU171">
            <v>0</v>
          </cell>
          <cell r="AV171">
            <v>0</v>
          </cell>
          <cell r="AW171">
            <v>0</v>
          </cell>
          <cell r="AX171">
            <v>0</v>
          </cell>
          <cell r="AY171">
            <v>0</v>
          </cell>
          <cell r="AZ171">
            <v>0</v>
          </cell>
          <cell r="BA171">
            <v>250.02420000000001</v>
          </cell>
          <cell r="BB171">
            <v>1373.2039</v>
          </cell>
          <cell r="BC171">
            <v>1396.9215999999999</v>
          </cell>
          <cell r="BD171">
            <v>641.29690000000005</v>
          </cell>
          <cell r="BE171">
            <v>5193.5131000000001</v>
          </cell>
          <cell r="BF171">
            <v>3583.0210000000002</v>
          </cell>
          <cell r="BG171">
            <v>308.69799999999998</v>
          </cell>
          <cell r="BH171">
            <v>3213.7024999999999</v>
          </cell>
          <cell r="BI171">
            <v>1724.7428</v>
          </cell>
          <cell r="BJ171">
            <v>949.99490000000003</v>
          </cell>
          <cell r="BK171">
            <v>8407.2155999999995</v>
          </cell>
          <cell r="BL171">
            <v>5307.7637999999997</v>
          </cell>
          <cell r="BM171">
            <v>699.97069999999997</v>
          </cell>
          <cell r="BN171">
            <v>7034.0117</v>
          </cell>
          <cell r="BO171">
            <v>3910.8422</v>
          </cell>
          <cell r="BP171">
            <v>641.29690000000005</v>
          </cell>
          <cell r="BQ171">
            <v>5193.5131000000001</v>
          </cell>
          <cell r="BR171">
            <v>3583.0210000000002</v>
          </cell>
          <cell r="BS171">
            <v>308.69799999999998</v>
          </cell>
          <cell r="BT171">
            <v>3213.7024999999999</v>
          </cell>
          <cell r="BU171">
            <v>1724.7428</v>
          </cell>
          <cell r="BV171">
            <v>949.99490000000003</v>
          </cell>
          <cell r="BW171">
            <v>8407.2155999999995</v>
          </cell>
          <cell r="BX171">
            <v>5307.7637999999997</v>
          </cell>
          <cell r="BY171">
            <v>0</v>
          </cell>
          <cell r="BZ171">
            <v>0</v>
          </cell>
          <cell r="CA171">
            <v>0</v>
          </cell>
          <cell r="CB171">
            <v>0</v>
          </cell>
          <cell r="CC171">
            <v>0</v>
          </cell>
          <cell r="CD171">
            <v>0</v>
          </cell>
          <cell r="CE171">
            <v>0</v>
          </cell>
          <cell r="CF171">
            <v>99.145200000000003</v>
          </cell>
          <cell r="CG171">
            <v>0</v>
          </cell>
          <cell r="CH171">
            <v>250.02420000000001</v>
          </cell>
          <cell r="CI171">
            <v>1093.8547000000001</v>
          </cell>
          <cell r="CJ171">
            <v>1396.9215999999999</v>
          </cell>
          <cell r="CK171">
            <v>0</v>
          </cell>
          <cell r="CL171">
            <v>180.20400000000001</v>
          </cell>
          <cell r="CM171">
            <v>0</v>
          </cell>
          <cell r="CN171">
            <v>250.02420000000001</v>
          </cell>
          <cell r="CO171">
            <v>1373.2039</v>
          </cell>
          <cell r="CP171">
            <v>1396.9215999999999</v>
          </cell>
          <cell r="CQ171">
            <v>0</v>
          </cell>
          <cell r="CR171">
            <v>0</v>
          </cell>
          <cell r="CS171">
            <v>0</v>
          </cell>
          <cell r="CT171">
            <v>0</v>
          </cell>
          <cell r="CU171">
            <v>0</v>
          </cell>
          <cell r="CV171">
            <v>0</v>
          </cell>
          <cell r="CW171">
            <v>0</v>
          </cell>
          <cell r="CX171">
            <v>0</v>
          </cell>
          <cell r="CY171">
            <v>0</v>
          </cell>
          <cell r="CZ171">
            <v>699.97069999999997</v>
          </cell>
          <cell r="DA171">
            <v>7034.0117</v>
          </cell>
          <cell r="DB171">
            <v>3910.8422</v>
          </cell>
        </row>
        <row r="172">
          <cell r="A172">
            <v>93381</v>
          </cell>
          <cell r="B172">
            <v>60.760599999999997</v>
          </cell>
          <cell r="C172">
            <v>479.2611</v>
          </cell>
          <cell r="D172">
            <v>0</v>
          </cell>
          <cell r="E172">
            <v>112.8411</v>
          </cell>
          <cell r="F172">
            <v>633.22850000000005</v>
          </cell>
          <cell r="G172">
            <v>0</v>
          </cell>
          <cell r="H172">
            <v>0</v>
          </cell>
          <cell r="I172">
            <v>97.519599999999997</v>
          </cell>
          <cell r="J172">
            <v>0</v>
          </cell>
          <cell r="K172">
            <v>43.991700000000002</v>
          </cell>
          <cell r="L172">
            <v>566.41480000000001</v>
          </cell>
          <cell r="M172">
            <v>0</v>
          </cell>
          <cell r="N172">
            <v>0</v>
          </cell>
          <cell r="O172">
            <v>97.519599999999997</v>
          </cell>
          <cell r="P172">
            <v>0</v>
          </cell>
          <cell r="Q172">
            <v>39.936</v>
          </cell>
          <cell r="R172">
            <v>335.24239999999998</v>
          </cell>
          <cell r="S172">
            <v>0</v>
          </cell>
          <cell r="T172">
            <v>141.59129999999999</v>
          </cell>
          <cell r="U172">
            <v>1188.5863999999999</v>
          </cell>
          <cell r="V172">
            <v>0</v>
          </cell>
          <cell r="W172">
            <v>311.13729999999998</v>
          </cell>
          <cell r="X172">
            <v>2069.9036000000001</v>
          </cell>
          <cell r="Y172">
            <v>0</v>
          </cell>
          <cell r="Z172">
            <v>357.72039999999998</v>
          </cell>
          <cell r="AA172">
            <v>3178.0709999999999</v>
          </cell>
          <cell r="AB172">
            <v>0</v>
          </cell>
          <cell r="AC172">
            <v>0</v>
          </cell>
          <cell r="AD172">
            <v>7.8663999999999996</v>
          </cell>
          <cell r="AE172">
            <v>0</v>
          </cell>
          <cell r="AF172">
            <v>0</v>
          </cell>
          <cell r="AG172">
            <v>0</v>
          </cell>
          <cell r="AH172">
            <v>0</v>
          </cell>
          <cell r="AI172">
            <v>0</v>
          </cell>
          <cell r="AJ172">
            <v>0</v>
          </cell>
          <cell r="AK172">
            <v>0</v>
          </cell>
          <cell r="AL172">
            <v>197.5112</v>
          </cell>
          <cell r="AM172">
            <v>1821.3809000000001</v>
          </cell>
          <cell r="AN172">
            <v>0</v>
          </cell>
          <cell r="AO172">
            <v>555.23159999999996</v>
          </cell>
          <cell r="AP172">
            <v>4991.5855000000001</v>
          </cell>
          <cell r="AQ172">
            <v>0</v>
          </cell>
          <cell r="AR172">
            <v>43.991700000000002</v>
          </cell>
          <cell r="AS172">
            <v>671.80079999999998</v>
          </cell>
          <cell r="AT172">
            <v>0</v>
          </cell>
          <cell r="AU172">
            <v>0</v>
          </cell>
          <cell r="AV172">
            <v>0</v>
          </cell>
          <cell r="AW172">
            <v>0</v>
          </cell>
          <cell r="AX172">
            <v>0</v>
          </cell>
          <cell r="AY172">
            <v>0</v>
          </cell>
          <cell r="AZ172">
            <v>0</v>
          </cell>
          <cell r="BA172">
            <v>43.991700000000002</v>
          </cell>
          <cell r="BB172">
            <v>671.80079999999998</v>
          </cell>
          <cell r="BC172">
            <v>0</v>
          </cell>
          <cell r="BD172">
            <v>531.32209999999998</v>
          </cell>
          <cell r="BE172">
            <v>4388.0802000000003</v>
          </cell>
          <cell r="BF172">
            <v>0</v>
          </cell>
          <cell r="BG172">
            <v>379.0385</v>
          </cell>
          <cell r="BH172">
            <v>3345.2096999999999</v>
          </cell>
          <cell r="BI172">
            <v>0</v>
          </cell>
          <cell r="BJ172">
            <v>910.36059999999998</v>
          </cell>
          <cell r="BK172">
            <v>7733.2898999999998</v>
          </cell>
          <cell r="BL172">
            <v>0</v>
          </cell>
          <cell r="BM172">
            <v>866.36890000000005</v>
          </cell>
          <cell r="BN172">
            <v>7061.4890999999998</v>
          </cell>
          <cell r="BO172">
            <v>0</v>
          </cell>
          <cell r="BP172">
            <v>531.32209999999998</v>
          </cell>
          <cell r="BQ172">
            <v>4388.0802000000003</v>
          </cell>
          <cell r="BR172">
            <v>0</v>
          </cell>
          <cell r="BS172">
            <v>379.0385</v>
          </cell>
          <cell r="BT172">
            <v>3345.2096999999999</v>
          </cell>
          <cell r="BU172">
            <v>0</v>
          </cell>
          <cell r="BV172">
            <v>910.36059999999998</v>
          </cell>
          <cell r="BW172">
            <v>7733.2898999999998</v>
          </cell>
          <cell r="BX172">
            <v>0</v>
          </cell>
          <cell r="BY172">
            <v>0</v>
          </cell>
          <cell r="BZ172">
            <v>0</v>
          </cell>
          <cell r="CA172">
            <v>0</v>
          </cell>
          <cell r="CB172">
            <v>0</v>
          </cell>
          <cell r="CC172">
            <v>0</v>
          </cell>
          <cell r="CD172">
            <v>0</v>
          </cell>
          <cell r="CE172">
            <v>0</v>
          </cell>
          <cell r="CF172">
            <v>97.519599999999997</v>
          </cell>
          <cell r="CG172">
            <v>0</v>
          </cell>
          <cell r="CH172">
            <v>43.991700000000002</v>
          </cell>
          <cell r="CI172">
            <v>566.41480000000001</v>
          </cell>
          <cell r="CJ172">
            <v>0</v>
          </cell>
          <cell r="CK172">
            <v>0</v>
          </cell>
          <cell r="CL172">
            <v>7.8663999999999996</v>
          </cell>
          <cell r="CM172">
            <v>0</v>
          </cell>
          <cell r="CN172">
            <v>43.991700000000002</v>
          </cell>
          <cell r="CO172">
            <v>671.80079999999998</v>
          </cell>
          <cell r="CP172">
            <v>0</v>
          </cell>
          <cell r="CQ172">
            <v>0</v>
          </cell>
          <cell r="CR172">
            <v>0</v>
          </cell>
          <cell r="CS172">
            <v>0</v>
          </cell>
          <cell r="CT172">
            <v>0</v>
          </cell>
          <cell r="CU172">
            <v>0</v>
          </cell>
          <cell r="CV172">
            <v>0</v>
          </cell>
          <cell r="CW172">
            <v>0</v>
          </cell>
          <cell r="CX172">
            <v>0</v>
          </cell>
          <cell r="CY172">
            <v>0</v>
          </cell>
          <cell r="CZ172">
            <v>866.36890000000005</v>
          </cell>
          <cell r="DA172">
            <v>7061.4890999999998</v>
          </cell>
          <cell r="DB172">
            <v>0</v>
          </cell>
        </row>
        <row r="173">
          <cell r="A173">
            <v>93382</v>
          </cell>
          <cell r="B173">
            <v>36.978099999999998</v>
          </cell>
          <cell r="C173">
            <v>480.6044</v>
          </cell>
          <cell r="D173">
            <v>206.60149999999999</v>
          </cell>
          <cell r="E173">
            <v>68.673599999999993</v>
          </cell>
          <cell r="F173">
            <v>612.56100000000004</v>
          </cell>
          <cell r="G173">
            <v>383.69</v>
          </cell>
          <cell r="H173">
            <v>0</v>
          </cell>
          <cell r="I173">
            <v>80.388000000000005</v>
          </cell>
          <cell r="J173">
            <v>0</v>
          </cell>
          <cell r="K173">
            <v>79.884900000000002</v>
          </cell>
          <cell r="L173">
            <v>508.61309999999997</v>
          </cell>
          <cell r="M173">
            <v>446.32839999999999</v>
          </cell>
          <cell r="N173">
            <v>0</v>
          </cell>
          <cell r="O173">
            <v>80.388000000000005</v>
          </cell>
          <cell r="P173">
            <v>0</v>
          </cell>
          <cell r="Q173">
            <v>13.852399999999999</v>
          </cell>
          <cell r="R173">
            <v>129.9127</v>
          </cell>
          <cell r="S173">
            <v>77.395099999999999</v>
          </cell>
          <cell r="T173">
            <v>49.112900000000003</v>
          </cell>
          <cell r="U173">
            <v>460.6003</v>
          </cell>
          <cell r="V173">
            <v>274.40109999999999</v>
          </cell>
          <cell r="W173">
            <v>88.732100000000003</v>
          </cell>
          <cell r="X173">
            <v>1175.0653</v>
          </cell>
          <cell r="Y173">
            <v>495.7593</v>
          </cell>
          <cell r="Z173">
            <v>136.86770000000001</v>
          </cell>
          <cell r="AA173">
            <v>1132.8633</v>
          </cell>
          <cell r="AB173">
            <v>764.70060000000001</v>
          </cell>
          <cell r="AC173">
            <v>0</v>
          </cell>
          <cell r="AD173">
            <v>0</v>
          </cell>
          <cell r="AE173">
            <v>0</v>
          </cell>
          <cell r="AF173">
            <v>0</v>
          </cell>
          <cell r="AG173">
            <v>0</v>
          </cell>
          <cell r="AH173">
            <v>0</v>
          </cell>
          <cell r="AI173">
            <v>0</v>
          </cell>
          <cell r="AJ173">
            <v>0</v>
          </cell>
          <cell r="AK173">
            <v>0</v>
          </cell>
          <cell r="AL173">
            <v>63.261899999999997</v>
          </cell>
          <cell r="AM173">
            <v>678.51189999999997</v>
          </cell>
          <cell r="AN173">
            <v>353.45400000000001</v>
          </cell>
          <cell r="AO173">
            <v>200.12960000000001</v>
          </cell>
          <cell r="AP173">
            <v>1811.3751999999999</v>
          </cell>
          <cell r="AQ173">
            <v>1118.1546000000001</v>
          </cell>
          <cell r="AR173">
            <v>79.884900000000002</v>
          </cell>
          <cell r="AS173">
            <v>589.00109999999995</v>
          </cell>
          <cell r="AT173">
            <v>446.32839999999999</v>
          </cell>
          <cell r="AU173">
            <v>0</v>
          </cell>
          <cell r="AV173">
            <v>0</v>
          </cell>
          <cell r="AW173">
            <v>0</v>
          </cell>
          <cell r="AX173">
            <v>0</v>
          </cell>
          <cell r="AY173">
            <v>0</v>
          </cell>
          <cell r="AZ173">
            <v>0</v>
          </cell>
          <cell r="BA173">
            <v>79.884900000000002</v>
          </cell>
          <cell r="BB173">
            <v>589.00109999999995</v>
          </cell>
          <cell r="BC173">
            <v>446.32839999999999</v>
          </cell>
          <cell r="BD173">
            <v>242.51939999999999</v>
          </cell>
          <cell r="BE173">
            <v>2306.4167000000002</v>
          </cell>
          <cell r="BF173">
            <v>1354.9920999999999</v>
          </cell>
          <cell r="BG173">
            <v>126.2272</v>
          </cell>
          <cell r="BH173">
            <v>1269.0248999999999</v>
          </cell>
          <cell r="BI173">
            <v>705.25019999999995</v>
          </cell>
          <cell r="BJ173">
            <v>368.7466</v>
          </cell>
          <cell r="BK173">
            <v>3575.4416000000001</v>
          </cell>
          <cell r="BL173">
            <v>2060.2422999999999</v>
          </cell>
          <cell r="BM173">
            <v>288.86169999999998</v>
          </cell>
          <cell r="BN173">
            <v>2986.4405000000002</v>
          </cell>
          <cell r="BO173">
            <v>1613.9139</v>
          </cell>
          <cell r="BP173">
            <v>242.51939999999999</v>
          </cell>
          <cell r="BQ173">
            <v>2306.4167000000002</v>
          </cell>
          <cell r="BR173">
            <v>1354.9920999999999</v>
          </cell>
          <cell r="BS173">
            <v>126.2272</v>
          </cell>
          <cell r="BT173">
            <v>1269.0248999999999</v>
          </cell>
          <cell r="BU173">
            <v>705.25019999999995</v>
          </cell>
          <cell r="BV173">
            <v>368.7466</v>
          </cell>
          <cell r="BW173">
            <v>3575.4416000000001</v>
          </cell>
          <cell r="BX173">
            <v>2060.2422999999999</v>
          </cell>
          <cell r="BY173">
            <v>0</v>
          </cell>
          <cell r="BZ173">
            <v>0</v>
          </cell>
          <cell r="CA173">
            <v>0</v>
          </cell>
          <cell r="CB173">
            <v>0</v>
          </cell>
          <cell r="CC173">
            <v>0</v>
          </cell>
          <cell r="CD173">
            <v>0</v>
          </cell>
          <cell r="CE173">
            <v>0</v>
          </cell>
          <cell r="CF173">
            <v>80.388000000000005</v>
          </cell>
          <cell r="CG173">
            <v>0</v>
          </cell>
          <cell r="CH173">
            <v>79.884900000000002</v>
          </cell>
          <cell r="CI173">
            <v>508.61309999999997</v>
          </cell>
          <cell r="CJ173">
            <v>446.32839999999999</v>
          </cell>
          <cell r="CK173">
            <v>0</v>
          </cell>
          <cell r="CL173">
            <v>0</v>
          </cell>
          <cell r="CM173">
            <v>0</v>
          </cell>
          <cell r="CN173">
            <v>79.884900000000002</v>
          </cell>
          <cell r="CO173">
            <v>589.00109999999995</v>
          </cell>
          <cell r="CP173">
            <v>446.32839999999999</v>
          </cell>
          <cell r="CQ173">
            <v>0</v>
          </cell>
          <cell r="CR173">
            <v>0</v>
          </cell>
          <cell r="CS173">
            <v>0</v>
          </cell>
          <cell r="CT173">
            <v>0</v>
          </cell>
          <cell r="CU173">
            <v>0</v>
          </cell>
          <cell r="CV173">
            <v>0</v>
          </cell>
          <cell r="CW173">
            <v>0</v>
          </cell>
          <cell r="CX173">
            <v>0</v>
          </cell>
          <cell r="CY173">
            <v>0</v>
          </cell>
          <cell r="CZ173">
            <v>288.86169999999998</v>
          </cell>
          <cell r="DA173">
            <v>2986.4405000000002</v>
          </cell>
          <cell r="DB173">
            <v>1613.9139</v>
          </cell>
        </row>
        <row r="174">
          <cell r="A174">
            <v>93389</v>
          </cell>
          <cell r="B174">
            <v>4677.5699000000004</v>
          </cell>
          <cell r="C174">
            <v>24061.7925</v>
          </cell>
          <cell r="D174">
            <v>1188.6916000000001</v>
          </cell>
          <cell r="E174">
            <v>8686.9156000000003</v>
          </cell>
          <cell r="F174">
            <v>61605.654600000002</v>
          </cell>
          <cell r="G174">
            <v>2207.5699</v>
          </cell>
          <cell r="H174">
            <v>0</v>
          </cell>
          <cell r="I174">
            <v>0</v>
          </cell>
          <cell r="J174">
            <v>0</v>
          </cell>
          <cell r="K174">
            <v>0</v>
          </cell>
          <cell r="L174">
            <v>22247.1266</v>
          </cell>
          <cell r="M174">
            <v>0</v>
          </cell>
          <cell r="N174">
            <v>0</v>
          </cell>
          <cell r="O174">
            <v>0</v>
          </cell>
          <cell r="P174">
            <v>0</v>
          </cell>
          <cell r="Q174">
            <v>8303.2008999999998</v>
          </cell>
          <cell r="R174">
            <v>87977.355200000005</v>
          </cell>
          <cell r="S174">
            <v>2110.0581000000002</v>
          </cell>
          <cell r="T174">
            <v>29438.621500000001</v>
          </cell>
          <cell r="U174">
            <v>311919.71429999999</v>
          </cell>
          <cell r="V174">
            <v>7481.1153000000004</v>
          </cell>
          <cell r="W174">
            <v>51106.3079</v>
          </cell>
          <cell r="X174">
            <v>463317.39</v>
          </cell>
          <cell r="Y174">
            <v>12987.4349</v>
          </cell>
          <cell r="Z174">
            <v>80822.071500000005</v>
          </cell>
          <cell r="AA174">
            <v>943227.58089999994</v>
          </cell>
          <cell r="AB174">
            <v>20538.979200000002</v>
          </cell>
          <cell r="AC174">
            <v>717.09410000000003</v>
          </cell>
          <cell r="AD174">
            <v>19035.398099999999</v>
          </cell>
          <cell r="AE174">
            <v>32764.601900000001</v>
          </cell>
          <cell r="AF174">
            <v>0</v>
          </cell>
          <cell r="AG174">
            <v>0</v>
          </cell>
          <cell r="AH174">
            <v>0</v>
          </cell>
          <cell r="AI174">
            <v>0</v>
          </cell>
          <cell r="AJ174">
            <v>0</v>
          </cell>
          <cell r="AK174">
            <v>0</v>
          </cell>
          <cell r="AL174">
            <v>41065.073100000001</v>
          </cell>
          <cell r="AM174">
            <v>510516.16190000001</v>
          </cell>
          <cell r="AN174">
            <v>10435.697399999999</v>
          </cell>
          <cell r="AO174">
            <v>121170.0505</v>
          </cell>
          <cell r="AP174">
            <v>1434708.3447</v>
          </cell>
          <cell r="AQ174">
            <v>-1789.9253000000001</v>
          </cell>
          <cell r="AR174">
            <v>717.09410000000003</v>
          </cell>
          <cell r="AS174">
            <v>41282.524700000002</v>
          </cell>
          <cell r="AT174">
            <v>32764.601900000001</v>
          </cell>
          <cell r="AU174">
            <v>0</v>
          </cell>
          <cell r="AV174">
            <v>218.81379999999999</v>
          </cell>
          <cell r="AW174">
            <v>0</v>
          </cell>
          <cell r="AX174">
            <v>0</v>
          </cell>
          <cell r="AY174">
            <v>0</v>
          </cell>
          <cell r="AZ174">
            <v>0</v>
          </cell>
          <cell r="BA174">
            <v>717.09410000000003</v>
          </cell>
          <cell r="BB174">
            <v>41063.710899999998</v>
          </cell>
          <cell r="BC174">
            <v>32764.601900000001</v>
          </cell>
          <cell r="BD174">
            <v>94186.557000000001</v>
          </cell>
          <cell r="BE174">
            <v>1028895.028</v>
          </cell>
          <cell r="BF174">
            <v>23935.240699999998</v>
          </cell>
          <cell r="BG174">
            <v>78806.895499999999</v>
          </cell>
          <cell r="BH174">
            <v>910413.23140000005</v>
          </cell>
          <cell r="BI174">
            <v>20026.870800000001</v>
          </cell>
          <cell r="BJ174">
            <v>172993.45250000001</v>
          </cell>
          <cell r="BK174">
            <v>1939308.2594000001</v>
          </cell>
          <cell r="BL174">
            <v>43962.111499999999</v>
          </cell>
          <cell r="BM174">
            <v>172276.3584</v>
          </cell>
          <cell r="BN174">
            <v>1898244.5485</v>
          </cell>
          <cell r="BO174">
            <v>11197.509599999999</v>
          </cell>
          <cell r="BP174">
            <v>94186.557000000001</v>
          </cell>
          <cell r="BQ174">
            <v>1028895.028</v>
          </cell>
          <cell r="BR174">
            <v>23935.240699999998</v>
          </cell>
          <cell r="BS174">
            <v>78806.895499999999</v>
          </cell>
          <cell r="BT174">
            <v>910413.23140000005</v>
          </cell>
          <cell r="BU174">
            <v>20026.870800000001</v>
          </cell>
          <cell r="BV174">
            <v>172993.45250000001</v>
          </cell>
          <cell r="BW174">
            <v>1939308.2594000001</v>
          </cell>
          <cell r="BX174">
            <v>43962.111499999999</v>
          </cell>
          <cell r="BY174">
            <v>0</v>
          </cell>
          <cell r="BZ174">
            <v>0</v>
          </cell>
          <cell r="CA174">
            <v>0</v>
          </cell>
          <cell r="CB174">
            <v>0</v>
          </cell>
          <cell r="CC174">
            <v>0</v>
          </cell>
          <cell r="CD174">
            <v>0</v>
          </cell>
          <cell r="CE174">
            <v>0</v>
          </cell>
          <cell r="CF174">
            <v>0</v>
          </cell>
          <cell r="CG174">
            <v>0</v>
          </cell>
          <cell r="CH174">
            <v>0</v>
          </cell>
          <cell r="CI174">
            <v>22247.1266</v>
          </cell>
          <cell r="CJ174">
            <v>0</v>
          </cell>
          <cell r="CK174">
            <v>717.09410000000003</v>
          </cell>
          <cell r="CL174">
            <v>19035.398099999999</v>
          </cell>
          <cell r="CM174">
            <v>32764.601900000001</v>
          </cell>
          <cell r="CN174">
            <v>717.09410000000003</v>
          </cell>
          <cell r="CO174">
            <v>41282.524700000002</v>
          </cell>
          <cell r="CP174">
            <v>32764.601900000001</v>
          </cell>
          <cell r="CQ174">
            <v>0</v>
          </cell>
          <cell r="CR174">
            <v>0</v>
          </cell>
          <cell r="CS174">
            <v>0</v>
          </cell>
          <cell r="CT174">
            <v>0</v>
          </cell>
          <cell r="CU174">
            <v>218.81379999999999</v>
          </cell>
          <cell r="CV174">
            <v>0</v>
          </cell>
          <cell r="CW174">
            <v>0</v>
          </cell>
          <cell r="CX174">
            <v>218.81379999999999</v>
          </cell>
          <cell r="CY174">
            <v>0</v>
          </cell>
          <cell r="CZ174">
            <v>172276.3584</v>
          </cell>
          <cell r="DA174">
            <v>1898244.5485</v>
          </cell>
          <cell r="DB174">
            <v>11197.509599999999</v>
          </cell>
        </row>
        <row r="175">
          <cell r="A175">
            <v>93391</v>
          </cell>
          <cell r="B175">
            <v>0</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17.5427</v>
          </cell>
          <cell r="R175">
            <v>712.2011</v>
          </cell>
          <cell r="S175">
            <v>15.060600000000001</v>
          </cell>
          <cell r="T175">
            <v>62.196800000000003</v>
          </cell>
          <cell r="U175">
            <v>2525.0763999999999</v>
          </cell>
          <cell r="V175">
            <v>53.396900000000002</v>
          </cell>
          <cell r="W175">
            <v>79.739500000000007</v>
          </cell>
          <cell r="X175">
            <v>3237.2775000000001</v>
          </cell>
          <cell r="Y175">
            <v>68.457499999999996</v>
          </cell>
          <cell r="Z175">
            <v>80.734800000000007</v>
          </cell>
          <cell r="AA175">
            <v>3356.4425999999999</v>
          </cell>
          <cell r="AB175">
            <v>69.311899999999994</v>
          </cell>
          <cell r="AC175">
            <v>0</v>
          </cell>
          <cell r="AD175">
            <v>0</v>
          </cell>
          <cell r="AE175">
            <v>0</v>
          </cell>
          <cell r="AF175">
            <v>0</v>
          </cell>
          <cell r="AG175">
            <v>0</v>
          </cell>
          <cell r="AH175">
            <v>0</v>
          </cell>
          <cell r="AI175">
            <v>0.88829999999999998</v>
          </cell>
          <cell r="AJ175">
            <v>49.729399999999998</v>
          </cell>
          <cell r="AK175">
            <v>0.66979999999999995</v>
          </cell>
          <cell r="AL175">
            <v>78.595399999999998</v>
          </cell>
          <cell r="AM175">
            <v>4204.3311000000003</v>
          </cell>
          <cell r="AN175">
            <v>67.475200000000001</v>
          </cell>
          <cell r="AO175">
            <v>158.4419</v>
          </cell>
          <cell r="AP175">
            <v>7511.0442999999996</v>
          </cell>
          <cell r="AQ175">
            <v>136.1173</v>
          </cell>
          <cell r="AR175">
            <v>0.88829999999999998</v>
          </cell>
          <cell r="AS175">
            <v>49.729399999999998</v>
          </cell>
          <cell r="AT175">
            <v>0.66979999999999995</v>
          </cell>
          <cell r="AU175">
            <v>0</v>
          </cell>
          <cell r="AV175">
            <v>0</v>
          </cell>
          <cell r="AW175">
            <v>0</v>
          </cell>
          <cell r="AX175">
            <v>0</v>
          </cell>
          <cell r="AY175">
            <v>0</v>
          </cell>
          <cell r="AZ175">
            <v>0</v>
          </cell>
          <cell r="BA175">
            <v>0.88829999999999998</v>
          </cell>
          <cell r="BB175">
            <v>49.729399999999998</v>
          </cell>
          <cell r="BC175">
            <v>0.66979999999999995</v>
          </cell>
          <cell r="BD175">
            <v>80.734800000000007</v>
          </cell>
          <cell r="BE175">
            <v>3356.4425999999999</v>
          </cell>
          <cell r="BF175">
            <v>69.311899999999994</v>
          </cell>
          <cell r="BG175">
            <v>158.3349</v>
          </cell>
          <cell r="BH175">
            <v>7441.6085999999996</v>
          </cell>
          <cell r="BI175">
            <v>135.93270000000001</v>
          </cell>
          <cell r="BJ175">
            <v>239.06970000000001</v>
          </cell>
          <cell r="BK175">
            <v>10798.0512</v>
          </cell>
          <cell r="BL175">
            <v>205.24459999999999</v>
          </cell>
          <cell r="BM175">
            <v>238.1814</v>
          </cell>
          <cell r="BN175">
            <v>10748.3218</v>
          </cell>
          <cell r="BO175">
            <v>204.57480000000001</v>
          </cell>
          <cell r="BP175">
            <v>80.734800000000007</v>
          </cell>
          <cell r="BQ175">
            <v>3356.4425999999999</v>
          </cell>
          <cell r="BR175">
            <v>69.311899999999994</v>
          </cell>
          <cell r="BS175">
            <v>158.3349</v>
          </cell>
          <cell r="BT175">
            <v>7441.6085999999996</v>
          </cell>
          <cell r="BU175">
            <v>135.93270000000001</v>
          </cell>
          <cell r="BV175">
            <v>239.06970000000001</v>
          </cell>
          <cell r="BW175">
            <v>10798.0512</v>
          </cell>
          <cell r="BX175">
            <v>205.24459999999999</v>
          </cell>
          <cell r="BY175">
            <v>0.88829999999999998</v>
          </cell>
          <cell r="BZ175">
            <v>49.729399999999998</v>
          </cell>
          <cell r="CA175">
            <v>0.66979999999999995</v>
          </cell>
          <cell r="CB175">
            <v>0</v>
          </cell>
          <cell r="CC175">
            <v>0</v>
          </cell>
          <cell r="CD175">
            <v>0</v>
          </cell>
          <cell r="CE175">
            <v>0</v>
          </cell>
          <cell r="CF175">
            <v>0</v>
          </cell>
          <cell r="CG175">
            <v>0</v>
          </cell>
          <cell r="CH175">
            <v>0</v>
          </cell>
          <cell r="CI175">
            <v>0</v>
          </cell>
          <cell r="CJ175">
            <v>0</v>
          </cell>
          <cell r="CK175">
            <v>0</v>
          </cell>
          <cell r="CL175">
            <v>0</v>
          </cell>
          <cell r="CM175">
            <v>0</v>
          </cell>
          <cell r="CN175">
            <v>0.88829999999999998</v>
          </cell>
          <cell r="CO175">
            <v>49.729399999999998</v>
          </cell>
          <cell r="CP175">
            <v>0.66979999999999995</v>
          </cell>
          <cell r="CQ175">
            <v>0</v>
          </cell>
          <cell r="CR175">
            <v>0</v>
          </cell>
          <cell r="CS175">
            <v>0</v>
          </cell>
          <cell r="CT175">
            <v>0</v>
          </cell>
          <cell r="CU175">
            <v>0</v>
          </cell>
          <cell r="CV175">
            <v>0</v>
          </cell>
          <cell r="CW175">
            <v>0</v>
          </cell>
          <cell r="CX175">
            <v>0</v>
          </cell>
          <cell r="CY175">
            <v>0</v>
          </cell>
          <cell r="CZ175">
            <v>238.1814</v>
          </cell>
          <cell r="DA175">
            <v>10748.3218</v>
          </cell>
          <cell r="DB175">
            <v>204.57480000000001</v>
          </cell>
        </row>
        <row r="176">
          <cell r="A176">
            <v>93449</v>
          </cell>
          <cell r="B176">
            <v>785.85389999999995</v>
          </cell>
          <cell r="C176">
            <v>6439.6423000000004</v>
          </cell>
          <cell r="D176">
            <v>392.94779999999997</v>
          </cell>
          <cell r="E176">
            <v>1459.443</v>
          </cell>
          <cell r="F176">
            <v>6733.5748999999996</v>
          </cell>
          <cell r="G176">
            <v>729.76030000000003</v>
          </cell>
          <cell r="H176">
            <v>0</v>
          </cell>
          <cell r="I176">
            <v>0</v>
          </cell>
          <cell r="J176">
            <v>0</v>
          </cell>
          <cell r="K176">
            <v>0</v>
          </cell>
          <cell r="L176">
            <v>0</v>
          </cell>
          <cell r="M176">
            <v>0</v>
          </cell>
          <cell r="N176">
            <v>0</v>
          </cell>
          <cell r="O176">
            <v>0</v>
          </cell>
          <cell r="P176">
            <v>0</v>
          </cell>
          <cell r="Q176">
            <v>2699.0358999999999</v>
          </cell>
          <cell r="R176">
            <v>17104.8786</v>
          </cell>
          <cell r="S176">
            <v>1349.5897</v>
          </cell>
          <cell r="T176">
            <v>9569.3091999999997</v>
          </cell>
          <cell r="U176">
            <v>60644.5697</v>
          </cell>
          <cell r="V176">
            <v>4784.9089000000004</v>
          </cell>
          <cell r="W176">
            <v>14513.642</v>
          </cell>
          <cell r="X176">
            <v>90922.665500000003</v>
          </cell>
          <cell r="Y176">
            <v>7257.2066999999997</v>
          </cell>
          <cell r="Z176">
            <v>33447.406600000002</v>
          </cell>
          <cell r="AA176">
            <v>206674.3713</v>
          </cell>
          <cell r="AB176">
            <v>16724.592100000002</v>
          </cell>
          <cell r="AC176">
            <v>27.367999999999999</v>
          </cell>
          <cell r="AD176">
            <v>912.32010000000002</v>
          </cell>
          <cell r="AE176">
            <v>13087.679899999999</v>
          </cell>
          <cell r="AF176">
            <v>0</v>
          </cell>
          <cell r="AG176">
            <v>0</v>
          </cell>
          <cell r="AH176">
            <v>0</v>
          </cell>
          <cell r="AI176">
            <v>0</v>
          </cell>
          <cell r="AJ176">
            <v>0</v>
          </cell>
          <cell r="AK176">
            <v>0</v>
          </cell>
          <cell r="AL176">
            <v>12326.1417</v>
          </cell>
          <cell r="AM176">
            <v>85737.886700000003</v>
          </cell>
          <cell r="AN176">
            <v>6163.3984</v>
          </cell>
          <cell r="AO176">
            <v>45746.1803</v>
          </cell>
          <cell r="AP176">
            <v>291499.93790000002</v>
          </cell>
          <cell r="AQ176">
            <v>9800.3106000000007</v>
          </cell>
          <cell r="AR176">
            <v>27.367999999999999</v>
          </cell>
          <cell r="AS176">
            <v>912.32010000000002</v>
          </cell>
          <cell r="AT176">
            <v>13087.679899999999</v>
          </cell>
          <cell r="AU176">
            <v>0</v>
          </cell>
          <cell r="AV176">
            <v>0</v>
          </cell>
          <cell r="AW176">
            <v>0</v>
          </cell>
          <cell r="AX176">
            <v>0</v>
          </cell>
          <cell r="AY176">
            <v>0</v>
          </cell>
          <cell r="AZ176">
            <v>0</v>
          </cell>
          <cell r="BA176">
            <v>27.367999999999999</v>
          </cell>
          <cell r="BB176">
            <v>912.32010000000002</v>
          </cell>
          <cell r="BC176">
            <v>13087.679899999999</v>
          </cell>
          <cell r="BD176">
            <v>35692.703500000003</v>
          </cell>
          <cell r="BE176">
            <v>219847.58850000001</v>
          </cell>
          <cell r="BF176">
            <v>17847.300200000001</v>
          </cell>
          <cell r="BG176">
            <v>24594.486799999999</v>
          </cell>
          <cell r="BH176">
            <v>163487.33499999999</v>
          </cell>
          <cell r="BI176">
            <v>12297.897000000001</v>
          </cell>
          <cell r="BJ176">
            <v>60287.190300000002</v>
          </cell>
          <cell r="BK176">
            <v>383334.92349999998</v>
          </cell>
          <cell r="BL176">
            <v>30145.197199999999</v>
          </cell>
          <cell r="BM176">
            <v>60259.8223</v>
          </cell>
          <cell r="BN176">
            <v>382422.60340000002</v>
          </cell>
          <cell r="BO176">
            <v>17057.5173</v>
          </cell>
          <cell r="BP176">
            <v>35692.703500000003</v>
          </cell>
          <cell r="BQ176">
            <v>219847.58850000001</v>
          </cell>
          <cell r="BR176">
            <v>17847.300200000001</v>
          </cell>
          <cell r="BS176">
            <v>24594.486799999999</v>
          </cell>
          <cell r="BT176">
            <v>163487.33499999999</v>
          </cell>
          <cell r="BU176">
            <v>12297.897000000001</v>
          </cell>
          <cell r="BV176">
            <v>60287.190300000002</v>
          </cell>
          <cell r="BW176">
            <v>383334.92349999998</v>
          </cell>
          <cell r="BX176">
            <v>30145.197199999999</v>
          </cell>
          <cell r="BY176">
            <v>0</v>
          </cell>
          <cell r="BZ176">
            <v>0</v>
          </cell>
          <cell r="CA176">
            <v>0</v>
          </cell>
          <cell r="CB176">
            <v>0</v>
          </cell>
          <cell r="CC176">
            <v>0</v>
          </cell>
          <cell r="CD176">
            <v>0</v>
          </cell>
          <cell r="CE176">
            <v>0</v>
          </cell>
          <cell r="CF176">
            <v>0</v>
          </cell>
          <cell r="CG176">
            <v>0</v>
          </cell>
          <cell r="CH176">
            <v>0</v>
          </cell>
          <cell r="CI176">
            <v>0</v>
          </cell>
          <cell r="CJ176">
            <v>0</v>
          </cell>
          <cell r="CK176">
            <v>27.367999999999999</v>
          </cell>
          <cell r="CL176">
            <v>912.32010000000002</v>
          </cell>
          <cell r="CM176">
            <v>13087.679899999999</v>
          </cell>
          <cell r="CN176">
            <v>27.367999999999999</v>
          </cell>
          <cell r="CO176">
            <v>912.32010000000002</v>
          </cell>
          <cell r="CP176">
            <v>13087.679899999999</v>
          </cell>
          <cell r="CQ176">
            <v>0</v>
          </cell>
          <cell r="CR176">
            <v>0</v>
          </cell>
          <cell r="CS176">
            <v>0</v>
          </cell>
          <cell r="CT176">
            <v>0</v>
          </cell>
          <cell r="CU176">
            <v>0</v>
          </cell>
          <cell r="CV176">
            <v>0</v>
          </cell>
          <cell r="CW176">
            <v>0</v>
          </cell>
          <cell r="CX176">
            <v>0</v>
          </cell>
          <cell r="CY176">
            <v>0</v>
          </cell>
          <cell r="CZ176">
            <v>60259.8223</v>
          </cell>
          <cell r="DA176">
            <v>382422.60340000002</v>
          </cell>
          <cell r="DB176">
            <v>17057.5173</v>
          </cell>
        </row>
        <row r="177">
          <cell r="A177">
            <v>93450</v>
          </cell>
          <cell r="B177">
            <v>13.789</v>
          </cell>
          <cell r="C177">
            <v>81.375299999999996</v>
          </cell>
          <cell r="D177">
            <v>81.856499999999997</v>
          </cell>
          <cell r="E177">
            <v>25.6081</v>
          </cell>
          <cell r="F177">
            <v>202.37700000000001</v>
          </cell>
          <cell r="G177">
            <v>152.01840000000001</v>
          </cell>
          <cell r="H177">
            <v>0</v>
          </cell>
          <cell r="I177">
            <v>17.864000000000001</v>
          </cell>
          <cell r="J177">
            <v>0</v>
          </cell>
          <cell r="K177">
            <v>29.452200000000001</v>
          </cell>
          <cell r="L177">
            <v>135.46289999999999</v>
          </cell>
          <cell r="M177">
            <v>174.83799999999999</v>
          </cell>
          <cell r="N177">
            <v>0</v>
          </cell>
          <cell r="O177">
            <v>17.864000000000001</v>
          </cell>
          <cell r="P177">
            <v>0</v>
          </cell>
          <cell r="Q177">
            <v>50.348799999999997</v>
          </cell>
          <cell r="R177">
            <v>389.23649999999998</v>
          </cell>
          <cell r="S177">
            <v>275.60250000000002</v>
          </cell>
          <cell r="T177">
            <v>178.5093</v>
          </cell>
          <cell r="U177">
            <v>1380.0196000000001</v>
          </cell>
          <cell r="V177">
            <v>977.13549999999998</v>
          </cell>
          <cell r="W177">
            <v>238.803</v>
          </cell>
          <cell r="X177">
            <v>1917.5454999999999</v>
          </cell>
          <cell r="Y177">
            <v>1311.7748999999999</v>
          </cell>
          <cell r="Z177">
            <v>740.59040000000005</v>
          </cell>
          <cell r="AA177">
            <v>6523.777</v>
          </cell>
          <cell r="AB177">
            <v>4190.7044999999998</v>
          </cell>
          <cell r="AC177">
            <v>0</v>
          </cell>
          <cell r="AD177">
            <v>1.1323000000000001</v>
          </cell>
          <cell r="AE177">
            <v>0</v>
          </cell>
          <cell r="AF177">
            <v>0</v>
          </cell>
          <cell r="AG177">
            <v>0</v>
          </cell>
          <cell r="AH177">
            <v>0</v>
          </cell>
          <cell r="AI177">
            <v>0</v>
          </cell>
          <cell r="AJ177">
            <v>0</v>
          </cell>
          <cell r="AK177">
            <v>0</v>
          </cell>
          <cell r="AL177">
            <v>229.93620000000001</v>
          </cell>
          <cell r="AM177">
            <v>1994.4447</v>
          </cell>
          <cell r="AN177">
            <v>1364.9802999999999</v>
          </cell>
          <cell r="AO177">
            <v>970.52660000000003</v>
          </cell>
          <cell r="AP177">
            <v>8517.0894000000008</v>
          </cell>
          <cell r="AQ177">
            <v>5555.6848</v>
          </cell>
          <cell r="AR177">
            <v>29.452200000000001</v>
          </cell>
          <cell r="AS177">
            <v>154.45920000000001</v>
          </cell>
          <cell r="AT177">
            <v>174.83799999999999</v>
          </cell>
          <cell r="AU177">
            <v>0</v>
          </cell>
          <cell r="AV177">
            <v>0</v>
          </cell>
          <cell r="AW177">
            <v>0</v>
          </cell>
          <cell r="AX177">
            <v>0</v>
          </cell>
          <cell r="AY177">
            <v>0</v>
          </cell>
          <cell r="AZ177">
            <v>0</v>
          </cell>
          <cell r="BA177">
            <v>29.452200000000001</v>
          </cell>
          <cell r="BB177">
            <v>154.45920000000001</v>
          </cell>
          <cell r="BC177">
            <v>174.83799999999999</v>
          </cell>
          <cell r="BD177">
            <v>779.98749999999995</v>
          </cell>
          <cell r="BE177">
            <v>6825.3932999999997</v>
          </cell>
          <cell r="BF177">
            <v>4424.5793999999996</v>
          </cell>
          <cell r="BG177">
            <v>458.79430000000002</v>
          </cell>
          <cell r="BH177">
            <v>3763.7008000000001</v>
          </cell>
          <cell r="BI177">
            <v>2617.7183</v>
          </cell>
          <cell r="BJ177">
            <v>1238.7818</v>
          </cell>
          <cell r="BK177">
            <v>10589.0941</v>
          </cell>
          <cell r="BL177">
            <v>7042.2977000000001</v>
          </cell>
          <cell r="BM177">
            <v>1209.3296</v>
          </cell>
          <cell r="BN177">
            <v>10434.634899999999</v>
          </cell>
          <cell r="BO177">
            <v>6867.4597000000003</v>
          </cell>
          <cell r="BP177">
            <v>779.98749999999995</v>
          </cell>
          <cell r="BQ177">
            <v>6825.3932999999997</v>
          </cell>
          <cell r="BR177">
            <v>4424.5793999999996</v>
          </cell>
          <cell r="BS177">
            <v>458.79430000000002</v>
          </cell>
          <cell r="BT177">
            <v>3763.7008000000001</v>
          </cell>
          <cell r="BU177">
            <v>2617.7183</v>
          </cell>
          <cell r="BV177">
            <v>1238.7818</v>
          </cell>
          <cell r="BW177">
            <v>10589.0941</v>
          </cell>
          <cell r="BX177">
            <v>7042.2977000000001</v>
          </cell>
          <cell r="BY177">
            <v>0</v>
          </cell>
          <cell r="BZ177">
            <v>0</v>
          </cell>
          <cell r="CA177">
            <v>0</v>
          </cell>
          <cell r="CB177">
            <v>0</v>
          </cell>
          <cell r="CC177">
            <v>0</v>
          </cell>
          <cell r="CD177">
            <v>0</v>
          </cell>
          <cell r="CE177">
            <v>0</v>
          </cell>
          <cell r="CF177">
            <v>17.864000000000001</v>
          </cell>
          <cell r="CG177">
            <v>0</v>
          </cell>
          <cell r="CH177">
            <v>29.452200000000001</v>
          </cell>
          <cell r="CI177">
            <v>135.46289999999999</v>
          </cell>
          <cell r="CJ177">
            <v>174.83799999999999</v>
          </cell>
          <cell r="CK177">
            <v>0</v>
          </cell>
          <cell r="CL177">
            <v>1.1323000000000001</v>
          </cell>
          <cell r="CM177">
            <v>0</v>
          </cell>
          <cell r="CN177">
            <v>29.452200000000001</v>
          </cell>
          <cell r="CO177">
            <v>154.45920000000001</v>
          </cell>
          <cell r="CP177">
            <v>174.83799999999999</v>
          </cell>
          <cell r="CQ177">
            <v>0</v>
          </cell>
          <cell r="CR177">
            <v>0</v>
          </cell>
          <cell r="CS177">
            <v>0</v>
          </cell>
          <cell r="CT177">
            <v>0</v>
          </cell>
          <cell r="CU177">
            <v>0</v>
          </cell>
          <cell r="CV177">
            <v>0</v>
          </cell>
          <cell r="CW177">
            <v>0</v>
          </cell>
          <cell r="CX177">
            <v>0</v>
          </cell>
          <cell r="CY177">
            <v>0</v>
          </cell>
          <cell r="CZ177">
            <v>1209.3296</v>
          </cell>
          <cell r="DA177">
            <v>10434.634899999999</v>
          </cell>
          <cell r="DB177">
            <v>6867.4597000000003</v>
          </cell>
        </row>
        <row r="178">
          <cell r="A178">
            <v>93451</v>
          </cell>
          <cell r="B178">
            <v>363.28579999999999</v>
          </cell>
          <cell r="C178">
            <v>3820.3723</v>
          </cell>
          <cell r="D178">
            <v>2156.5889000000002</v>
          </cell>
          <cell r="E178">
            <v>674.67370000000005</v>
          </cell>
          <cell r="F178">
            <v>4387.3316000000004</v>
          </cell>
          <cell r="G178">
            <v>4005.0954000000002</v>
          </cell>
          <cell r="H178">
            <v>0</v>
          </cell>
          <cell r="I178">
            <v>446.6</v>
          </cell>
          <cell r="J178">
            <v>0</v>
          </cell>
          <cell r="K178">
            <v>1037.9595999999999</v>
          </cell>
          <cell r="L178">
            <v>5597.1587</v>
          </cell>
          <cell r="M178">
            <v>6161.6854999999996</v>
          </cell>
          <cell r="N178">
            <v>0</v>
          </cell>
          <cell r="O178">
            <v>446.6</v>
          </cell>
          <cell r="P178">
            <v>0</v>
          </cell>
          <cell r="Q178">
            <v>263.21460000000002</v>
          </cell>
          <cell r="R178">
            <v>2372.8921999999998</v>
          </cell>
          <cell r="S178">
            <v>1562.5326</v>
          </cell>
          <cell r="T178">
            <v>933.21550000000002</v>
          </cell>
          <cell r="U178">
            <v>8412.9806000000008</v>
          </cell>
          <cell r="V178">
            <v>5539.8870999999999</v>
          </cell>
          <cell r="W178">
            <v>1196.43</v>
          </cell>
          <cell r="X178">
            <v>13396.418</v>
          </cell>
          <cell r="Y178">
            <v>7102.4184999999998</v>
          </cell>
          <cell r="Z178">
            <v>2135.8101000000001</v>
          </cell>
          <cell r="AA178">
            <v>21129.810700000002</v>
          </cell>
          <cell r="AB178">
            <v>12678.9036</v>
          </cell>
          <cell r="AC178">
            <v>0</v>
          </cell>
          <cell r="AD178">
            <v>160.12530000000001</v>
          </cell>
          <cell r="AE178">
            <v>0</v>
          </cell>
          <cell r="AF178">
            <v>0</v>
          </cell>
          <cell r="AG178">
            <v>0</v>
          </cell>
          <cell r="AH178">
            <v>0</v>
          </cell>
          <cell r="AI178">
            <v>0</v>
          </cell>
          <cell r="AJ178">
            <v>0</v>
          </cell>
          <cell r="AK178">
            <v>0</v>
          </cell>
          <cell r="AL178">
            <v>1179.2630999999999</v>
          </cell>
          <cell r="AM178">
            <v>11920.908600000001</v>
          </cell>
          <cell r="AN178">
            <v>7000.5115999999998</v>
          </cell>
          <cell r="AO178">
            <v>3315.0731999999998</v>
          </cell>
          <cell r="AP178">
            <v>32890.593999999997</v>
          </cell>
          <cell r="AQ178">
            <v>19679.415199999999</v>
          </cell>
          <cell r="AR178">
            <v>1037.9595999999999</v>
          </cell>
          <cell r="AS178">
            <v>6203.884</v>
          </cell>
          <cell r="AT178">
            <v>6161.6854999999996</v>
          </cell>
          <cell r="AU178">
            <v>0</v>
          </cell>
          <cell r="AV178">
            <v>0</v>
          </cell>
          <cell r="AW178">
            <v>0</v>
          </cell>
          <cell r="AX178">
            <v>0</v>
          </cell>
          <cell r="AY178">
            <v>0</v>
          </cell>
          <cell r="AZ178">
            <v>0</v>
          </cell>
          <cell r="BA178">
            <v>1037.9595999999999</v>
          </cell>
          <cell r="BB178">
            <v>6203.884</v>
          </cell>
          <cell r="BC178">
            <v>6161.6854999999996</v>
          </cell>
          <cell r="BD178">
            <v>3173.7696000000001</v>
          </cell>
          <cell r="BE178">
            <v>29784.114600000001</v>
          </cell>
          <cell r="BF178">
            <v>18840.587899999999</v>
          </cell>
          <cell r="BG178">
            <v>2375.6932000000002</v>
          </cell>
          <cell r="BH178">
            <v>22706.7814</v>
          </cell>
          <cell r="BI178">
            <v>14102.9313</v>
          </cell>
          <cell r="BJ178">
            <v>5549.4628000000002</v>
          </cell>
          <cell r="BK178">
            <v>52490.896000000001</v>
          </cell>
          <cell r="BL178">
            <v>32943.519200000002</v>
          </cell>
          <cell r="BM178">
            <v>4511.5032000000001</v>
          </cell>
          <cell r="BN178">
            <v>46287.012000000002</v>
          </cell>
          <cell r="BO178">
            <v>26781.833699999999</v>
          </cell>
          <cell r="BP178">
            <v>3173.7696000000001</v>
          </cell>
          <cell r="BQ178">
            <v>29784.114600000001</v>
          </cell>
          <cell r="BR178">
            <v>18840.587899999999</v>
          </cell>
          <cell r="BS178">
            <v>2375.6932000000002</v>
          </cell>
          <cell r="BT178">
            <v>22706.7814</v>
          </cell>
          <cell r="BU178">
            <v>14102.9313</v>
          </cell>
          <cell r="BV178">
            <v>5549.4628000000002</v>
          </cell>
          <cell r="BW178">
            <v>52490.896000000001</v>
          </cell>
          <cell r="BX178">
            <v>32943.519200000002</v>
          </cell>
          <cell r="BY178">
            <v>0</v>
          </cell>
          <cell r="BZ178">
            <v>0</v>
          </cell>
          <cell r="CA178">
            <v>0</v>
          </cell>
          <cell r="CB178">
            <v>0</v>
          </cell>
          <cell r="CC178">
            <v>0</v>
          </cell>
          <cell r="CD178">
            <v>0</v>
          </cell>
          <cell r="CE178">
            <v>0</v>
          </cell>
          <cell r="CF178">
            <v>446.6</v>
          </cell>
          <cell r="CG178">
            <v>0</v>
          </cell>
          <cell r="CH178">
            <v>1037.9595999999999</v>
          </cell>
          <cell r="CI178">
            <v>5597.1587</v>
          </cell>
          <cell r="CJ178">
            <v>6161.6854999999996</v>
          </cell>
          <cell r="CK178">
            <v>0</v>
          </cell>
          <cell r="CL178">
            <v>160.12530000000001</v>
          </cell>
          <cell r="CM178">
            <v>0</v>
          </cell>
          <cell r="CN178">
            <v>1037.9595999999999</v>
          </cell>
          <cell r="CO178">
            <v>6203.884</v>
          </cell>
          <cell r="CP178">
            <v>6161.6854999999996</v>
          </cell>
          <cell r="CQ178">
            <v>0</v>
          </cell>
          <cell r="CR178">
            <v>0</v>
          </cell>
          <cell r="CS178">
            <v>0</v>
          </cell>
          <cell r="CT178">
            <v>0</v>
          </cell>
          <cell r="CU178">
            <v>0</v>
          </cell>
          <cell r="CV178">
            <v>0</v>
          </cell>
          <cell r="CW178">
            <v>0</v>
          </cell>
          <cell r="CX178">
            <v>0</v>
          </cell>
          <cell r="CY178">
            <v>0</v>
          </cell>
          <cell r="CZ178">
            <v>4511.5032000000001</v>
          </cell>
          <cell r="DA178">
            <v>46287.012000000002</v>
          </cell>
          <cell r="DB178">
            <v>26781.833699999999</v>
          </cell>
        </row>
        <row r="179">
          <cell r="A179">
            <v>93453</v>
          </cell>
          <cell r="B179">
            <v>82.395200000000003</v>
          </cell>
          <cell r="C179">
            <v>2496.5250999999998</v>
          </cell>
          <cell r="D179">
            <v>598.9307</v>
          </cell>
          <cell r="E179">
            <v>153.0198</v>
          </cell>
          <cell r="F179">
            <v>1997.9704999999999</v>
          </cell>
          <cell r="G179">
            <v>1112.3003000000001</v>
          </cell>
          <cell r="H179">
            <v>0</v>
          </cell>
          <cell r="I179">
            <v>0</v>
          </cell>
          <cell r="J179">
            <v>0</v>
          </cell>
          <cell r="K179">
            <v>0</v>
          </cell>
          <cell r="L179">
            <v>0</v>
          </cell>
          <cell r="M179">
            <v>0</v>
          </cell>
          <cell r="N179">
            <v>0</v>
          </cell>
          <cell r="O179">
            <v>0</v>
          </cell>
          <cell r="P179">
            <v>0</v>
          </cell>
          <cell r="Q179">
            <v>134.29470000000001</v>
          </cell>
          <cell r="R179">
            <v>739.73429999999996</v>
          </cell>
          <cell r="S179">
            <v>976.18709999999999</v>
          </cell>
          <cell r="T179">
            <v>476.13580000000002</v>
          </cell>
          <cell r="U179">
            <v>2622.6943000000001</v>
          </cell>
          <cell r="V179">
            <v>3461.0286999999998</v>
          </cell>
          <cell r="W179">
            <v>845.84550000000002</v>
          </cell>
          <cell r="X179">
            <v>7856.9242000000004</v>
          </cell>
          <cell r="Y179">
            <v>6148.4467999999997</v>
          </cell>
          <cell r="Z179">
            <v>1053.8943999999999</v>
          </cell>
          <cell r="AA179">
            <v>6177.6728999999996</v>
          </cell>
          <cell r="AB179">
            <v>7660.7536</v>
          </cell>
          <cell r="AC179">
            <v>0</v>
          </cell>
          <cell r="AD179">
            <v>0</v>
          </cell>
          <cell r="AE179">
            <v>0</v>
          </cell>
          <cell r="AF179">
            <v>0</v>
          </cell>
          <cell r="AG179">
            <v>0</v>
          </cell>
          <cell r="AH179">
            <v>0</v>
          </cell>
          <cell r="AI179">
            <v>3.0310999999999999</v>
          </cell>
          <cell r="AJ179">
            <v>26.6342</v>
          </cell>
          <cell r="AK179">
            <v>16.5351</v>
          </cell>
          <cell r="AL179">
            <v>664.18029999999999</v>
          </cell>
          <cell r="AM179">
            <v>4015.7073</v>
          </cell>
          <cell r="AN179">
            <v>4827.9229999999998</v>
          </cell>
          <cell r="AO179">
            <v>1715.0436</v>
          </cell>
          <cell r="AP179">
            <v>10166.745999999999</v>
          </cell>
          <cell r="AQ179">
            <v>12472.1415</v>
          </cell>
          <cell r="AR179">
            <v>3.0310999999999999</v>
          </cell>
          <cell r="AS179">
            <v>26.6342</v>
          </cell>
          <cell r="AT179">
            <v>16.5351</v>
          </cell>
          <cell r="AU179">
            <v>0</v>
          </cell>
          <cell r="AV179">
            <v>0</v>
          </cell>
          <cell r="AW179">
            <v>0</v>
          </cell>
          <cell r="AX179">
            <v>0</v>
          </cell>
          <cell r="AY179">
            <v>0</v>
          </cell>
          <cell r="AZ179">
            <v>0</v>
          </cell>
          <cell r="BA179">
            <v>3.0310999999999999</v>
          </cell>
          <cell r="BB179">
            <v>26.6342</v>
          </cell>
          <cell r="BC179">
            <v>16.5351</v>
          </cell>
          <cell r="BD179">
            <v>1289.3094000000001</v>
          </cell>
          <cell r="BE179">
            <v>10672.1685</v>
          </cell>
          <cell r="BF179">
            <v>9371.9845999999998</v>
          </cell>
          <cell r="BG179">
            <v>1274.6107999999999</v>
          </cell>
          <cell r="BH179">
            <v>7378.1359000000002</v>
          </cell>
          <cell r="BI179">
            <v>9265.1388000000006</v>
          </cell>
          <cell r="BJ179">
            <v>2563.9202</v>
          </cell>
          <cell r="BK179">
            <v>18050.304400000001</v>
          </cell>
          <cell r="BL179">
            <v>18637.1234</v>
          </cell>
          <cell r="BM179">
            <v>2560.8890999999999</v>
          </cell>
          <cell r="BN179">
            <v>18023.6702</v>
          </cell>
          <cell r="BO179">
            <v>18620.588299999999</v>
          </cell>
          <cell r="BP179">
            <v>1289.3094000000001</v>
          </cell>
          <cell r="BQ179">
            <v>10672.1685</v>
          </cell>
          <cell r="BR179">
            <v>9371.9845999999998</v>
          </cell>
          <cell r="BS179">
            <v>1274.6107999999999</v>
          </cell>
          <cell r="BT179">
            <v>7378.1359000000002</v>
          </cell>
          <cell r="BU179">
            <v>9265.1388000000006</v>
          </cell>
          <cell r="BV179">
            <v>2563.9202</v>
          </cell>
          <cell r="BW179">
            <v>18050.304400000001</v>
          </cell>
          <cell r="BX179">
            <v>18637.1234</v>
          </cell>
          <cell r="BY179">
            <v>3.0310999999999999</v>
          </cell>
          <cell r="BZ179">
            <v>26.6342</v>
          </cell>
          <cell r="CA179">
            <v>16.5351</v>
          </cell>
          <cell r="CB179">
            <v>0</v>
          </cell>
          <cell r="CC179">
            <v>0</v>
          </cell>
          <cell r="CD179">
            <v>0</v>
          </cell>
          <cell r="CE179">
            <v>0</v>
          </cell>
          <cell r="CF179">
            <v>0</v>
          </cell>
          <cell r="CG179">
            <v>0</v>
          </cell>
          <cell r="CH179">
            <v>0</v>
          </cell>
          <cell r="CI179">
            <v>0</v>
          </cell>
          <cell r="CJ179">
            <v>0</v>
          </cell>
          <cell r="CK179">
            <v>0</v>
          </cell>
          <cell r="CL179">
            <v>0</v>
          </cell>
          <cell r="CM179">
            <v>0</v>
          </cell>
          <cell r="CN179">
            <v>3.0310999999999999</v>
          </cell>
          <cell r="CO179">
            <v>26.6342</v>
          </cell>
          <cell r="CP179">
            <v>16.5351</v>
          </cell>
          <cell r="CQ179">
            <v>0</v>
          </cell>
          <cell r="CR179">
            <v>0</v>
          </cell>
          <cell r="CS179">
            <v>0</v>
          </cell>
          <cell r="CT179">
            <v>0</v>
          </cell>
          <cell r="CU179">
            <v>0</v>
          </cell>
          <cell r="CV179">
            <v>0</v>
          </cell>
          <cell r="CW179">
            <v>0</v>
          </cell>
          <cell r="CX179">
            <v>0</v>
          </cell>
          <cell r="CY179">
            <v>0</v>
          </cell>
          <cell r="CZ179">
            <v>2560.8890999999999</v>
          </cell>
          <cell r="DA179">
            <v>18023.6702</v>
          </cell>
          <cell r="DB179">
            <v>18620.588299999999</v>
          </cell>
        </row>
        <row r="180">
          <cell r="A180">
            <v>93455</v>
          </cell>
          <cell r="B180">
            <v>52.477400000000003</v>
          </cell>
          <cell r="C180">
            <v>543.09019999999998</v>
          </cell>
          <cell r="D180">
            <v>329.70080000000002</v>
          </cell>
          <cell r="E180">
            <v>97.457999999999998</v>
          </cell>
          <cell r="F180">
            <v>739.01049999999998</v>
          </cell>
          <cell r="G180">
            <v>612.30129999999997</v>
          </cell>
          <cell r="H180">
            <v>0</v>
          </cell>
          <cell r="I180">
            <v>25.918700000000001</v>
          </cell>
          <cell r="J180">
            <v>0</v>
          </cell>
          <cell r="K180">
            <v>73.982299999999995</v>
          </cell>
          <cell r="L180">
            <v>321.38249999999999</v>
          </cell>
          <cell r="M180">
            <v>464.8107</v>
          </cell>
          <cell r="N180">
            <v>0</v>
          </cell>
          <cell r="O180">
            <v>25.918700000000001</v>
          </cell>
          <cell r="P180">
            <v>0</v>
          </cell>
          <cell r="Q180">
            <v>35.742400000000004</v>
          </cell>
          <cell r="R180">
            <v>285.76580000000001</v>
          </cell>
          <cell r="S180">
            <v>224.56</v>
          </cell>
          <cell r="T180">
            <v>126.72320000000001</v>
          </cell>
          <cell r="U180">
            <v>1013.1694</v>
          </cell>
          <cell r="V180">
            <v>796.16669999999999</v>
          </cell>
          <cell r="W180">
            <v>238.4187</v>
          </cell>
          <cell r="X180">
            <v>2259.6534000000001</v>
          </cell>
          <cell r="Y180">
            <v>1497.9181000000001</v>
          </cell>
          <cell r="Z180">
            <v>401.0917</v>
          </cell>
          <cell r="AA180">
            <v>3249.3643000000002</v>
          </cell>
          <cell r="AB180">
            <v>2519.9479999999999</v>
          </cell>
          <cell r="AC180">
            <v>0</v>
          </cell>
          <cell r="AD180">
            <v>18.0365</v>
          </cell>
          <cell r="AE180">
            <v>0</v>
          </cell>
          <cell r="AF180">
            <v>0</v>
          </cell>
          <cell r="AG180">
            <v>0</v>
          </cell>
          <cell r="AH180">
            <v>0</v>
          </cell>
          <cell r="AI180">
            <v>0</v>
          </cell>
          <cell r="AJ180">
            <v>0</v>
          </cell>
          <cell r="AK180">
            <v>0</v>
          </cell>
          <cell r="AL180">
            <v>163.23099999999999</v>
          </cell>
          <cell r="AM180">
            <v>1471.2084</v>
          </cell>
          <cell r="AN180">
            <v>1025.5350000000001</v>
          </cell>
          <cell r="AO180">
            <v>564.32270000000005</v>
          </cell>
          <cell r="AP180">
            <v>4702.5361999999996</v>
          </cell>
          <cell r="AQ180">
            <v>3545.4830000000002</v>
          </cell>
          <cell r="AR180">
            <v>73.982299999999995</v>
          </cell>
          <cell r="AS180">
            <v>365.33769999999998</v>
          </cell>
          <cell r="AT180">
            <v>464.8107</v>
          </cell>
          <cell r="AU180">
            <v>0</v>
          </cell>
          <cell r="AV180">
            <v>0</v>
          </cell>
          <cell r="AW180">
            <v>0</v>
          </cell>
          <cell r="AX180">
            <v>0</v>
          </cell>
          <cell r="AY180">
            <v>0</v>
          </cell>
          <cell r="AZ180">
            <v>0</v>
          </cell>
          <cell r="BA180">
            <v>73.982299999999995</v>
          </cell>
          <cell r="BB180">
            <v>365.33769999999998</v>
          </cell>
          <cell r="BC180">
            <v>464.8107</v>
          </cell>
          <cell r="BD180">
            <v>551.02710000000002</v>
          </cell>
          <cell r="BE180">
            <v>4557.3837000000003</v>
          </cell>
          <cell r="BF180">
            <v>3461.9501</v>
          </cell>
          <cell r="BG180">
            <v>325.69659999999999</v>
          </cell>
          <cell r="BH180">
            <v>2770.1435999999999</v>
          </cell>
          <cell r="BI180">
            <v>2046.2617</v>
          </cell>
          <cell r="BJ180">
            <v>876.72370000000001</v>
          </cell>
          <cell r="BK180">
            <v>7327.5272999999997</v>
          </cell>
          <cell r="BL180">
            <v>5508.2118</v>
          </cell>
          <cell r="BM180">
            <v>802.7414</v>
          </cell>
          <cell r="BN180">
            <v>6962.1895999999997</v>
          </cell>
          <cell r="BO180">
            <v>5043.4011</v>
          </cell>
          <cell r="BP180">
            <v>551.02710000000002</v>
          </cell>
          <cell r="BQ180">
            <v>4557.3837000000003</v>
          </cell>
          <cell r="BR180">
            <v>3461.9501</v>
          </cell>
          <cell r="BS180">
            <v>325.69659999999999</v>
          </cell>
          <cell r="BT180">
            <v>2770.1435999999999</v>
          </cell>
          <cell r="BU180">
            <v>2046.2617</v>
          </cell>
          <cell r="BV180">
            <v>876.72370000000001</v>
          </cell>
          <cell r="BW180">
            <v>7327.5272999999997</v>
          </cell>
          <cell r="BX180">
            <v>5508.2118</v>
          </cell>
          <cell r="BY180">
            <v>0</v>
          </cell>
          <cell r="BZ180">
            <v>0</v>
          </cell>
          <cell r="CA180">
            <v>0</v>
          </cell>
          <cell r="CB180">
            <v>0</v>
          </cell>
          <cell r="CC180">
            <v>0</v>
          </cell>
          <cell r="CD180">
            <v>0</v>
          </cell>
          <cell r="CE180">
            <v>0</v>
          </cell>
          <cell r="CF180">
            <v>25.918700000000001</v>
          </cell>
          <cell r="CG180">
            <v>0</v>
          </cell>
          <cell r="CH180">
            <v>73.982299999999995</v>
          </cell>
          <cell r="CI180">
            <v>321.38249999999999</v>
          </cell>
          <cell r="CJ180">
            <v>464.8107</v>
          </cell>
          <cell r="CK180">
            <v>0</v>
          </cell>
          <cell r="CL180">
            <v>18.0365</v>
          </cell>
          <cell r="CM180">
            <v>0</v>
          </cell>
          <cell r="CN180">
            <v>73.982299999999995</v>
          </cell>
          <cell r="CO180">
            <v>365.33769999999998</v>
          </cell>
          <cell r="CP180">
            <v>464.8107</v>
          </cell>
          <cell r="CQ180">
            <v>0</v>
          </cell>
          <cell r="CR180">
            <v>0</v>
          </cell>
          <cell r="CS180">
            <v>0</v>
          </cell>
          <cell r="CT180">
            <v>0</v>
          </cell>
          <cell r="CU180">
            <v>0</v>
          </cell>
          <cell r="CV180">
            <v>0</v>
          </cell>
          <cell r="CW180">
            <v>0</v>
          </cell>
          <cell r="CX180">
            <v>0</v>
          </cell>
          <cell r="CY180">
            <v>0</v>
          </cell>
          <cell r="CZ180">
            <v>802.7414</v>
          </cell>
          <cell r="DA180">
            <v>6962.1895999999997</v>
          </cell>
          <cell r="DB180">
            <v>5043.4011</v>
          </cell>
        </row>
        <row r="181">
          <cell r="A181">
            <v>93456</v>
          </cell>
          <cell r="B181">
            <v>102.2276</v>
          </cell>
          <cell r="C181">
            <v>594.83389999999997</v>
          </cell>
          <cell r="D181">
            <v>0</v>
          </cell>
          <cell r="E181">
            <v>189.85120000000001</v>
          </cell>
          <cell r="F181">
            <v>1296.7282</v>
          </cell>
          <cell r="G181">
            <v>0</v>
          </cell>
          <cell r="H181">
            <v>0</v>
          </cell>
          <cell r="I181">
            <v>90.957099999999997</v>
          </cell>
          <cell r="J181">
            <v>0</v>
          </cell>
          <cell r="K181">
            <v>40.372100000000003</v>
          </cell>
          <cell r="L181">
            <v>846.68600000000004</v>
          </cell>
          <cell r="M181">
            <v>0</v>
          </cell>
          <cell r="N181">
            <v>0</v>
          </cell>
          <cell r="O181">
            <v>90.957099999999997</v>
          </cell>
          <cell r="P181">
            <v>0</v>
          </cell>
          <cell r="Q181">
            <v>63.534500000000001</v>
          </cell>
          <cell r="R181">
            <v>640.85630000000003</v>
          </cell>
          <cell r="S181">
            <v>0</v>
          </cell>
          <cell r="T181">
            <v>225.25880000000001</v>
          </cell>
          <cell r="U181">
            <v>2272.1271999999999</v>
          </cell>
          <cell r="V181">
            <v>0</v>
          </cell>
          <cell r="W181">
            <v>540.5</v>
          </cell>
          <cell r="X181">
            <v>3957.8595999999998</v>
          </cell>
          <cell r="Y181">
            <v>0</v>
          </cell>
          <cell r="Z181">
            <v>569.10059999999999</v>
          </cell>
          <cell r="AA181">
            <v>6304.018</v>
          </cell>
          <cell r="AB181">
            <v>0</v>
          </cell>
          <cell r="AC181">
            <v>0</v>
          </cell>
          <cell r="AD181">
            <v>0</v>
          </cell>
          <cell r="AE181">
            <v>0</v>
          </cell>
          <cell r="AF181">
            <v>0</v>
          </cell>
          <cell r="AG181">
            <v>0</v>
          </cell>
          <cell r="AH181">
            <v>0</v>
          </cell>
          <cell r="AI181">
            <v>0</v>
          </cell>
          <cell r="AJ181">
            <v>0</v>
          </cell>
          <cell r="AK181">
            <v>0</v>
          </cell>
          <cell r="AL181">
            <v>314.22219999999999</v>
          </cell>
          <cell r="AM181">
            <v>3555.3204000000001</v>
          </cell>
          <cell r="AN181">
            <v>0</v>
          </cell>
          <cell r="AO181">
            <v>883.32280000000003</v>
          </cell>
          <cell r="AP181">
            <v>9859.3384000000005</v>
          </cell>
          <cell r="AQ181">
            <v>0</v>
          </cell>
          <cell r="AR181">
            <v>40.372100000000003</v>
          </cell>
          <cell r="AS181">
            <v>937.6431</v>
          </cell>
          <cell r="AT181">
            <v>0</v>
          </cell>
          <cell r="AU181">
            <v>0</v>
          </cell>
          <cell r="AV181">
            <v>0</v>
          </cell>
          <cell r="AW181">
            <v>0</v>
          </cell>
          <cell r="AX181">
            <v>0</v>
          </cell>
          <cell r="AY181">
            <v>0</v>
          </cell>
          <cell r="AZ181">
            <v>0</v>
          </cell>
          <cell r="BA181">
            <v>40.372100000000003</v>
          </cell>
          <cell r="BB181">
            <v>937.6431</v>
          </cell>
          <cell r="BC181">
            <v>0</v>
          </cell>
          <cell r="BD181">
            <v>861.17939999999999</v>
          </cell>
          <cell r="BE181">
            <v>8286.5372000000007</v>
          </cell>
          <cell r="BF181">
            <v>0</v>
          </cell>
          <cell r="BG181">
            <v>603.01549999999997</v>
          </cell>
          <cell r="BH181">
            <v>6468.3038999999999</v>
          </cell>
          <cell r="BI181">
            <v>0</v>
          </cell>
          <cell r="BJ181">
            <v>1464.1949</v>
          </cell>
          <cell r="BK181">
            <v>14754.8411</v>
          </cell>
          <cell r="BL181">
            <v>0</v>
          </cell>
          <cell r="BM181">
            <v>1423.8227999999999</v>
          </cell>
          <cell r="BN181">
            <v>13817.198</v>
          </cell>
          <cell r="BO181">
            <v>0</v>
          </cell>
          <cell r="BP181">
            <v>861.17939999999999</v>
          </cell>
          <cell r="BQ181">
            <v>8286.5372000000007</v>
          </cell>
          <cell r="BR181">
            <v>0</v>
          </cell>
          <cell r="BS181">
            <v>603.01549999999997</v>
          </cell>
          <cell r="BT181">
            <v>6468.3038999999999</v>
          </cell>
          <cell r="BU181">
            <v>0</v>
          </cell>
          <cell r="BV181">
            <v>1464.1949</v>
          </cell>
          <cell r="BW181">
            <v>14754.8411</v>
          </cell>
          <cell r="BX181">
            <v>0</v>
          </cell>
          <cell r="BY181">
            <v>0</v>
          </cell>
          <cell r="BZ181">
            <v>0</v>
          </cell>
          <cell r="CA181">
            <v>0</v>
          </cell>
          <cell r="CB181">
            <v>0</v>
          </cell>
          <cell r="CC181">
            <v>0</v>
          </cell>
          <cell r="CD181">
            <v>0</v>
          </cell>
          <cell r="CE181">
            <v>0</v>
          </cell>
          <cell r="CF181">
            <v>90.957099999999997</v>
          </cell>
          <cell r="CG181">
            <v>0</v>
          </cell>
          <cell r="CH181">
            <v>40.372100000000003</v>
          </cell>
          <cell r="CI181">
            <v>846.68600000000004</v>
          </cell>
          <cell r="CJ181">
            <v>0</v>
          </cell>
          <cell r="CK181">
            <v>0</v>
          </cell>
          <cell r="CL181">
            <v>0</v>
          </cell>
          <cell r="CM181">
            <v>0</v>
          </cell>
          <cell r="CN181">
            <v>40.372100000000003</v>
          </cell>
          <cell r="CO181">
            <v>937.6431</v>
          </cell>
          <cell r="CP181">
            <v>0</v>
          </cell>
          <cell r="CQ181">
            <v>0</v>
          </cell>
          <cell r="CR181">
            <v>0</v>
          </cell>
          <cell r="CS181">
            <v>0</v>
          </cell>
          <cell r="CT181">
            <v>0</v>
          </cell>
          <cell r="CU181">
            <v>0</v>
          </cell>
          <cell r="CV181">
            <v>0</v>
          </cell>
          <cell r="CW181">
            <v>0</v>
          </cell>
          <cell r="CX181">
            <v>0</v>
          </cell>
          <cell r="CY181">
            <v>0</v>
          </cell>
          <cell r="CZ181">
            <v>1423.8227999999999</v>
          </cell>
          <cell r="DA181">
            <v>13817.198</v>
          </cell>
          <cell r="DB181">
            <v>0</v>
          </cell>
        </row>
        <row r="182">
          <cell r="A182">
            <v>93803</v>
          </cell>
          <cell r="B182">
            <v>0</v>
          </cell>
          <cell r="C182">
            <v>0</v>
          </cell>
          <cell r="D182">
            <v>0</v>
          </cell>
          <cell r="E182">
            <v>0</v>
          </cell>
          <cell r="F182">
            <v>0</v>
          </cell>
          <cell r="G182">
            <v>0</v>
          </cell>
          <cell r="H182">
            <v>0</v>
          </cell>
          <cell r="I182">
            <v>370.83199999999999</v>
          </cell>
          <cell r="J182">
            <v>0</v>
          </cell>
          <cell r="K182">
            <v>0</v>
          </cell>
          <cell r="L182">
            <v>0</v>
          </cell>
          <cell r="M182">
            <v>0</v>
          </cell>
          <cell r="N182">
            <v>0</v>
          </cell>
          <cell r="O182">
            <v>370.83199999999999</v>
          </cell>
          <cell r="P182">
            <v>0</v>
          </cell>
          <cell r="Q182">
            <v>171.66120000000001</v>
          </cell>
          <cell r="R182">
            <v>1447.8497</v>
          </cell>
          <cell r="S182">
            <v>0</v>
          </cell>
          <cell r="T182">
            <v>608.61699999999996</v>
          </cell>
          <cell r="U182">
            <v>5133.2861000000003</v>
          </cell>
          <cell r="V182">
            <v>0</v>
          </cell>
          <cell r="W182">
            <v>780.27819999999997</v>
          </cell>
          <cell r="X182">
            <v>6581.1358</v>
          </cell>
          <cell r="Y182">
            <v>0</v>
          </cell>
          <cell r="Z182">
            <v>931.44560000000001</v>
          </cell>
          <cell r="AA182">
            <v>7426.8990000000003</v>
          </cell>
          <cell r="AB182">
            <v>0</v>
          </cell>
          <cell r="AC182">
            <v>0</v>
          </cell>
          <cell r="AD182">
            <v>0</v>
          </cell>
          <cell r="AE182">
            <v>0</v>
          </cell>
          <cell r="AF182">
            <v>0</v>
          </cell>
          <cell r="AG182">
            <v>0</v>
          </cell>
          <cell r="AH182">
            <v>0</v>
          </cell>
          <cell r="AI182">
            <v>5.3486000000000002</v>
          </cell>
          <cell r="AJ182">
            <v>74.222399999999993</v>
          </cell>
          <cell r="AK182">
            <v>0</v>
          </cell>
          <cell r="AL182">
            <v>837.89890000000003</v>
          </cell>
          <cell r="AM182">
            <v>7881.3850000000002</v>
          </cell>
          <cell r="AN182">
            <v>0</v>
          </cell>
          <cell r="AO182">
            <v>1763.9958999999999</v>
          </cell>
          <cell r="AP182">
            <v>15234.061600000001</v>
          </cell>
          <cell r="AQ182">
            <v>0</v>
          </cell>
          <cell r="AR182">
            <v>5.3486000000000002</v>
          </cell>
          <cell r="AS182">
            <v>445.05439999999999</v>
          </cell>
          <cell r="AT182">
            <v>0</v>
          </cell>
          <cell r="AU182">
            <v>0</v>
          </cell>
          <cell r="AV182">
            <v>0</v>
          </cell>
          <cell r="AW182">
            <v>0</v>
          </cell>
          <cell r="AX182">
            <v>0</v>
          </cell>
          <cell r="AY182">
            <v>0</v>
          </cell>
          <cell r="AZ182">
            <v>0</v>
          </cell>
          <cell r="BA182">
            <v>5.3486000000000002</v>
          </cell>
          <cell r="BB182">
            <v>445.05439999999999</v>
          </cell>
          <cell r="BC182">
            <v>0</v>
          </cell>
          <cell r="BD182">
            <v>931.44560000000001</v>
          </cell>
          <cell r="BE182">
            <v>7797.7309999999998</v>
          </cell>
          <cell r="BF182">
            <v>0</v>
          </cell>
          <cell r="BG182">
            <v>1618.1771000000001</v>
          </cell>
          <cell r="BH182">
            <v>14462.5208</v>
          </cell>
          <cell r="BI182">
            <v>0</v>
          </cell>
          <cell r="BJ182">
            <v>2549.6226999999999</v>
          </cell>
          <cell r="BK182">
            <v>22260.251799999998</v>
          </cell>
          <cell r="BL182">
            <v>0</v>
          </cell>
          <cell r="BM182">
            <v>2544.2741000000001</v>
          </cell>
          <cell r="BN182">
            <v>21815.197400000001</v>
          </cell>
          <cell r="BO182">
            <v>0</v>
          </cell>
          <cell r="BP182">
            <v>931.44560000000001</v>
          </cell>
          <cell r="BQ182">
            <v>7797.7309999999998</v>
          </cell>
          <cell r="BR182">
            <v>0</v>
          </cell>
          <cell r="BS182">
            <v>1618.1771000000001</v>
          </cell>
          <cell r="BT182">
            <v>14462.5208</v>
          </cell>
          <cell r="BU182">
            <v>0</v>
          </cell>
          <cell r="BV182">
            <v>2549.6226999999999</v>
          </cell>
          <cell r="BW182">
            <v>22260.251799999998</v>
          </cell>
          <cell r="BX182">
            <v>0</v>
          </cell>
          <cell r="BY182">
            <v>5.3486000000000002</v>
          </cell>
          <cell r="BZ182">
            <v>74.222399999999993</v>
          </cell>
          <cell r="CA182">
            <v>0</v>
          </cell>
          <cell r="CB182">
            <v>0</v>
          </cell>
          <cell r="CC182">
            <v>0</v>
          </cell>
          <cell r="CD182">
            <v>0</v>
          </cell>
          <cell r="CE182">
            <v>0</v>
          </cell>
          <cell r="CF182">
            <v>370.83199999999999</v>
          </cell>
          <cell r="CG182">
            <v>0</v>
          </cell>
          <cell r="CH182">
            <v>0</v>
          </cell>
          <cell r="CI182">
            <v>0</v>
          </cell>
          <cell r="CJ182">
            <v>0</v>
          </cell>
          <cell r="CK182">
            <v>0</v>
          </cell>
          <cell r="CL182">
            <v>0</v>
          </cell>
          <cell r="CM182">
            <v>0</v>
          </cell>
          <cell r="CN182">
            <v>5.3486000000000002</v>
          </cell>
          <cell r="CO182">
            <v>445.05439999999999</v>
          </cell>
          <cell r="CP182">
            <v>0</v>
          </cell>
          <cell r="CQ182">
            <v>0</v>
          </cell>
          <cell r="CR182">
            <v>0</v>
          </cell>
          <cell r="CS182">
            <v>0</v>
          </cell>
          <cell r="CT182">
            <v>0</v>
          </cell>
          <cell r="CU182">
            <v>0</v>
          </cell>
          <cell r="CV182">
            <v>0</v>
          </cell>
          <cell r="CW182">
            <v>0</v>
          </cell>
          <cell r="CX182">
            <v>0</v>
          </cell>
          <cell r="CY182">
            <v>0</v>
          </cell>
          <cell r="CZ182">
            <v>2544.2741000000001</v>
          </cell>
          <cell r="DA182">
            <v>21815.197400000001</v>
          </cell>
          <cell r="DB182">
            <v>0</v>
          </cell>
        </row>
        <row r="183">
          <cell r="A183">
            <v>93819</v>
          </cell>
          <cell r="B183">
            <v>231.77799999999999</v>
          </cell>
          <cell r="C183">
            <v>1484.5806</v>
          </cell>
          <cell r="D183">
            <v>1732.1969999999999</v>
          </cell>
          <cell r="E183">
            <v>430.44490000000002</v>
          </cell>
          <cell r="F183">
            <v>2730.4198999999999</v>
          </cell>
          <cell r="G183">
            <v>3216.9371000000001</v>
          </cell>
          <cell r="H183">
            <v>0</v>
          </cell>
          <cell r="I183">
            <v>202.27199999999999</v>
          </cell>
          <cell r="J183">
            <v>0</v>
          </cell>
          <cell r="K183">
            <v>320.96280000000002</v>
          </cell>
          <cell r="L183">
            <v>3118.1439999999998</v>
          </cell>
          <cell r="M183">
            <v>2398.7206999999999</v>
          </cell>
          <cell r="N183">
            <v>0</v>
          </cell>
          <cell r="O183">
            <v>202.27199999999999</v>
          </cell>
          <cell r="P183">
            <v>0</v>
          </cell>
          <cell r="Q183">
            <v>67.748500000000007</v>
          </cell>
          <cell r="R183">
            <v>463.4658</v>
          </cell>
          <cell r="S183">
            <v>506.3193</v>
          </cell>
          <cell r="T183">
            <v>240.19909999999999</v>
          </cell>
          <cell r="U183">
            <v>1643.1969999999999</v>
          </cell>
          <cell r="V183">
            <v>1795.1321</v>
          </cell>
          <cell r="W183">
            <v>649.20770000000005</v>
          </cell>
          <cell r="X183">
            <v>3203.5192999999999</v>
          </cell>
          <cell r="Y183">
            <v>4851.8648000000003</v>
          </cell>
          <cell r="Z183">
            <v>537.50850000000003</v>
          </cell>
          <cell r="AA183">
            <v>3762.0794999999998</v>
          </cell>
          <cell r="AB183">
            <v>4017.0779000000002</v>
          </cell>
          <cell r="AC183">
            <v>0</v>
          </cell>
          <cell r="AD183">
            <v>0</v>
          </cell>
          <cell r="AE183">
            <v>0</v>
          </cell>
          <cell r="AF183">
            <v>0</v>
          </cell>
          <cell r="AG183">
            <v>0</v>
          </cell>
          <cell r="AH183">
            <v>0</v>
          </cell>
          <cell r="AI183">
            <v>0</v>
          </cell>
          <cell r="AJ183">
            <v>0</v>
          </cell>
          <cell r="AK183">
            <v>0</v>
          </cell>
          <cell r="AL183">
            <v>309.39830000000001</v>
          </cell>
          <cell r="AM183">
            <v>2276.7955999999999</v>
          </cell>
          <cell r="AN183">
            <v>2312.2928000000002</v>
          </cell>
          <cell r="AO183">
            <v>846.90679999999998</v>
          </cell>
          <cell r="AP183">
            <v>6038.8751000000002</v>
          </cell>
          <cell r="AQ183">
            <v>6329.3707000000004</v>
          </cell>
          <cell r="AR183">
            <v>320.96280000000002</v>
          </cell>
          <cell r="AS183">
            <v>3320.4160000000002</v>
          </cell>
          <cell r="AT183">
            <v>2398.7206999999999</v>
          </cell>
          <cell r="AU183">
            <v>0</v>
          </cell>
          <cell r="AV183">
            <v>0</v>
          </cell>
          <cell r="AW183">
            <v>0</v>
          </cell>
          <cell r="AX183">
            <v>0</v>
          </cell>
          <cell r="AY183">
            <v>0</v>
          </cell>
          <cell r="AZ183">
            <v>0</v>
          </cell>
          <cell r="BA183">
            <v>320.96280000000002</v>
          </cell>
          <cell r="BB183">
            <v>3320.4160000000002</v>
          </cell>
          <cell r="BC183">
            <v>2398.7206999999999</v>
          </cell>
          <cell r="BD183">
            <v>1199.7313999999999</v>
          </cell>
          <cell r="BE183">
            <v>8179.3519999999999</v>
          </cell>
          <cell r="BF183">
            <v>8966.2119999999995</v>
          </cell>
          <cell r="BG183">
            <v>617.34590000000003</v>
          </cell>
          <cell r="BH183">
            <v>4383.4584000000004</v>
          </cell>
          <cell r="BI183">
            <v>4613.7442000000001</v>
          </cell>
          <cell r="BJ183">
            <v>1817.0772999999999</v>
          </cell>
          <cell r="BK183">
            <v>12562.8104</v>
          </cell>
          <cell r="BL183">
            <v>13579.956200000001</v>
          </cell>
          <cell r="BM183">
            <v>1496.1144999999999</v>
          </cell>
          <cell r="BN183">
            <v>9242.3943999999992</v>
          </cell>
          <cell r="BO183">
            <v>11181.235500000001</v>
          </cell>
          <cell r="BP183">
            <v>1199.7313999999999</v>
          </cell>
          <cell r="BQ183">
            <v>8179.3519999999999</v>
          </cell>
          <cell r="BR183">
            <v>8966.2119999999995</v>
          </cell>
          <cell r="BS183">
            <v>617.34590000000003</v>
          </cell>
          <cell r="BT183">
            <v>4383.4584000000004</v>
          </cell>
          <cell r="BU183">
            <v>4613.7442000000001</v>
          </cell>
          <cell r="BV183">
            <v>1817.0772999999999</v>
          </cell>
          <cell r="BW183">
            <v>12562.8104</v>
          </cell>
          <cell r="BX183">
            <v>13579.956200000001</v>
          </cell>
          <cell r="BY183">
            <v>0</v>
          </cell>
          <cell r="BZ183">
            <v>0</v>
          </cell>
          <cell r="CA183">
            <v>0</v>
          </cell>
          <cell r="CB183">
            <v>0</v>
          </cell>
          <cell r="CC183">
            <v>0</v>
          </cell>
          <cell r="CD183">
            <v>0</v>
          </cell>
          <cell r="CE183">
            <v>0</v>
          </cell>
          <cell r="CF183">
            <v>202.27199999999999</v>
          </cell>
          <cell r="CG183">
            <v>0</v>
          </cell>
          <cell r="CH183">
            <v>320.96280000000002</v>
          </cell>
          <cell r="CI183">
            <v>3118.1439999999998</v>
          </cell>
          <cell r="CJ183">
            <v>2398.7206999999999</v>
          </cell>
          <cell r="CK183">
            <v>0</v>
          </cell>
          <cell r="CL183">
            <v>0</v>
          </cell>
          <cell r="CM183">
            <v>0</v>
          </cell>
          <cell r="CN183">
            <v>320.96280000000002</v>
          </cell>
          <cell r="CO183">
            <v>3320.4160000000002</v>
          </cell>
          <cell r="CP183">
            <v>2398.7206999999999</v>
          </cell>
          <cell r="CQ183">
            <v>0</v>
          </cell>
          <cell r="CR183">
            <v>0</v>
          </cell>
          <cell r="CS183">
            <v>0</v>
          </cell>
          <cell r="CT183">
            <v>0</v>
          </cell>
          <cell r="CU183">
            <v>0</v>
          </cell>
          <cell r="CV183">
            <v>0</v>
          </cell>
          <cell r="CW183">
            <v>0</v>
          </cell>
          <cell r="CX183">
            <v>0</v>
          </cell>
          <cell r="CY183">
            <v>0</v>
          </cell>
          <cell r="CZ183">
            <v>1496.1144999999999</v>
          </cell>
          <cell r="DA183">
            <v>9242.3943999999992</v>
          </cell>
          <cell r="DB183">
            <v>11181.235500000001</v>
          </cell>
        </row>
        <row r="184">
          <cell r="A184">
            <v>93841</v>
          </cell>
          <cell r="B184">
            <v>51.206899999999997</v>
          </cell>
          <cell r="C184">
            <v>216.48679999999999</v>
          </cell>
          <cell r="D184">
            <v>401.69540000000001</v>
          </cell>
          <cell r="E184">
            <v>95.098600000000005</v>
          </cell>
          <cell r="F184">
            <v>481.65769999999998</v>
          </cell>
          <cell r="G184">
            <v>746.00720000000001</v>
          </cell>
          <cell r="H184">
            <v>0</v>
          </cell>
          <cell r="I184">
            <v>32.796399999999998</v>
          </cell>
          <cell r="J184">
            <v>0</v>
          </cell>
          <cell r="K184">
            <v>112.7319</v>
          </cell>
          <cell r="L184">
            <v>416.04239999999999</v>
          </cell>
          <cell r="M184">
            <v>884.33309999999994</v>
          </cell>
          <cell r="N184">
            <v>0</v>
          </cell>
          <cell r="O184">
            <v>32.796399999999998</v>
          </cell>
          <cell r="P184">
            <v>0</v>
          </cell>
          <cell r="Q184">
            <v>72.209500000000006</v>
          </cell>
          <cell r="R184">
            <v>289.91379999999998</v>
          </cell>
          <cell r="S184">
            <v>540.80899999999997</v>
          </cell>
          <cell r="T184">
            <v>256.01560000000001</v>
          </cell>
          <cell r="U184">
            <v>1027.8758</v>
          </cell>
          <cell r="V184">
            <v>1917.4105</v>
          </cell>
          <cell r="W184">
            <v>361.7987</v>
          </cell>
          <cell r="X184">
            <v>1599.8916999999999</v>
          </cell>
          <cell r="Y184">
            <v>2721.5889999999999</v>
          </cell>
          <cell r="Z184">
            <v>877.52800000000002</v>
          </cell>
          <cell r="AA184">
            <v>3506.0616</v>
          </cell>
          <cell r="AB184">
            <v>6638.5249999999996</v>
          </cell>
          <cell r="AC184">
            <v>0</v>
          </cell>
          <cell r="AD184">
            <v>3.6732</v>
          </cell>
          <cell r="AE184">
            <v>0</v>
          </cell>
          <cell r="AF184">
            <v>0</v>
          </cell>
          <cell r="AG184">
            <v>0</v>
          </cell>
          <cell r="AH184">
            <v>0</v>
          </cell>
          <cell r="AI184">
            <v>0</v>
          </cell>
          <cell r="AJ184">
            <v>0</v>
          </cell>
          <cell r="AK184">
            <v>0</v>
          </cell>
          <cell r="AL184">
            <v>357.12610000000001</v>
          </cell>
          <cell r="AM184">
            <v>1488.5495000000001</v>
          </cell>
          <cell r="AN184">
            <v>2801.4996999999998</v>
          </cell>
          <cell r="AO184">
            <v>1234.6541</v>
          </cell>
          <cell r="AP184">
            <v>4990.9378999999999</v>
          </cell>
          <cell r="AQ184">
            <v>9440.0246999999999</v>
          </cell>
          <cell r="AR184">
            <v>112.7319</v>
          </cell>
          <cell r="AS184">
            <v>452.512</v>
          </cell>
          <cell r="AT184">
            <v>884.33309999999994</v>
          </cell>
          <cell r="AU184">
            <v>0</v>
          </cell>
          <cell r="AV184">
            <v>0</v>
          </cell>
          <cell r="AW184">
            <v>0</v>
          </cell>
          <cell r="AX184">
            <v>0</v>
          </cell>
          <cell r="AY184">
            <v>0</v>
          </cell>
          <cell r="AZ184">
            <v>0</v>
          </cell>
          <cell r="BA184">
            <v>112.7319</v>
          </cell>
          <cell r="BB184">
            <v>452.512</v>
          </cell>
          <cell r="BC184">
            <v>884.33309999999994</v>
          </cell>
          <cell r="BD184">
            <v>1023.8335</v>
          </cell>
          <cell r="BE184">
            <v>4237.0024999999996</v>
          </cell>
          <cell r="BF184">
            <v>7786.2276000000002</v>
          </cell>
          <cell r="BG184">
            <v>685.35119999999995</v>
          </cell>
          <cell r="BH184">
            <v>2806.3391000000001</v>
          </cell>
          <cell r="BI184">
            <v>5259.7191999999995</v>
          </cell>
          <cell r="BJ184">
            <v>1709.1847</v>
          </cell>
          <cell r="BK184">
            <v>7043.3415999999997</v>
          </cell>
          <cell r="BL184">
            <v>13045.9468</v>
          </cell>
          <cell r="BM184">
            <v>1596.4528</v>
          </cell>
          <cell r="BN184">
            <v>6590.8296</v>
          </cell>
          <cell r="BO184">
            <v>12161.6137</v>
          </cell>
          <cell r="BP184">
            <v>1023.8335</v>
          </cell>
          <cell r="BQ184">
            <v>4237.0024999999996</v>
          </cell>
          <cell r="BR184">
            <v>7786.2276000000002</v>
          </cell>
          <cell r="BS184">
            <v>685.35119999999995</v>
          </cell>
          <cell r="BT184">
            <v>2806.3391000000001</v>
          </cell>
          <cell r="BU184">
            <v>5259.7191999999995</v>
          </cell>
          <cell r="BV184">
            <v>1709.1847</v>
          </cell>
          <cell r="BW184">
            <v>7043.3415999999997</v>
          </cell>
          <cell r="BX184">
            <v>13045.9468</v>
          </cell>
          <cell r="BY184">
            <v>0</v>
          </cell>
          <cell r="BZ184">
            <v>0</v>
          </cell>
          <cell r="CA184">
            <v>0</v>
          </cell>
          <cell r="CB184">
            <v>0</v>
          </cell>
          <cell r="CC184">
            <v>0</v>
          </cell>
          <cell r="CD184">
            <v>0</v>
          </cell>
          <cell r="CE184">
            <v>0</v>
          </cell>
          <cell r="CF184">
            <v>32.796399999999998</v>
          </cell>
          <cell r="CG184">
            <v>0</v>
          </cell>
          <cell r="CH184">
            <v>112.7319</v>
          </cell>
          <cell r="CI184">
            <v>416.04239999999999</v>
          </cell>
          <cell r="CJ184">
            <v>884.33309999999994</v>
          </cell>
          <cell r="CK184">
            <v>0</v>
          </cell>
          <cell r="CL184">
            <v>3.6732</v>
          </cell>
          <cell r="CM184">
            <v>0</v>
          </cell>
          <cell r="CN184">
            <v>112.7319</v>
          </cell>
          <cell r="CO184">
            <v>452.512</v>
          </cell>
          <cell r="CP184">
            <v>884.33309999999994</v>
          </cell>
          <cell r="CQ184">
            <v>0</v>
          </cell>
          <cell r="CR184">
            <v>0</v>
          </cell>
          <cell r="CS184">
            <v>0</v>
          </cell>
          <cell r="CT184">
            <v>0</v>
          </cell>
          <cell r="CU184">
            <v>0</v>
          </cell>
          <cell r="CV184">
            <v>0</v>
          </cell>
          <cell r="CW184">
            <v>0</v>
          </cell>
          <cell r="CX184">
            <v>0</v>
          </cell>
          <cell r="CY184">
            <v>0</v>
          </cell>
          <cell r="CZ184">
            <v>1596.4528</v>
          </cell>
          <cell r="DA184">
            <v>6590.8296</v>
          </cell>
          <cell r="DB184">
            <v>12161.6137</v>
          </cell>
        </row>
        <row r="185">
          <cell r="A185">
            <v>93848</v>
          </cell>
          <cell r="B185">
            <v>30.134699999999999</v>
          </cell>
          <cell r="C185">
            <v>229.9058</v>
          </cell>
          <cell r="D185">
            <v>247.28559999999999</v>
          </cell>
          <cell r="E185">
            <v>55.964399999999998</v>
          </cell>
          <cell r="F185">
            <v>472.83300000000003</v>
          </cell>
          <cell r="G185">
            <v>459.24520000000001</v>
          </cell>
          <cell r="H185">
            <v>0</v>
          </cell>
          <cell r="I185">
            <v>0</v>
          </cell>
          <cell r="J185">
            <v>0</v>
          </cell>
          <cell r="K185">
            <v>86.099100000000007</v>
          </cell>
          <cell r="L185">
            <v>571.47040000000004</v>
          </cell>
          <cell r="M185">
            <v>706.53089999999997</v>
          </cell>
          <cell r="N185">
            <v>0</v>
          </cell>
          <cell r="O185">
            <v>0</v>
          </cell>
          <cell r="P185">
            <v>0</v>
          </cell>
          <cell r="Q185">
            <v>7.0521000000000003</v>
          </cell>
          <cell r="R185">
            <v>55.819499999999998</v>
          </cell>
          <cell r="S185">
            <v>57.869599999999998</v>
          </cell>
          <cell r="T185">
            <v>25.0031</v>
          </cell>
          <cell r="U185">
            <v>197.90600000000001</v>
          </cell>
          <cell r="V185">
            <v>205.17439999999999</v>
          </cell>
          <cell r="W185">
            <v>32.055199999999999</v>
          </cell>
          <cell r="X185">
            <v>384.9939</v>
          </cell>
          <cell r="Y185">
            <v>263.04390000000001</v>
          </cell>
          <cell r="Z185">
            <v>52.151600000000002</v>
          </cell>
          <cell r="AA185">
            <v>424.11130000000003</v>
          </cell>
          <cell r="AB185">
            <v>427.95690000000002</v>
          </cell>
          <cell r="AC185">
            <v>0</v>
          </cell>
          <cell r="AD185">
            <v>0</v>
          </cell>
          <cell r="AE185">
            <v>0</v>
          </cell>
          <cell r="AF185">
            <v>0</v>
          </cell>
          <cell r="AG185">
            <v>0</v>
          </cell>
          <cell r="AH185">
            <v>0</v>
          </cell>
          <cell r="AI185">
            <v>0</v>
          </cell>
          <cell r="AJ185">
            <v>0</v>
          </cell>
          <cell r="AK185">
            <v>0</v>
          </cell>
          <cell r="AL185">
            <v>29.565100000000001</v>
          </cell>
          <cell r="AM185">
            <v>251.143</v>
          </cell>
          <cell r="AN185">
            <v>242.61150000000001</v>
          </cell>
          <cell r="AO185">
            <v>81.716700000000003</v>
          </cell>
          <cell r="AP185">
            <v>675.25429999999994</v>
          </cell>
          <cell r="AQ185">
            <v>670.5684</v>
          </cell>
          <cell r="AR185">
            <v>86.099100000000007</v>
          </cell>
          <cell r="AS185">
            <v>571.47040000000004</v>
          </cell>
          <cell r="AT185">
            <v>706.53089999999997</v>
          </cell>
          <cell r="AU185">
            <v>0</v>
          </cell>
          <cell r="AV185">
            <v>0</v>
          </cell>
          <cell r="AW185">
            <v>0</v>
          </cell>
          <cell r="AX185">
            <v>0</v>
          </cell>
          <cell r="AY185">
            <v>0</v>
          </cell>
          <cell r="AZ185">
            <v>0</v>
          </cell>
          <cell r="BA185">
            <v>86.099100000000007</v>
          </cell>
          <cell r="BB185">
            <v>571.47040000000004</v>
          </cell>
          <cell r="BC185">
            <v>706.53089999999997</v>
          </cell>
          <cell r="BD185">
            <v>138.25069999999999</v>
          </cell>
          <cell r="BE185">
            <v>1126.8501000000001</v>
          </cell>
          <cell r="BF185">
            <v>1134.4876999999999</v>
          </cell>
          <cell r="BG185">
            <v>61.6203</v>
          </cell>
          <cell r="BH185">
            <v>504.86849999999998</v>
          </cell>
          <cell r="BI185">
            <v>505.65550000000002</v>
          </cell>
          <cell r="BJ185">
            <v>199.87100000000001</v>
          </cell>
          <cell r="BK185">
            <v>1631.7185999999999</v>
          </cell>
          <cell r="BL185">
            <v>1640.1432</v>
          </cell>
          <cell r="BM185">
            <v>113.7719</v>
          </cell>
          <cell r="BN185">
            <v>1060.2482</v>
          </cell>
          <cell r="BO185">
            <v>933.6123</v>
          </cell>
          <cell r="BP185">
            <v>138.25069999999999</v>
          </cell>
          <cell r="BQ185">
            <v>1126.8501000000001</v>
          </cell>
          <cell r="BR185">
            <v>1134.4876999999999</v>
          </cell>
          <cell r="BS185">
            <v>61.6203</v>
          </cell>
          <cell r="BT185">
            <v>504.86849999999998</v>
          </cell>
          <cell r="BU185">
            <v>505.65550000000002</v>
          </cell>
          <cell r="BV185">
            <v>199.87100000000001</v>
          </cell>
          <cell r="BW185">
            <v>1631.7185999999999</v>
          </cell>
          <cell r="BX185">
            <v>1640.1432</v>
          </cell>
          <cell r="BY185">
            <v>0</v>
          </cell>
          <cell r="BZ185">
            <v>0</v>
          </cell>
          <cell r="CA185">
            <v>0</v>
          </cell>
          <cell r="CB185">
            <v>0</v>
          </cell>
          <cell r="CC185">
            <v>0</v>
          </cell>
          <cell r="CD185">
            <v>0</v>
          </cell>
          <cell r="CE185">
            <v>0</v>
          </cell>
          <cell r="CF185">
            <v>0</v>
          </cell>
          <cell r="CG185">
            <v>0</v>
          </cell>
          <cell r="CH185">
            <v>86.099100000000007</v>
          </cell>
          <cell r="CI185">
            <v>571.47040000000004</v>
          </cell>
          <cell r="CJ185">
            <v>706.53089999999997</v>
          </cell>
          <cell r="CK185">
            <v>0</v>
          </cell>
          <cell r="CL185">
            <v>0</v>
          </cell>
          <cell r="CM185">
            <v>0</v>
          </cell>
          <cell r="CN185">
            <v>86.099100000000007</v>
          </cell>
          <cell r="CO185">
            <v>571.47040000000004</v>
          </cell>
          <cell r="CP185">
            <v>706.53089999999997</v>
          </cell>
          <cell r="CQ185">
            <v>0</v>
          </cell>
          <cell r="CR185">
            <v>0</v>
          </cell>
          <cell r="CS185">
            <v>0</v>
          </cell>
          <cell r="CT185">
            <v>0</v>
          </cell>
          <cell r="CU185">
            <v>0</v>
          </cell>
          <cell r="CV185">
            <v>0</v>
          </cell>
          <cell r="CW185">
            <v>0</v>
          </cell>
          <cell r="CX185">
            <v>0</v>
          </cell>
          <cell r="CY185">
            <v>0</v>
          </cell>
          <cell r="CZ185">
            <v>113.7719</v>
          </cell>
          <cell r="DA185">
            <v>1060.2482</v>
          </cell>
          <cell r="DB185">
            <v>933.6123</v>
          </cell>
        </row>
        <row r="186">
          <cell r="A186">
            <v>93851</v>
          </cell>
          <cell r="B186">
            <v>0</v>
          </cell>
          <cell r="C186">
            <v>0</v>
          </cell>
          <cell r="D186">
            <v>0</v>
          </cell>
          <cell r="E186">
            <v>0</v>
          </cell>
          <cell r="F186">
            <v>0</v>
          </cell>
          <cell r="G186">
            <v>0</v>
          </cell>
          <cell r="H186">
            <v>0</v>
          </cell>
          <cell r="I186">
            <v>3.8384</v>
          </cell>
          <cell r="J186">
            <v>0</v>
          </cell>
          <cell r="K186">
            <v>0</v>
          </cell>
          <cell r="L186">
            <v>0</v>
          </cell>
          <cell r="M186">
            <v>0</v>
          </cell>
          <cell r="N186">
            <v>0</v>
          </cell>
          <cell r="O186">
            <v>3.8384</v>
          </cell>
          <cell r="P186">
            <v>0</v>
          </cell>
          <cell r="Q186">
            <v>21.669899999999998</v>
          </cell>
          <cell r="R186">
            <v>140.62450000000001</v>
          </cell>
          <cell r="S186">
            <v>12.2323</v>
          </cell>
          <cell r="T186">
            <v>76.829499999999996</v>
          </cell>
          <cell r="U186">
            <v>498.57670000000002</v>
          </cell>
          <cell r="V186">
            <v>43.368899999999996</v>
          </cell>
          <cell r="W186">
            <v>98.499399999999994</v>
          </cell>
          <cell r="X186">
            <v>639.20119999999997</v>
          </cell>
          <cell r="Y186">
            <v>55.601199999999999</v>
          </cell>
          <cell r="Z186">
            <v>100.9914</v>
          </cell>
          <cell r="AA186">
            <v>604.58720000000005</v>
          </cell>
          <cell r="AB186">
            <v>57.007899999999999</v>
          </cell>
          <cell r="AC186">
            <v>0</v>
          </cell>
          <cell r="AD186">
            <v>0</v>
          </cell>
          <cell r="AE186">
            <v>0</v>
          </cell>
          <cell r="AF186">
            <v>0</v>
          </cell>
          <cell r="AG186">
            <v>0</v>
          </cell>
          <cell r="AH186">
            <v>0</v>
          </cell>
          <cell r="AI186">
            <v>3.6867999999999999</v>
          </cell>
          <cell r="AJ186">
            <v>32.517099999999999</v>
          </cell>
          <cell r="AK186">
            <v>2.0108000000000001</v>
          </cell>
          <cell r="AL186">
            <v>90.8476</v>
          </cell>
          <cell r="AM186">
            <v>627.529</v>
          </cell>
          <cell r="AN186">
            <v>51.281999999999996</v>
          </cell>
          <cell r="AO186">
            <v>188.15219999999999</v>
          </cell>
          <cell r="AP186">
            <v>1199.5990999999999</v>
          </cell>
          <cell r="AQ186">
            <v>106.2791</v>
          </cell>
          <cell r="AR186">
            <v>3.6867999999999999</v>
          </cell>
          <cell r="AS186">
            <v>36.355499999999999</v>
          </cell>
          <cell r="AT186">
            <v>2.0108000000000001</v>
          </cell>
          <cell r="AU186">
            <v>0</v>
          </cell>
          <cell r="AV186">
            <v>0</v>
          </cell>
          <cell r="AW186">
            <v>0</v>
          </cell>
          <cell r="AX186">
            <v>0</v>
          </cell>
          <cell r="AY186">
            <v>0</v>
          </cell>
          <cell r="AZ186">
            <v>0</v>
          </cell>
          <cell r="BA186">
            <v>3.6867999999999999</v>
          </cell>
          <cell r="BB186">
            <v>36.355499999999999</v>
          </cell>
          <cell r="BC186">
            <v>2.0108000000000001</v>
          </cell>
          <cell r="BD186">
            <v>100.9914</v>
          </cell>
          <cell r="BE186">
            <v>608.42560000000003</v>
          </cell>
          <cell r="BF186">
            <v>57.007899999999999</v>
          </cell>
          <cell r="BG186">
            <v>189.34700000000001</v>
          </cell>
          <cell r="BH186">
            <v>1266.7302</v>
          </cell>
          <cell r="BI186">
            <v>106.8832</v>
          </cell>
          <cell r="BJ186">
            <v>290.33839999999998</v>
          </cell>
          <cell r="BK186">
            <v>1875.1558</v>
          </cell>
          <cell r="BL186">
            <v>163.89109999999999</v>
          </cell>
          <cell r="BM186">
            <v>286.65159999999997</v>
          </cell>
          <cell r="BN186">
            <v>1838.8003000000001</v>
          </cell>
          <cell r="BO186">
            <v>161.88030000000001</v>
          </cell>
          <cell r="BP186">
            <v>100.9914</v>
          </cell>
          <cell r="BQ186">
            <v>608.42560000000003</v>
          </cell>
          <cell r="BR186">
            <v>57.007899999999999</v>
          </cell>
          <cell r="BS186">
            <v>189.34700000000001</v>
          </cell>
          <cell r="BT186">
            <v>1266.7302</v>
          </cell>
          <cell r="BU186">
            <v>106.8832</v>
          </cell>
          <cell r="BV186">
            <v>290.33839999999998</v>
          </cell>
          <cell r="BW186">
            <v>1875.1558</v>
          </cell>
          <cell r="BX186">
            <v>163.89109999999999</v>
          </cell>
          <cell r="BY186">
            <v>3.6867999999999999</v>
          </cell>
          <cell r="BZ186">
            <v>32.517099999999999</v>
          </cell>
          <cell r="CA186">
            <v>2.0108000000000001</v>
          </cell>
          <cell r="CB186">
            <v>0</v>
          </cell>
          <cell r="CC186">
            <v>0</v>
          </cell>
          <cell r="CD186">
            <v>0</v>
          </cell>
          <cell r="CE186">
            <v>0</v>
          </cell>
          <cell r="CF186">
            <v>3.8384</v>
          </cell>
          <cell r="CG186">
            <v>0</v>
          </cell>
          <cell r="CH186">
            <v>0</v>
          </cell>
          <cell r="CI186">
            <v>0</v>
          </cell>
          <cell r="CJ186">
            <v>0</v>
          </cell>
          <cell r="CK186">
            <v>0</v>
          </cell>
          <cell r="CL186">
            <v>0</v>
          </cell>
          <cell r="CM186">
            <v>0</v>
          </cell>
          <cell r="CN186">
            <v>3.6867999999999999</v>
          </cell>
          <cell r="CO186">
            <v>36.355499999999999</v>
          </cell>
          <cell r="CP186">
            <v>2.0108000000000001</v>
          </cell>
          <cell r="CQ186">
            <v>0</v>
          </cell>
          <cell r="CR186">
            <v>0</v>
          </cell>
          <cell r="CS186">
            <v>0</v>
          </cell>
          <cell r="CT186">
            <v>0</v>
          </cell>
          <cell r="CU186">
            <v>0</v>
          </cell>
          <cell r="CV186">
            <v>0</v>
          </cell>
          <cell r="CW186">
            <v>0</v>
          </cell>
          <cell r="CX186">
            <v>0</v>
          </cell>
          <cell r="CY186">
            <v>0</v>
          </cell>
          <cell r="CZ186">
            <v>286.65159999999997</v>
          </cell>
          <cell r="DA186">
            <v>1838.8003000000001</v>
          </cell>
          <cell r="DB186">
            <v>161.88030000000001</v>
          </cell>
        </row>
        <row r="187">
          <cell r="A187">
            <v>93853</v>
          </cell>
          <cell r="B187">
            <v>0</v>
          </cell>
          <cell r="C187">
            <v>0</v>
          </cell>
          <cell r="D187">
            <v>0</v>
          </cell>
          <cell r="E187">
            <v>0</v>
          </cell>
          <cell r="F187">
            <v>0</v>
          </cell>
          <cell r="G187">
            <v>0</v>
          </cell>
          <cell r="H187">
            <v>0</v>
          </cell>
          <cell r="I187">
            <v>1.3757999999999999</v>
          </cell>
          <cell r="J187">
            <v>0</v>
          </cell>
          <cell r="K187">
            <v>0</v>
          </cell>
          <cell r="L187">
            <v>0</v>
          </cell>
          <cell r="M187">
            <v>0</v>
          </cell>
          <cell r="N187">
            <v>0</v>
          </cell>
          <cell r="O187">
            <v>1.3757999999999999</v>
          </cell>
          <cell r="P187">
            <v>0</v>
          </cell>
          <cell r="Q187">
            <v>39.901299999999999</v>
          </cell>
          <cell r="R187">
            <v>416.95280000000002</v>
          </cell>
          <cell r="S187">
            <v>65.8369</v>
          </cell>
          <cell r="T187">
            <v>141.4683</v>
          </cell>
          <cell r="U187">
            <v>1478.2874999999999</v>
          </cell>
          <cell r="V187">
            <v>233.42230000000001</v>
          </cell>
          <cell r="W187">
            <v>181.36959999999999</v>
          </cell>
          <cell r="X187">
            <v>1895.2402999999999</v>
          </cell>
          <cell r="Y187">
            <v>299.25920000000002</v>
          </cell>
          <cell r="Z187">
            <v>187.18299999999999</v>
          </cell>
          <cell r="AA187">
            <v>1875.7103</v>
          </cell>
          <cell r="AB187">
            <v>308.85140000000001</v>
          </cell>
          <cell r="AC187">
            <v>0</v>
          </cell>
          <cell r="AD187">
            <v>0</v>
          </cell>
          <cell r="AE187">
            <v>0</v>
          </cell>
          <cell r="AF187">
            <v>0</v>
          </cell>
          <cell r="AG187">
            <v>0</v>
          </cell>
          <cell r="AH187">
            <v>0</v>
          </cell>
          <cell r="AI187">
            <v>0.17929999999999999</v>
          </cell>
          <cell r="AJ187">
            <v>4.6742999999999997</v>
          </cell>
          <cell r="AK187">
            <v>0.27639999999999998</v>
          </cell>
          <cell r="AL187">
            <v>182.22399999999999</v>
          </cell>
          <cell r="AM187">
            <v>2098.3209000000002</v>
          </cell>
          <cell r="AN187">
            <v>300.66910000000001</v>
          </cell>
          <cell r="AO187">
            <v>369.22770000000003</v>
          </cell>
          <cell r="AP187">
            <v>3969.3569000000002</v>
          </cell>
          <cell r="AQ187">
            <v>609.2441</v>
          </cell>
          <cell r="AR187">
            <v>0.17929999999999999</v>
          </cell>
          <cell r="AS187">
            <v>6.0500999999999996</v>
          </cell>
          <cell r="AT187">
            <v>0.27639999999999998</v>
          </cell>
          <cell r="AU187">
            <v>0</v>
          </cell>
          <cell r="AV187">
            <v>0</v>
          </cell>
          <cell r="AW187">
            <v>0</v>
          </cell>
          <cell r="AX187">
            <v>0</v>
          </cell>
          <cell r="AY187">
            <v>0</v>
          </cell>
          <cell r="AZ187">
            <v>0</v>
          </cell>
          <cell r="BA187">
            <v>0.17929999999999999</v>
          </cell>
          <cell r="BB187">
            <v>6.0500999999999996</v>
          </cell>
          <cell r="BC187">
            <v>0.27639999999999998</v>
          </cell>
          <cell r="BD187">
            <v>187.18299999999999</v>
          </cell>
          <cell r="BE187">
            <v>1877.0861</v>
          </cell>
          <cell r="BF187">
            <v>308.85140000000001</v>
          </cell>
          <cell r="BG187">
            <v>363.59359999999998</v>
          </cell>
          <cell r="BH187">
            <v>3993.5612000000001</v>
          </cell>
          <cell r="BI187">
            <v>599.92830000000004</v>
          </cell>
          <cell r="BJ187">
            <v>550.77660000000003</v>
          </cell>
          <cell r="BK187">
            <v>5870.6472999999996</v>
          </cell>
          <cell r="BL187">
            <v>908.77970000000005</v>
          </cell>
          <cell r="BM187">
            <v>550.59730000000002</v>
          </cell>
          <cell r="BN187">
            <v>5864.5972000000002</v>
          </cell>
          <cell r="BO187">
            <v>908.50329999999997</v>
          </cell>
          <cell r="BP187">
            <v>187.18299999999999</v>
          </cell>
          <cell r="BQ187">
            <v>1877.0861</v>
          </cell>
          <cell r="BR187">
            <v>308.85140000000001</v>
          </cell>
          <cell r="BS187">
            <v>363.59359999999998</v>
          </cell>
          <cell r="BT187">
            <v>3993.5612000000001</v>
          </cell>
          <cell r="BU187">
            <v>599.92830000000004</v>
          </cell>
          <cell r="BV187">
            <v>550.77660000000003</v>
          </cell>
          <cell r="BW187">
            <v>5870.6472999999996</v>
          </cell>
          <cell r="BX187">
            <v>908.77970000000005</v>
          </cell>
          <cell r="BY187">
            <v>0.17929999999999999</v>
          </cell>
          <cell r="BZ187">
            <v>4.6742999999999997</v>
          </cell>
          <cell r="CA187">
            <v>0.27639999999999998</v>
          </cell>
          <cell r="CB187">
            <v>0</v>
          </cell>
          <cell r="CC187">
            <v>0</v>
          </cell>
          <cell r="CD187">
            <v>0</v>
          </cell>
          <cell r="CE187">
            <v>0</v>
          </cell>
          <cell r="CF187">
            <v>1.3757999999999999</v>
          </cell>
          <cell r="CG187">
            <v>0</v>
          </cell>
          <cell r="CH187">
            <v>0</v>
          </cell>
          <cell r="CI187">
            <v>0</v>
          </cell>
          <cell r="CJ187">
            <v>0</v>
          </cell>
          <cell r="CK187">
            <v>0</v>
          </cell>
          <cell r="CL187">
            <v>0</v>
          </cell>
          <cell r="CM187">
            <v>0</v>
          </cell>
          <cell r="CN187">
            <v>0.17929999999999999</v>
          </cell>
          <cell r="CO187">
            <v>6.0500999999999996</v>
          </cell>
          <cell r="CP187">
            <v>0.27639999999999998</v>
          </cell>
          <cell r="CQ187">
            <v>0</v>
          </cell>
          <cell r="CR187">
            <v>0</v>
          </cell>
          <cell r="CS187">
            <v>0</v>
          </cell>
          <cell r="CT187">
            <v>0</v>
          </cell>
          <cell r="CU187">
            <v>0</v>
          </cell>
          <cell r="CV187">
            <v>0</v>
          </cell>
          <cell r="CW187">
            <v>0</v>
          </cell>
          <cell r="CX187">
            <v>0</v>
          </cell>
          <cell r="CY187">
            <v>0</v>
          </cell>
          <cell r="CZ187">
            <v>550.59730000000002</v>
          </cell>
          <cell r="DA187">
            <v>5864.5972000000002</v>
          </cell>
          <cell r="DB187">
            <v>908.50329999999997</v>
          </cell>
        </row>
        <row r="188">
          <cell r="A188">
            <v>93856</v>
          </cell>
          <cell r="B188">
            <v>0</v>
          </cell>
          <cell r="C188">
            <v>0</v>
          </cell>
          <cell r="D188">
            <v>0</v>
          </cell>
          <cell r="E188">
            <v>0</v>
          </cell>
          <cell r="F188">
            <v>0</v>
          </cell>
          <cell r="G188">
            <v>0</v>
          </cell>
          <cell r="H188">
            <v>0</v>
          </cell>
          <cell r="I188">
            <v>276.85980000000001</v>
          </cell>
          <cell r="J188">
            <v>0</v>
          </cell>
          <cell r="K188">
            <v>0</v>
          </cell>
          <cell r="L188">
            <v>0</v>
          </cell>
          <cell r="M188">
            <v>0</v>
          </cell>
          <cell r="N188">
            <v>0</v>
          </cell>
          <cell r="O188">
            <v>276.85980000000001</v>
          </cell>
          <cell r="P188">
            <v>0</v>
          </cell>
          <cell r="Q188">
            <v>32.292700000000004</v>
          </cell>
          <cell r="R188">
            <v>251.29949999999999</v>
          </cell>
          <cell r="S188">
            <v>18.2287</v>
          </cell>
          <cell r="T188">
            <v>114.49209999999999</v>
          </cell>
          <cell r="U188">
            <v>890.97090000000003</v>
          </cell>
          <cell r="V188">
            <v>64.628799999999998</v>
          </cell>
          <cell r="W188">
            <v>146.78479999999999</v>
          </cell>
          <cell r="X188">
            <v>1142.2704000000001</v>
          </cell>
          <cell r="Y188">
            <v>82.857500000000002</v>
          </cell>
          <cell r="Z188">
            <v>150.49700000000001</v>
          </cell>
          <cell r="AA188">
            <v>1078.182</v>
          </cell>
          <cell r="AB188">
            <v>84.953000000000003</v>
          </cell>
          <cell r="AC188">
            <v>0</v>
          </cell>
          <cell r="AD188">
            <v>0</v>
          </cell>
          <cell r="AE188">
            <v>0</v>
          </cell>
          <cell r="AF188">
            <v>0</v>
          </cell>
          <cell r="AG188">
            <v>0</v>
          </cell>
          <cell r="AH188">
            <v>0</v>
          </cell>
          <cell r="AI188">
            <v>4.8308999999999997</v>
          </cell>
          <cell r="AJ188">
            <v>67.368799999999993</v>
          </cell>
          <cell r="AK188">
            <v>2.6347</v>
          </cell>
          <cell r="AL188">
            <v>135.38210000000001</v>
          </cell>
          <cell r="AM188">
            <v>1123.3217999999999</v>
          </cell>
          <cell r="AN188">
            <v>76.420900000000003</v>
          </cell>
          <cell r="AO188">
            <v>281.04820000000001</v>
          </cell>
          <cell r="AP188">
            <v>2134.1350000000002</v>
          </cell>
          <cell r="AQ188">
            <v>158.73920000000001</v>
          </cell>
          <cell r="AR188">
            <v>4.8308999999999997</v>
          </cell>
          <cell r="AS188">
            <v>344.22859999999997</v>
          </cell>
          <cell r="AT188">
            <v>2.6347</v>
          </cell>
          <cell r="AU188">
            <v>0</v>
          </cell>
          <cell r="AV188">
            <v>0</v>
          </cell>
          <cell r="AW188">
            <v>0</v>
          </cell>
          <cell r="AX188">
            <v>0</v>
          </cell>
          <cell r="AY188">
            <v>0</v>
          </cell>
          <cell r="AZ188">
            <v>0</v>
          </cell>
          <cell r="BA188">
            <v>4.8308999999999997</v>
          </cell>
          <cell r="BB188">
            <v>344.22859999999997</v>
          </cell>
          <cell r="BC188">
            <v>2.6347</v>
          </cell>
          <cell r="BD188">
            <v>150.49700000000001</v>
          </cell>
          <cell r="BE188">
            <v>1355.0418</v>
          </cell>
          <cell r="BF188">
            <v>84.953000000000003</v>
          </cell>
          <cell r="BG188">
            <v>282.1669</v>
          </cell>
          <cell r="BH188">
            <v>2265.5922</v>
          </cell>
          <cell r="BI188">
            <v>159.2784</v>
          </cell>
          <cell r="BJ188">
            <v>432.66390000000001</v>
          </cell>
          <cell r="BK188">
            <v>3620.634</v>
          </cell>
          <cell r="BL188">
            <v>244.23140000000001</v>
          </cell>
          <cell r="BM188">
            <v>427.83300000000003</v>
          </cell>
          <cell r="BN188">
            <v>3276.4054000000001</v>
          </cell>
          <cell r="BO188">
            <v>241.5967</v>
          </cell>
          <cell r="BP188">
            <v>150.49700000000001</v>
          </cell>
          <cell r="BQ188">
            <v>1355.0418</v>
          </cell>
          <cell r="BR188">
            <v>84.953000000000003</v>
          </cell>
          <cell r="BS188">
            <v>282.1669</v>
          </cell>
          <cell r="BT188">
            <v>2265.5922</v>
          </cell>
          <cell r="BU188">
            <v>159.2784</v>
          </cell>
          <cell r="BV188">
            <v>432.66390000000001</v>
          </cell>
          <cell r="BW188">
            <v>3620.634</v>
          </cell>
          <cell r="BX188">
            <v>244.23140000000001</v>
          </cell>
          <cell r="BY188">
            <v>4.8308999999999997</v>
          </cell>
          <cell r="BZ188">
            <v>67.368799999999993</v>
          </cell>
          <cell r="CA188">
            <v>2.6347</v>
          </cell>
          <cell r="CB188">
            <v>0</v>
          </cell>
          <cell r="CC188">
            <v>0</v>
          </cell>
          <cell r="CD188">
            <v>0</v>
          </cell>
          <cell r="CE188">
            <v>0</v>
          </cell>
          <cell r="CF188">
            <v>276.85980000000001</v>
          </cell>
          <cell r="CG188">
            <v>0</v>
          </cell>
          <cell r="CH188">
            <v>0</v>
          </cell>
          <cell r="CI188">
            <v>0</v>
          </cell>
          <cell r="CJ188">
            <v>0</v>
          </cell>
          <cell r="CK188">
            <v>0</v>
          </cell>
          <cell r="CL188">
            <v>0</v>
          </cell>
          <cell r="CM188">
            <v>0</v>
          </cell>
          <cell r="CN188">
            <v>4.8308999999999997</v>
          </cell>
          <cell r="CO188">
            <v>344.22859999999997</v>
          </cell>
          <cell r="CP188">
            <v>2.6347</v>
          </cell>
          <cell r="CQ188">
            <v>0</v>
          </cell>
          <cell r="CR188">
            <v>0</v>
          </cell>
          <cell r="CS188">
            <v>0</v>
          </cell>
          <cell r="CT188">
            <v>0</v>
          </cell>
          <cell r="CU188">
            <v>0</v>
          </cell>
          <cell r="CV188">
            <v>0</v>
          </cell>
          <cell r="CW188">
            <v>0</v>
          </cell>
          <cell r="CX188">
            <v>0</v>
          </cell>
          <cell r="CY188">
            <v>0</v>
          </cell>
          <cell r="CZ188">
            <v>427.83300000000003</v>
          </cell>
          <cell r="DA188">
            <v>3276.4054000000001</v>
          </cell>
          <cell r="DB188">
            <v>241.5967</v>
          </cell>
        </row>
        <row r="189">
          <cell r="A189">
            <v>93858</v>
          </cell>
          <cell r="B189">
            <v>74.464299999999994</v>
          </cell>
          <cell r="C189">
            <v>607.31290000000001</v>
          </cell>
          <cell r="D189">
            <v>584.14110000000005</v>
          </cell>
          <cell r="E189">
            <v>138.291</v>
          </cell>
          <cell r="F189">
            <v>757.04560000000004</v>
          </cell>
          <cell r="G189">
            <v>1084.8330000000001</v>
          </cell>
          <cell r="H189">
            <v>0</v>
          </cell>
          <cell r="I189">
            <v>0</v>
          </cell>
          <cell r="J189">
            <v>0</v>
          </cell>
          <cell r="K189">
            <v>85.816000000000003</v>
          </cell>
          <cell r="L189">
            <v>561.43910000000005</v>
          </cell>
          <cell r="M189">
            <v>673.18979999999999</v>
          </cell>
          <cell r="N189">
            <v>0</v>
          </cell>
          <cell r="O189">
            <v>0</v>
          </cell>
          <cell r="P189">
            <v>0</v>
          </cell>
          <cell r="Q189">
            <v>12.3408</v>
          </cell>
          <cell r="R189">
            <v>72.138599999999997</v>
          </cell>
          <cell r="S189">
            <v>96.807699999999997</v>
          </cell>
          <cell r="T189">
            <v>43.753799999999998</v>
          </cell>
          <cell r="U189">
            <v>255.76419999999999</v>
          </cell>
          <cell r="V189">
            <v>343.23050000000001</v>
          </cell>
          <cell r="W189">
            <v>183.03389999999999</v>
          </cell>
          <cell r="X189">
            <v>1130.8222000000001</v>
          </cell>
          <cell r="Y189">
            <v>1435.8225</v>
          </cell>
          <cell r="Z189">
            <v>97.532499999999999</v>
          </cell>
          <cell r="AA189">
            <v>595.03430000000003</v>
          </cell>
          <cell r="AB189">
            <v>765.09969999999998</v>
          </cell>
          <cell r="AC189">
            <v>0</v>
          </cell>
          <cell r="AD189">
            <v>49.614100000000001</v>
          </cell>
          <cell r="AE189">
            <v>0</v>
          </cell>
          <cell r="AF189">
            <v>0</v>
          </cell>
          <cell r="AG189">
            <v>0</v>
          </cell>
          <cell r="AH189">
            <v>0</v>
          </cell>
          <cell r="AI189">
            <v>0</v>
          </cell>
          <cell r="AJ189">
            <v>0</v>
          </cell>
          <cell r="AK189">
            <v>0</v>
          </cell>
          <cell r="AL189">
            <v>55.289700000000003</v>
          </cell>
          <cell r="AM189">
            <v>351.52050000000003</v>
          </cell>
          <cell r="AN189">
            <v>433.72340000000003</v>
          </cell>
          <cell r="AO189">
            <v>152.82220000000001</v>
          </cell>
          <cell r="AP189">
            <v>896.94069999999999</v>
          </cell>
          <cell r="AQ189">
            <v>1198.8231000000001</v>
          </cell>
          <cell r="AR189">
            <v>85.816000000000003</v>
          </cell>
          <cell r="AS189">
            <v>611.05319999999995</v>
          </cell>
          <cell r="AT189">
            <v>673.18979999999999</v>
          </cell>
          <cell r="AU189">
            <v>0</v>
          </cell>
          <cell r="AV189">
            <v>0</v>
          </cell>
          <cell r="AW189">
            <v>0</v>
          </cell>
          <cell r="AX189">
            <v>0</v>
          </cell>
          <cell r="AY189">
            <v>0</v>
          </cell>
          <cell r="AZ189">
            <v>0</v>
          </cell>
          <cell r="BA189">
            <v>85.816000000000003</v>
          </cell>
          <cell r="BB189">
            <v>611.05319999999995</v>
          </cell>
          <cell r="BC189">
            <v>673.18979999999999</v>
          </cell>
          <cell r="BD189">
            <v>310.2878</v>
          </cell>
          <cell r="BE189">
            <v>1959.3928000000001</v>
          </cell>
          <cell r="BF189">
            <v>2434.0738000000001</v>
          </cell>
          <cell r="BG189">
            <v>111.3843</v>
          </cell>
          <cell r="BH189">
            <v>679.42330000000004</v>
          </cell>
          <cell r="BI189">
            <v>873.76160000000004</v>
          </cell>
          <cell r="BJ189">
            <v>421.6721</v>
          </cell>
          <cell r="BK189">
            <v>2638.8161</v>
          </cell>
          <cell r="BL189">
            <v>3307.8353999999999</v>
          </cell>
          <cell r="BM189">
            <v>335.85610000000003</v>
          </cell>
          <cell r="BN189">
            <v>2027.7628999999999</v>
          </cell>
          <cell r="BO189">
            <v>2634.6455999999998</v>
          </cell>
          <cell r="BP189">
            <v>310.2878</v>
          </cell>
          <cell r="BQ189">
            <v>1959.3928000000001</v>
          </cell>
          <cell r="BR189">
            <v>2434.0738000000001</v>
          </cell>
          <cell r="BS189">
            <v>111.3843</v>
          </cell>
          <cell r="BT189">
            <v>679.42330000000004</v>
          </cell>
          <cell r="BU189">
            <v>873.76160000000004</v>
          </cell>
          <cell r="BV189">
            <v>421.6721</v>
          </cell>
          <cell r="BW189">
            <v>2638.8161</v>
          </cell>
          <cell r="BX189">
            <v>3307.8353999999999</v>
          </cell>
          <cell r="BY189">
            <v>0</v>
          </cell>
          <cell r="BZ189">
            <v>0</v>
          </cell>
          <cell r="CA189">
            <v>0</v>
          </cell>
          <cell r="CB189">
            <v>0</v>
          </cell>
          <cell r="CC189">
            <v>0</v>
          </cell>
          <cell r="CD189">
            <v>0</v>
          </cell>
          <cell r="CE189">
            <v>0</v>
          </cell>
          <cell r="CF189">
            <v>0</v>
          </cell>
          <cell r="CG189">
            <v>0</v>
          </cell>
          <cell r="CH189">
            <v>85.816000000000003</v>
          </cell>
          <cell r="CI189">
            <v>561.43910000000005</v>
          </cell>
          <cell r="CJ189">
            <v>673.18979999999999</v>
          </cell>
          <cell r="CK189">
            <v>0</v>
          </cell>
          <cell r="CL189">
            <v>49.614100000000001</v>
          </cell>
          <cell r="CM189">
            <v>0</v>
          </cell>
          <cell r="CN189">
            <v>85.816000000000003</v>
          </cell>
          <cell r="CO189">
            <v>611.05319999999995</v>
          </cell>
          <cell r="CP189">
            <v>673.18979999999999</v>
          </cell>
          <cell r="CQ189">
            <v>0</v>
          </cell>
          <cell r="CR189">
            <v>0</v>
          </cell>
          <cell r="CS189">
            <v>0</v>
          </cell>
          <cell r="CT189">
            <v>0</v>
          </cell>
          <cell r="CU189">
            <v>0</v>
          </cell>
          <cell r="CV189">
            <v>0</v>
          </cell>
          <cell r="CW189">
            <v>0</v>
          </cell>
          <cell r="CX189">
            <v>0</v>
          </cell>
          <cell r="CY189">
            <v>0</v>
          </cell>
          <cell r="CZ189">
            <v>335.85610000000003</v>
          </cell>
          <cell r="DA189">
            <v>2027.7628999999999</v>
          </cell>
          <cell r="DB189">
            <v>2634.6455999999998</v>
          </cell>
        </row>
        <row r="190">
          <cell r="A190">
            <v>93859</v>
          </cell>
          <cell r="B190">
            <v>306.15839999999997</v>
          </cell>
          <cell r="C190">
            <v>2176.9589000000001</v>
          </cell>
          <cell r="D190">
            <v>2288.0796</v>
          </cell>
          <cell r="E190">
            <v>568.57989999999995</v>
          </cell>
          <cell r="F190">
            <v>2837.6738</v>
          </cell>
          <cell r="G190">
            <v>4249.2906000000003</v>
          </cell>
          <cell r="H190">
            <v>0</v>
          </cell>
          <cell r="I190">
            <v>320.26400000000001</v>
          </cell>
          <cell r="J190">
            <v>0</v>
          </cell>
          <cell r="K190">
            <v>505.43200000000002</v>
          </cell>
          <cell r="L190">
            <v>3331.4041999999999</v>
          </cell>
          <cell r="M190">
            <v>3777.3544999999999</v>
          </cell>
          <cell r="N190">
            <v>0</v>
          </cell>
          <cell r="O190">
            <v>320.26400000000001</v>
          </cell>
          <cell r="P190">
            <v>0</v>
          </cell>
          <cell r="Q190">
            <v>226.9091</v>
          </cell>
          <cell r="R190">
            <v>1546.2729999999999</v>
          </cell>
          <cell r="S190">
            <v>1695.8086000000001</v>
          </cell>
          <cell r="T190">
            <v>804.49590000000001</v>
          </cell>
          <cell r="U190">
            <v>5482.2412000000004</v>
          </cell>
          <cell r="V190">
            <v>6012.4138999999996</v>
          </cell>
          <cell r="W190">
            <v>1400.7112999999999</v>
          </cell>
          <cell r="X190">
            <v>8711.7427000000007</v>
          </cell>
          <cell r="Y190">
            <v>10468.2382</v>
          </cell>
          <cell r="Z190">
            <v>1876.8191999999999</v>
          </cell>
          <cell r="AA190">
            <v>13378.2323</v>
          </cell>
          <cell r="AB190">
            <v>14026.4388</v>
          </cell>
          <cell r="AC190">
            <v>0</v>
          </cell>
          <cell r="AD190">
            <v>33.712899999999998</v>
          </cell>
          <cell r="AE190">
            <v>0</v>
          </cell>
          <cell r="AF190">
            <v>0</v>
          </cell>
          <cell r="AG190">
            <v>0</v>
          </cell>
          <cell r="AH190">
            <v>0</v>
          </cell>
          <cell r="AI190">
            <v>0</v>
          </cell>
          <cell r="AJ190">
            <v>0</v>
          </cell>
          <cell r="AK190">
            <v>0</v>
          </cell>
          <cell r="AL190">
            <v>1036.2638999999999</v>
          </cell>
          <cell r="AM190">
            <v>7616.5141000000003</v>
          </cell>
          <cell r="AN190">
            <v>7744.5353999999998</v>
          </cell>
          <cell r="AO190">
            <v>2913.0830999999998</v>
          </cell>
          <cell r="AP190">
            <v>20961.033500000001</v>
          </cell>
          <cell r="AQ190">
            <v>21770.974200000001</v>
          </cell>
          <cell r="AR190">
            <v>505.43200000000002</v>
          </cell>
          <cell r="AS190">
            <v>3685.3811000000001</v>
          </cell>
          <cell r="AT190">
            <v>3777.3544999999999</v>
          </cell>
          <cell r="AU190">
            <v>0</v>
          </cell>
          <cell r="AV190">
            <v>0</v>
          </cell>
          <cell r="AW190">
            <v>0</v>
          </cell>
          <cell r="AX190">
            <v>0</v>
          </cell>
          <cell r="AY190">
            <v>0</v>
          </cell>
          <cell r="AZ190">
            <v>0</v>
          </cell>
          <cell r="BA190">
            <v>505.43200000000002</v>
          </cell>
          <cell r="BB190">
            <v>3685.3811000000001</v>
          </cell>
          <cell r="BC190">
            <v>3777.3544999999999</v>
          </cell>
          <cell r="BD190">
            <v>2751.5574999999999</v>
          </cell>
          <cell r="BE190">
            <v>18713.129000000001</v>
          </cell>
          <cell r="BF190">
            <v>20563.809000000001</v>
          </cell>
          <cell r="BG190">
            <v>2067.6689000000001</v>
          </cell>
          <cell r="BH190">
            <v>14645.0283</v>
          </cell>
          <cell r="BI190">
            <v>15452.757900000001</v>
          </cell>
          <cell r="BJ190">
            <v>4819.2263999999996</v>
          </cell>
          <cell r="BK190">
            <v>33358.157299999999</v>
          </cell>
          <cell r="BL190">
            <v>36016.566899999998</v>
          </cell>
          <cell r="BM190">
            <v>4313.7943999999998</v>
          </cell>
          <cell r="BN190">
            <v>29672.7762</v>
          </cell>
          <cell r="BO190">
            <v>32239.2124</v>
          </cell>
          <cell r="BP190">
            <v>2751.5574999999999</v>
          </cell>
          <cell r="BQ190">
            <v>18713.129000000001</v>
          </cell>
          <cell r="BR190">
            <v>20563.809000000001</v>
          </cell>
          <cell r="BS190">
            <v>2067.6689000000001</v>
          </cell>
          <cell r="BT190">
            <v>14645.0283</v>
          </cell>
          <cell r="BU190">
            <v>15452.757900000001</v>
          </cell>
          <cell r="BV190">
            <v>4819.2263999999996</v>
          </cell>
          <cell r="BW190">
            <v>33358.157299999999</v>
          </cell>
          <cell r="BX190">
            <v>36016.566899999998</v>
          </cell>
          <cell r="BY190">
            <v>0</v>
          </cell>
          <cell r="BZ190">
            <v>0</v>
          </cell>
          <cell r="CA190">
            <v>0</v>
          </cell>
          <cell r="CB190">
            <v>0</v>
          </cell>
          <cell r="CC190">
            <v>0</v>
          </cell>
          <cell r="CD190">
            <v>0</v>
          </cell>
          <cell r="CE190">
            <v>0</v>
          </cell>
          <cell r="CF190">
            <v>320.26400000000001</v>
          </cell>
          <cell r="CG190">
            <v>0</v>
          </cell>
          <cell r="CH190">
            <v>505.43200000000002</v>
          </cell>
          <cell r="CI190">
            <v>3331.4041999999999</v>
          </cell>
          <cell r="CJ190">
            <v>3777.3544999999999</v>
          </cell>
          <cell r="CK190">
            <v>0</v>
          </cell>
          <cell r="CL190">
            <v>33.712899999999998</v>
          </cell>
          <cell r="CM190">
            <v>0</v>
          </cell>
          <cell r="CN190">
            <v>505.43200000000002</v>
          </cell>
          <cell r="CO190">
            <v>3685.3811000000001</v>
          </cell>
          <cell r="CP190">
            <v>3777.3544999999999</v>
          </cell>
          <cell r="CQ190">
            <v>0</v>
          </cell>
          <cell r="CR190">
            <v>0</v>
          </cell>
          <cell r="CS190">
            <v>0</v>
          </cell>
          <cell r="CT190">
            <v>0</v>
          </cell>
          <cell r="CU190">
            <v>0</v>
          </cell>
          <cell r="CV190">
            <v>0</v>
          </cell>
          <cell r="CW190">
            <v>0</v>
          </cell>
          <cell r="CX190">
            <v>0</v>
          </cell>
          <cell r="CY190">
            <v>0</v>
          </cell>
          <cell r="CZ190">
            <v>4313.7943999999998</v>
          </cell>
          <cell r="DA190">
            <v>29672.7762</v>
          </cell>
          <cell r="DB190">
            <v>32239.2124</v>
          </cell>
        </row>
        <row r="191">
          <cell r="A191">
            <v>93860</v>
          </cell>
          <cell r="B191">
            <v>13.3988</v>
          </cell>
          <cell r="C191">
            <v>109.5123</v>
          </cell>
          <cell r="D191">
            <v>100.13630000000001</v>
          </cell>
          <cell r="E191">
            <v>24.883500000000002</v>
          </cell>
          <cell r="F191">
            <v>152.69640000000001</v>
          </cell>
          <cell r="G191">
            <v>185.9674</v>
          </cell>
          <cell r="H191">
            <v>0</v>
          </cell>
          <cell r="I191">
            <v>9.4815000000000005</v>
          </cell>
          <cell r="J191">
            <v>0</v>
          </cell>
          <cell r="K191">
            <v>33.088000000000001</v>
          </cell>
          <cell r="L191">
            <v>171.37649999999999</v>
          </cell>
          <cell r="M191">
            <v>247.28370000000001</v>
          </cell>
          <cell r="N191">
            <v>0</v>
          </cell>
          <cell r="O191">
            <v>9.4815000000000005</v>
          </cell>
          <cell r="P191">
            <v>0</v>
          </cell>
          <cell r="Q191">
            <v>7.2957000000000001</v>
          </cell>
          <cell r="R191">
            <v>91.883899999999997</v>
          </cell>
          <cell r="S191">
            <v>54.524000000000001</v>
          </cell>
          <cell r="T191">
            <v>25.866499999999998</v>
          </cell>
          <cell r="U191">
            <v>325.77010000000001</v>
          </cell>
          <cell r="V191">
            <v>193.31360000000001</v>
          </cell>
          <cell r="W191">
            <v>38.356499999999997</v>
          </cell>
          <cell r="X191">
            <v>508.4862</v>
          </cell>
          <cell r="Y191">
            <v>286.6576</v>
          </cell>
          <cell r="Z191">
            <v>58.472900000000003</v>
          </cell>
          <cell r="AA191">
            <v>756.601</v>
          </cell>
          <cell r="AB191">
            <v>436.99880000000002</v>
          </cell>
          <cell r="AC191">
            <v>0</v>
          </cell>
          <cell r="AD191">
            <v>0</v>
          </cell>
          <cell r="AE191">
            <v>0</v>
          </cell>
          <cell r="AF191">
            <v>0</v>
          </cell>
          <cell r="AG191">
            <v>0</v>
          </cell>
          <cell r="AH191">
            <v>0</v>
          </cell>
          <cell r="AI191">
            <v>0</v>
          </cell>
          <cell r="AJ191">
            <v>0</v>
          </cell>
          <cell r="AK191">
            <v>0</v>
          </cell>
          <cell r="AL191">
            <v>36.0822</v>
          </cell>
          <cell r="AM191">
            <v>495.35289999999998</v>
          </cell>
          <cell r="AN191">
            <v>269.66129999999998</v>
          </cell>
          <cell r="AO191">
            <v>94.555099999999996</v>
          </cell>
          <cell r="AP191">
            <v>1251.9539</v>
          </cell>
          <cell r="AQ191">
            <v>706.66010000000006</v>
          </cell>
          <cell r="AR191">
            <v>33.088000000000001</v>
          </cell>
          <cell r="AS191">
            <v>180.858</v>
          </cell>
          <cell r="AT191">
            <v>247.28370000000001</v>
          </cell>
          <cell r="AU191">
            <v>0</v>
          </cell>
          <cell r="AV191">
            <v>0</v>
          </cell>
          <cell r="AW191">
            <v>0</v>
          </cell>
          <cell r="AX191">
            <v>0</v>
          </cell>
          <cell r="AY191">
            <v>0</v>
          </cell>
          <cell r="AZ191">
            <v>0</v>
          </cell>
          <cell r="BA191">
            <v>33.088000000000001</v>
          </cell>
          <cell r="BB191">
            <v>180.858</v>
          </cell>
          <cell r="BC191">
            <v>247.28370000000001</v>
          </cell>
          <cell r="BD191">
            <v>96.755200000000002</v>
          </cell>
          <cell r="BE191">
            <v>1028.2911999999999</v>
          </cell>
          <cell r="BF191">
            <v>723.10249999999996</v>
          </cell>
          <cell r="BG191">
            <v>69.244399999999999</v>
          </cell>
          <cell r="BH191">
            <v>913.00689999999997</v>
          </cell>
          <cell r="BI191">
            <v>517.49890000000005</v>
          </cell>
          <cell r="BJ191">
            <v>165.99959999999999</v>
          </cell>
          <cell r="BK191">
            <v>1941.2981</v>
          </cell>
          <cell r="BL191">
            <v>1240.6014</v>
          </cell>
          <cell r="BM191">
            <v>132.91159999999999</v>
          </cell>
          <cell r="BN191">
            <v>1760.4401</v>
          </cell>
          <cell r="BO191">
            <v>993.31769999999995</v>
          </cell>
          <cell r="BP191">
            <v>96.755200000000002</v>
          </cell>
          <cell r="BQ191">
            <v>1028.2911999999999</v>
          </cell>
          <cell r="BR191">
            <v>723.10249999999996</v>
          </cell>
          <cell r="BS191">
            <v>69.244399999999999</v>
          </cell>
          <cell r="BT191">
            <v>913.00689999999997</v>
          </cell>
          <cell r="BU191">
            <v>517.49890000000005</v>
          </cell>
          <cell r="BV191">
            <v>165.99959999999999</v>
          </cell>
          <cell r="BW191">
            <v>1941.2981</v>
          </cell>
          <cell r="BX191">
            <v>1240.6014</v>
          </cell>
          <cell r="BY191">
            <v>0</v>
          </cell>
          <cell r="BZ191">
            <v>0</v>
          </cell>
          <cell r="CA191">
            <v>0</v>
          </cell>
          <cell r="CB191">
            <v>0</v>
          </cell>
          <cell r="CC191">
            <v>0</v>
          </cell>
          <cell r="CD191">
            <v>0</v>
          </cell>
          <cell r="CE191">
            <v>0</v>
          </cell>
          <cell r="CF191">
            <v>9.4815000000000005</v>
          </cell>
          <cell r="CG191">
            <v>0</v>
          </cell>
          <cell r="CH191">
            <v>33.088000000000001</v>
          </cell>
          <cell r="CI191">
            <v>171.37649999999999</v>
          </cell>
          <cell r="CJ191">
            <v>247.28370000000001</v>
          </cell>
          <cell r="CK191">
            <v>0</v>
          </cell>
          <cell r="CL191">
            <v>0</v>
          </cell>
          <cell r="CM191">
            <v>0</v>
          </cell>
          <cell r="CN191">
            <v>33.088000000000001</v>
          </cell>
          <cell r="CO191">
            <v>180.858</v>
          </cell>
          <cell r="CP191">
            <v>247.28370000000001</v>
          </cell>
          <cell r="CQ191">
            <v>0</v>
          </cell>
          <cell r="CR191">
            <v>0</v>
          </cell>
          <cell r="CS191">
            <v>0</v>
          </cell>
          <cell r="CT191">
            <v>0</v>
          </cell>
          <cell r="CU191">
            <v>0</v>
          </cell>
          <cell r="CV191">
            <v>0</v>
          </cell>
          <cell r="CW191">
            <v>0</v>
          </cell>
          <cell r="CX191">
            <v>0</v>
          </cell>
          <cell r="CY191">
            <v>0</v>
          </cell>
          <cell r="CZ191">
            <v>132.91159999999999</v>
          </cell>
          <cell r="DA191">
            <v>1760.4401</v>
          </cell>
          <cell r="DB191">
            <v>993.31769999999995</v>
          </cell>
        </row>
        <row r="192">
          <cell r="A192">
            <v>93862</v>
          </cell>
          <cell r="B192">
            <v>0</v>
          </cell>
          <cell r="C192">
            <v>0</v>
          </cell>
          <cell r="D192">
            <v>0</v>
          </cell>
          <cell r="E192">
            <v>0</v>
          </cell>
          <cell r="F192">
            <v>0</v>
          </cell>
          <cell r="G192">
            <v>0</v>
          </cell>
          <cell r="H192">
            <v>0</v>
          </cell>
          <cell r="I192">
            <v>2444.12</v>
          </cell>
          <cell r="J192">
            <v>0</v>
          </cell>
          <cell r="K192">
            <v>0</v>
          </cell>
          <cell r="L192">
            <v>0</v>
          </cell>
          <cell r="M192">
            <v>0</v>
          </cell>
          <cell r="N192">
            <v>0</v>
          </cell>
          <cell r="O192">
            <v>2444.12</v>
          </cell>
          <cell r="P192">
            <v>0</v>
          </cell>
          <cell r="Q192">
            <v>259.25740000000002</v>
          </cell>
          <cell r="R192">
            <v>2864.4636</v>
          </cell>
          <cell r="S192">
            <v>948.22519999999997</v>
          </cell>
          <cell r="T192">
            <v>919.18529999999998</v>
          </cell>
          <cell r="U192">
            <v>10155.8253</v>
          </cell>
          <cell r="V192">
            <v>3361.8895000000002</v>
          </cell>
          <cell r="W192">
            <v>1178.4427000000001</v>
          </cell>
          <cell r="X192">
            <v>13020.2889</v>
          </cell>
          <cell r="Y192">
            <v>4310.1147000000001</v>
          </cell>
          <cell r="Z192">
            <v>2056.9222</v>
          </cell>
          <cell r="AA192">
            <v>23614.737799999999</v>
          </cell>
          <cell r="AB192">
            <v>7523.1238999999996</v>
          </cell>
          <cell r="AC192">
            <v>0</v>
          </cell>
          <cell r="AD192">
            <v>0</v>
          </cell>
          <cell r="AE192">
            <v>0</v>
          </cell>
          <cell r="AF192">
            <v>0</v>
          </cell>
          <cell r="AG192">
            <v>0</v>
          </cell>
          <cell r="AH192">
            <v>0</v>
          </cell>
          <cell r="AI192">
            <v>62.321899999999999</v>
          </cell>
          <cell r="AJ192">
            <v>627.73170000000005</v>
          </cell>
          <cell r="AK192">
            <v>199.82509999999999</v>
          </cell>
          <cell r="AL192">
            <v>1183.9944</v>
          </cell>
          <cell r="AM192">
            <v>14345.0404</v>
          </cell>
          <cell r="AN192">
            <v>4330.42</v>
          </cell>
          <cell r="AO192">
            <v>3178.5947000000001</v>
          </cell>
          <cell r="AP192">
            <v>37332.046499999997</v>
          </cell>
          <cell r="AQ192">
            <v>11653.718800000001</v>
          </cell>
          <cell r="AR192">
            <v>62.321899999999999</v>
          </cell>
          <cell r="AS192">
            <v>3071.8517000000002</v>
          </cell>
          <cell r="AT192">
            <v>199.82509999999999</v>
          </cell>
          <cell r="AU192">
            <v>0</v>
          </cell>
          <cell r="AV192">
            <v>0</v>
          </cell>
          <cell r="AW192">
            <v>0</v>
          </cell>
          <cell r="AX192">
            <v>0</v>
          </cell>
          <cell r="AY192">
            <v>0</v>
          </cell>
          <cell r="AZ192">
            <v>0</v>
          </cell>
          <cell r="BA192">
            <v>62.321899999999999</v>
          </cell>
          <cell r="BB192">
            <v>3071.8517000000002</v>
          </cell>
          <cell r="BC192">
            <v>199.82509999999999</v>
          </cell>
          <cell r="BD192">
            <v>2056.9222</v>
          </cell>
          <cell r="BE192">
            <v>26058.857800000002</v>
          </cell>
          <cell r="BF192">
            <v>7523.1238999999996</v>
          </cell>
          <cell r="BG192">
            <v>2362.4371000000001</v>
          </cell>
          <cell r="BH192">
            <v>27365.329300000001</v>
          </cell>
          <cell r="BI192">
            <v>8640.5347000000002</v>
          </cell>
          <cell r="BJ192">
            <v>4419.3593000000001</v>
          </cell>
          <cell r="BK192">
            <v>53424.187100000003</v>
          </cell>
          <cell r="BL192">
            <v>16163.658600000001</v>
          </cell>
          <cell r="BM192">
            <v>4357.0374000000002</v>
          </cell>
          <cell r="BN192">
            <v>50352.335400000004</v>
          </cell>
          <cell r="BO192">
            <v>15963.833500000001</v>
          </cell>
          <cell r="BP192">
            <v>2056.9222</v>
          </cell>
          <cell r="BQ192">
            <v>26058.857800000002</v>
          </cell>
          <cell r="BR192">
            <v>7523.1238999999996</v>
          </cell>
          <cell r="BS192">
            <v>2362.4371000000001</v>
          </cell>
          <cell r="BT192">
            <v>27365.329300000001</v>
          </cell>
          <cell r="BU192">
            <v>8640.5347000000002</v>
          </cell>
          <cell r="BV192">
            <v>4419.3593000000001</v>
          </cell>
          <cell r="BW192">
            <v>53424.187100000003</v>
          </cell>
          <cell r="BX192">
            <v>16163.658600000001</v>
          </cell>
          <cell r="BY192">
            <v>62.321899999999999</v>
          </cell>
          <cell r="BZ192">
            <v>627.73170000000005</v>
          </cell>
          <cell r="CA192">
            <v>199.82509999999999</v>
          </cell>
          <cell r="CB192">
            <v>0</v>
          </cell>
          <cell r="CC192">
            <v>0</v>
          </cell>
          <cell r="CD192">
            <v>0</v>
          </cell>
          <cell r="CE192">
            <v>0</v>
          </cell>
          <cell r="CF192">
            <v>2444.12</v>
          </cell>
          <cell r="CG192">
            <v>0</v>
          </cell>
          <cell r="CH192">
            <v>0</v>
          </cell>
          <cell r="CI192">
            <v>0</v>
          </cell>
          <cell r="CJ192">
            <v>0</v>
          </cell>
          <cell r="CK192">
            <v>0</v>
          </cell>
          <cell r="CL192">
            <v>0</v>
          </cell>
          <cell r="CM192">
            <v>0</v>
          </cell>
          <cell r="CN192">
            <v>62.321899999999999</v>
          </cell>
          <cell r="CO192">
            <v>3071.8517000000002</v>
          </cell>
          <cell r="CP192">
            <v>199.82509999999999</v>
          </cell>
          <cell r="CQ192">
            <v>0</v>
          </cell>
          <cell r="CR192">
            <v>0</v>
          </cell>
          <cell r="CS192">
            <v>0</v>
          </cell>
          <cell r="CT192">
            <v>0</v>
          </cell>
          <cell r="CU192">
            <v>0</v>
          </cell>
          <cell r="CV192">
            <v>0</v>
          </cell>
          <cell r="CW192">
            <v>0</v>
          </cell>
          <cell r="CX192">
            <v>0</v>
          </cell>
          <cell r="CY192">
            <v>0</v>
          </cell>
          <cell r="CZ192">
            <v>4357.0374000000002</v>
          </cell>
          <cell r="DA192">
            <v>50352.335400000004</v>
          </cell>
          <cell r="DB192">
            <v>15963.833500000001</v>
          </cell>
        </row>
        <row r="193">
          <cell r="A193">
            <v>93863</v>
          </cell>
          <cell r="B193">
            <v>55.658299999999997</v>
          </cell>
          <cell r="C193">
            <v>475.43430000000001</v>
          </cell>
          <cell r="D193">
            <v>415.96260000000001</v>
          </cell>
          <cell r="E193">
            <v>103.3655</v>
          </cell>
          <cell r="F193">
            <v>542.36109999999996</v>
          </cell>
          <cell r="G193">
            <v>772.50379999999996</v>
          </cell>
          <cell r="H193">
            <v>0</v>
          </cell>
          <cell r="I193">
            <v>101.136</v>
          </cell>
          <cell r="J193">
            <v>0</v>
          </cell>
          <cell r="K193">
            <v>78.003799999999998</v>
          </cell>
          <cell r="L193">
            <v>250.69470000000001</v>
          </cell>
          <cell r="M193">
            <v>582.96230000000003</v>
          </cell>
          <cell r="N193">
            <v>0</v>
          </cell>
          <cell r="O193">
            <v>101.136</v>
          </cell>
          <cell r="P193">
            <v>0</v>
          </cell>
          <cell r="Q193">
            <v>5.4459999999999997</v>
          </cell>
          <cell r="R193">
            <v>76.839399999999998</v>
          </cell>
          <cell r="S193">
            <v>40.700600000000001</v>
          </cell>
          <cell r="T193">
            <v>19.308700000000002</v>
          </cell>
          <cell r="U193">
            <v>272.4307</v>
          </cell>
          <cell r="V193">
            <v>144.30369999999999</v>
          </cell>
          <cell r="W193">
            <v>105.7747</v>
          </cell>
          <cell r="X193">
            <v>1116.3707999999999</v>
          </cell>
          <cell r="Y193">
            <v>790.50840000000005</v>
          </cell>
          <cell r="Z193">
            <v>45.043700000000001</v>
          </cell>
          <cell r="AA193">
            <v>671.94349999999997</v>
          </cell>
          <cell r="AB193">
            <v>336.63420000000002</v>
          </cell>
          <cell r="AC193">
            <v>0</v>
          </cell>
          <cell r="AD193">
            <v>6.2504999999999997</v>
          </cell>
          <cell r="AE193">
            <v>0</v>
          </cell>
          <cell r="AF193">
            <v>0</v>
          </cell>
          <cell r="AG193">
            <v>0</v>
          </cell>
          <cell r="AH193">
            <v>0</v>
          </cell>
          <cell r="AI193">
            <v>0</v>
          </cell>
          <cell r="AJ193">
            <v>0</v>
          </cell>
          <cell r="AK193">
            <v>0</v>
          </cell>
          <cell r="AL193">
            <v>24.871300000000002</v>
          </cell>
          <cell r="AM193">
            <v>383.32499999999999</v>
          </cell>
          <cell r="AN193">
            <v>185.87629999999999</v>
          </cell>
          <cell r="AO193">
            <v>69.915000000000006</v>
          </cell>
          <cell r="AP193">
            <v>1049.018</v>
          </cell>
          <cell r="AQ193">
            <v>522.51049999999998</v>
          </cell>
          <cell r="AR193">
            <v>78.003799999999998</v>
          </cell>
          <cell r="AS193">
            <v>358.08120000000002</v>
          </cell>
          <cell r="AT193">
            <v>582.96230000000003</v>
          </cell>
          <cell r="AU193">
            <v>0</v>
          </cell>
          <cell r="AV193">
            <v>0</v>
          </cell>
          <cell r="AW193">
            <v>0</v>
          </cell>
          <cell r="AX193">
            <v>0</v>
          </cell>
          <cell r="AY193">
            <v>0</v>
          </cell>
          <cell r="AZ193">
            <v>0</v>
          </cell>
          <cell r="BA193">
            <v>78.003799999999998</v>
          </cell>
          <cell r="BB193">
            <v>358.08120000000002</v>
          </cell>
          <cell r="BC193">
            <v>582.96230000000003</v>
          </cell>
          <cell r="BD193">
            <v>204.0675</v>
          </cell>
          <cell r="BE193">
            <v>1790.8749</v>
          </cell>
          <cell r="BF193">
            <v>1525.1006</v>
          </cell>
          <cell r="BG193">
            <v>49.625999999999998</v>
          </cell>
          <cell r="BH193">
            <v>732.5951</v>
          </cell>
          <cell r="BI193">
            <v>370.88060000000002</v>
          </cell>
          <cell r="BJ193">
            <v>253.6935</v>
          </cell>
          <cell r="BK193">
            <v>2523.4699999999998</v>
          </cell>
          <cell r="BL193">
            <v>1895.9811999999999</v>
          </cell>
          <cell r="BM193">
            <v>175.68969999999999</v>
          </cell>
          <cell r="BN193">
            <v>2165.3888000000002</v>
          </cell>
          <cell r="BO193">
            <v>1313.0189</v>
          </cell>
          <cell r="BP193">
            <v>204.0675</v>
          </cell>
          <cell r="BQ193">
            <v>1790.8749</v>
          </cell>
          <cell r="BR193">
            <v>1525.1006</v>
          </cell>
          <cell r="BS193">
            <v>49.625999999999998</v>
          </cell>
          <cell r="BT193">
            <v>732.5951</v>
          </cell>
          <cell r="BU193">
            <v>370.88060000000002</v>
          </cell>
          <cell r="BV193">
            <v>253.6935</v>
          </cell>
          <cell r="BW193">
            <v>2523.4699999999998</v>
          </cell>
          <cell r="BX193">
            <v>1895.9811999999999</v>
          </cell>
          <cell r="BY193">
            <v>0</v>
          </cell>
          <cell r="BZ193">
            <v>0</v>
          </cell>
          <cell r="CA193">
            <v>0</v>
          </cell>
          <cell r="CB193">
            <v>0</v>
          </cell>
          <cell r="CC193">
            <v>0</v>
          </cell>
          <cell r="CD193">
            <v>0</v>
          </cell>
          <cell r="CE193">
            <v>0</v>
          </cell>
          <cell r="CF193">
            <v>101.136</v>
          </cell>
          <cell r="CG193">
            <v>0</v>
          </cell>
          <cell r="CH193">
            <v>78.003799999999998</v>
          </cell>
          <cell r="CI193">
            <v>250.69470000000001</v>
          </cell>
          <cell r="CJ193">
            <v>582.96230000000003</v>
          </cell>
          <cell r="CK193">
            <v>0</v>
          </cell>
          <cell r="CL193">
            <v>6.2504999999999997</v>
          </cell>
          <cell r="CM193">
            <v>0</v>
          </cell>
          <cell r="CN193">
            <v>78.003799999999998</v>
          </cell>
          <cell r="CO193">
            <v>358.08120000000002</v>
          </cell>
          <cell r="CP193">
            <v>582.96230000000003</v>
          </cell>
          <cell r="CQ193">
            <v>0</v>
          </cell>
          <cell r="CR193">
            <v>0</v>
          </cell>
          <cell r="CS193">
            <v>0</v>
          </cell>
          <cell r="CT193">
            <v>0</v>
          </cell>
          <cell r="CU193">
            <v>0</v>
          </cell>
          <cell r="CV193">
            <v>0</v>
          </cell>
          <cell r="CW193">
            <v>0</v>
          </cell>
          <cell r="CX193">
            <v>0</v>
          </cell>
          <cell r="CY193">
            <v>0</v>
          </cell>
          <cell r="CZ193">
            <v>175.68969999999999</v>
          </cell>
          <cell r="DA193">
            <v>2165.3888000000002</v>
          </cell>
          <cell r="DB193">
            <v>1313.0189</v>
          </cell>
        </row>
        <row r="194">
          <cell r="A194">
            <v>93866</v>
          </cell>
          <cell r="B194">
            <v>69.365700000000004</v>
          </cell>
          <cell r="C194">
            <v>743.94510000000002</v>
          </cell>
          <cell r="D194">
            <v>518.40570000000002</v>
          </cell>
          <cell r="E194">
            <v>128.822</v>
          </cell>
          <cell r="F194">
            <v>1078.3960999999999</v>
          </cell>
          <cell r="G194">
            <v>962.75390000000004</v>
          </cell>
          <cell r="H194">
            <v>0</v>
          </cell>
          <cell r="I194">
            <v>86.176299999999998</v>
          </cell>
          <cell r="J194">
            <v>0</v>
          </cell>
          <cell r="K194">
            <v>82.324100000000001</v>
          </cell>
          <cell r="L194">
            <v>627.40539999999999</v>
          </cell>
          <cell r="M194">
            <v>615.25040000000001</v>
          </cell>
          <cell r="N194">
            <v>0</v>
          </cell>
          <cell r="O194">
            <v>86.176299999999998</v>
          </cell>
          <cell r="P194">
            <v>0</v>
          </cell>
          <cell r="Q194">
            <v>159.74350000000001</v>
          </cell>
          <cell r="R194">
            <v>783.54169999999999</v>
          </cell>
          <cell r="S194">
            <v>1193.8451</v>
          </cell>
          <cell r="T194">
            <v>566.36320000000001</v>
          </cell>
          <cell r="U194">
            <v>2778.0120999999999</v>
          </cell>
          <cell r="V194">
            <v>4232.7246999999998</v>
          </cell>
          <cell r="W194">
            <v>841.97029999999995</v>
          </cell>
          <cell r="X194">
            <v>4756.4895999999999</v>
          </cell>
          <cell r="Y194">
            <v>6292.4790000000003</v>
          </cell>
          <cell r="Z194">
            <v>1296.2157999999999</v>
          </cell>
          <cell r="AA194">
            <v>6615.0024999999996</v>
          </cell>
          <cell r="AB194">
            <v>9687.2898999999998</v>
          </cell>
          <cell r="AC194">
            <v>0</v>
          </cell>
          <cell r="AD194">
            <v>55.222099999999998</v>
          </cell>
          <cell r="AE194">
            <v>0</v>
          </cell>
          <cell r="AF194">
            <v>0</v>
          </cell>
          <cell r="AG194">
            <v>0</v>
          </cell>
          <cell r="AH194">
            <v>0</v>
          </cell>
          <cell r="AI194">
            <v>0</v>
          </cell>
          <cell r="AJ194">
            <v>0</v>
          </cell>
          <cell r="AK194">
            <v>0</v>
          </cell>
          <cell r="AL194">
            <v>715.68820000000005</v>
          </cell>
          <cell r="AM194">
            <v>3763.4688000000001</v>
          </cell>
          <cell r="AN194">
            <v>5348.7074000000002</v>
          </cell>
          <cell r="AO194">
            <v>2011.904</v>
          </cell>
          <cell r="AP194">
            <v>10323.2492</v>
          </cell>
          <cell r="AQ194">
            <v>15035.997300000001</v>
          </cell>
          <cell r="AR194">
            <v>82.324100000000001</v>
          </cell>
          <cell r="AS194">
            <v>768.80380000000002</v>
          </cell>
          <cell r="AT194">
            <v>615.25040000000001</v>
          </cell>
          <cell r="AU194">
            <v>0</v>
          </cell>
          <cell r="AV194">
            <v>0</v>
          </cell>
          <cell r="AW194">
            <v>0</v>
          </cell>
          <cell r="AX194">
            <v>0</v>
          </cell>
          <cell r="AY194">
            <v>0</v>
          </cell>
          <cell r="AZ194">
            <v>0</v>
          </cell>
          <cell r="BA194">
            <v>82.324100000000001</v>
          </cell>
          <cell r="BB194">
            <v>768.80380000000002</v>
          </cell>
          <cell r="BC194">
            <v>615.25040000000001</v>
          </cell>
          <cell r="BD194">
            <v>1494.4034999999999</v>
          </cell>
          <cell r="BE194">
            <v>8523.52</v>
          </cell>
          <cell r="BF194">
            <v>11168.449500000001</v>
          </cell>
          <cell r="BG194">
            <v>1441.7949000000001</v>
          </cell>
          <cell r="BH194">
            <v>7325.0226000000002</v>
          </cell>
          <cell r="BI194">
            <v>10775.2772</v>
          </cell>
          <cell r="BJ194">
            <v>2936.1984000000002</v>
          </cell>
          <cell r="BK194">
            <v>15848.542600000001</v>
          </cell>
          <cell r="BL194">
            <v>21943.726699999999</v>
          </cell>
          <cell r="BM194">
            <v>2853.8742999999999</v>
          </cell>
          <cell r="BN194">
            <v>15079.738799999999</v>
          </cell>
          <cell r="BO194">
            <v>21328.476299999998</v>
          </cell>
          <cell r="BP194">
            <v>1494.4034999999999</v>
          </cell>
          <cell r="BQ194">
            <v>8523.52</v>
          </cell>
          <cell r="BR194">
            <v>11168.449500000001</v>
          </cell>
          <cell r="BS194">
            <v>1441.7949000000001</v>
          </cell>
          <cell r="BT194">
            <v>7325.0226000000002</v>
          </cell>
          <cell r="BU194">
            <v>10775.2772</v>
          </cell>
          <cell r="BV194">
            <v>2936.1984000000002</v>
          </cell>
          <cell r="BW194">
            <v>15848.542600000001</v>
          </cell>
          <cell r="BX194">
            <v>21943.726699999999</v>
          </cell>
          <cell r="BY194">
            <v>0</v>
          </cell>
          <cell r="BZ194">
            <v>0</v>
          </cell>
          <cell r="CA194">
            <v>0</v>
          </cell>
          <cell r="CB194">
            <v>0</v>
          </cell>
          <cell r="CC194">
            <v>0</v>
          </cell>
          <cell r="CD194">
            <v>0</v>
          </cell>
          <cell r="CE194">
            <v>0</v>
          </cell>
          <cell r="CF194">
            <v>86.176299999999998</v>
          </cell>
          <cell r="CG194">
            <v>0</v>
          </cell>
          <cell r="CH194">
            <v>82.324100000000001</v>
          </cell>
          <cell r="CI194">
            <v>627.40539999999999</v>
          </cell>
          <cell r="CJ194">
            <v>615.25040000000001</v>
          </cell>
          <cell r="CK194">
            <v>0</v>
          </cell>
          <cell r="CL194">
            <v>55.222099999999998</v>
          </cell>
          <cell r="CM194">
            <v>0</v>
          </cell>
          <cell r="CN194">
            <v>82.324100000000001</v>
          </cell>
          <cell r="CO194">
            <v>768.80380000000002</v>
          </cell>
          <cell r="CP194">
            <v>615.25040000000001</v>
          </cell>
          <cell r="CQ194">
            <v>0</v>
          </cell>
          <cell r="CR194">
            <v>0</v>
          </cell>
          <cell r="CS194">
            <v>0</v>
          </cell>
          <cell r="CT194">
            <v>0</v>
          </cell>
          <cell r="CU194">
            <v>0</v>
          </cell>
          <cell r="CV194">
            <v>0</v>
          </cell>
          <cell r="CW194">
            <v>0</v>
          </cell>
          <cell r="CX194">
            <v>0</v>
          </cell>
          <cell r="CY194">
            <v>0</v>
          </cell>
          <cell r="CZ194">
            <v>2853.8742999999999</v>
          </cell>
          <cell r="DA194">
            <v>15079.738799999999</v>
          </cell>
          <cell r="DB194">
            <v>21328.476299999998</v>
          </cell>
        </row>
        <row r="195">
          <cell r="A195">
            <v>93867</v>
          </cell>
          <cell r="B195">
            <v>119.1836</v>
          </cell>
          <cell r="C195">
            <v>964.98400000000004</v>
          </cell>
          <cell r="D195">
            <v>934.94259999999997</v>
          </cell>
          <cell r="E195">
            <v>221.34110000000001</v>
          </cell>
          <cell r="F195">
            <v>1228.2612999999999</v>
          </cell>
          <cell r="G195">
            <v>1736.3251</v>
          </cell>
          <cell r="H195">
            <v>0</v>
          </cell>
          <cell r="I195">
            <v>380.1028</v>
          </cell>
          <cell r="J195">
            <v>0</v>
          </cell>
          <cell r="K195">
            <v>326.82479999999998</v>
          </cell>
          <cell r="L195">
            <v>1712.0479</v>
          </cell>
          <cell r="M195">
            <v>2563.7993999999999</v>
          </cell>
          <cell r="N195">
            <v>0</v>
          </cell>
          <cell r="O195">
            <v>380.1028</v>
          </cell>
          <cell r="P195">
            <v>0</v>
          </cell>
          <cell r="Q195">
            <v>53.325800000000001</v>
          </cell>
          <cell r="R195">
            <v>235.9616</v>
          </cell>
          <cell r="S195">
            <v>418.31740000000002</v>
          </cell>
          <cell r="T195">
            <v>189.0643</v>
          </cell>
          <cell r="U195">
            <v>836.59090000000003</v>
          </cell>
          <cell r="V195">
            <v>1483.1285</v>
          </cell>
          <cell r="W195">
            <v>256.08999999999997</v>
          </cell>
          <cell r="X195">
            <v>1553.7499</v>
          </cell>
          <cell r="Y195">
            <v>2008.9141999999999</v>
          </cell>
          <cell r="Z195">
            <v>769.49839999999995</v>
          </cell>
          <cell r="AA195">
            <v>3902.1183999999998</v>
          </cell>
          <cell r="AB195">
            <v>6036.3822</v>
          </cell>
          <cell r="AC195">
            <v>0</v>
          </cell>
          <cell r="AD195">
            <v>60.890300000000003</v>
          </cell>
          <cell r="AE195">
            <v>0</v>
          </cell>
          <cell r="AF195">
            <v>0</v>
          </cell>
          <cell r="AG195">
            <v>0</v>
          </cell>
          <cell r="AH195">
            <v>0</v>
          </cell>
          <cell r="AI195">
            <v>0</v>
          </cell>
          <cell r="AJ195">
            <v>0</v>
          </cell>
          <cell r="AK195">
            <v>0</v>
          </cell>
          <cell r="AL195">
            <v>238.91210000000001</v>
          </cell>
          <cell r="AM195">
            <v>1148.8321000000001</v>
          </cell>
          <cell r="AN195">
            <v>1874.1614</v>
          </cell>
          <cell r="AO195">
            <v>1008.4105</v>
          </cell>
          <cell r="AP195">
            <v>4990.0601999999999</v>
          </cell>
          <cell r="AQ195">
            <v>7910.5436</v>
          </cell>
          <cell r="AR195">
            <v>326.82479999999998</v>
          </cell>
          <cell r="AS195">
            <v>2153.0410000000002</v>
          </cell>
          <cell r="AT195">
            <v>2563.7993999999999</v>
          </cell>
          <cell r="AU195">
            <v>0</v>
          </cell>
          <cell r="AV195">
            <v>0</v>
          </cell>
          <cell r="AW195">
            <v>0</v>
          </cell>
          <cell r="AX195">
            <v>0</v>
          </cell>
          <cell r="AY195">
            <v>0</v>
          </cell>
          <cell r="AZ195">
            <v>0</v>
          </cell>
          <cell r="BA195">
            <v>326.82479999999998</v>
          </cell>
          <cell r="BB195">
            <v>2153.0410000000002</v>
          </cell>
          <cell r="BC195">
            <v>2563.7993999999999</v>
          </cell>
          <cell r="BD195">
            <v>1110.0231000000001</v>
          </cell>
          <cell r="BE195">
            <v>6475.4665000000005</v>
          </cell>
          <cell r="BF195">
            <v>8707.6499000000003</v>
          </cell>
          <cell r="BG195">
            <v>481.30220000000003</v>
          </cell>
          <cell r="BH195">
            <v>2221.3845999999999</v>
          </cell>
          <cell r="BI195">
            <v>3775.6073000000001</v>
          </cell>
          <cell r="BJ195">
            <v>1591.3253</v>
          </cell>
          <cell r="BK195">
            <v>8696.8510999999999</v>
          </cell>
          <cell r="BL195">
            <v>12483.2572</v>
          </cell>
          <cell r="BM195">
            <v>1264.5005000000001</v>
          </cell>
          <cell r="BN195">
            <v>6543.8100999999997</v>
          </cell>
          <cell r="BO195">
            <v>9919.4578000000001</v>
          </cell>
          <cell r="BP195">
            <v>1110.0231000000001</v>
          </cell>
          <cell r="BQ195">
            <v>6475.4665000000005</v>
          </cell>
          <cell r="BR195">
            <v>8707.6499000000003</v>
          </cell>
          <cell r="BS195">
            <v>481.30220000000003</v>
          </cell>
          <cell r="BT195">
            <v>2221.3845999999999</v>
          </cell>
          <cell r="BU195">
            <v>3775.6073000000001</v>
          </cell>
          <cell r="BV195">
            <v>1591.3253</v>
          </cell>
          <cell r="BW195">
            <v>8696.8510999999999</v>
          </cell>
          <cell r="BX195">
            <v>12483.2572</v>
          </cell>
          <cell r="BY195">
            <v>0</v>
          </cell>
          <cell r="BZ195">
            <v>0</v>
          </cell>
          <cell r="CA195">
            <v>0</v>
          </cell>
          <cell r="CB195">
            <v>0</v>
          </cell>
          <cell r="CC195">
            <v>0</v>
          </cell>
          <cell r="CD195">
            <v>0</v>
          </cell>
          <cell r="CE195">
            <v>0</v>
          </cell>
          <cell r="CF195">
            <v>380.1028</v>
          </cell>
          <cell r="CG195">
            <v>0</v>
          </cell>
          <cell r="CH195">
            <v>326.82479999999998</v>
          </cell>
          <cell r="CI195">
            <v>1712.0479</v>
          </cell>
          <cell r="CJ195">
            <v>2563.7993999999999</v>
          </cell>
          <cell r="CK195">
            <v>0</v>
          </cell>
          <cell r="CL195">
            <v>60.890300000000003</v>
          </cell>
          <cell r="CM195">
            <v>0</v>
          </cell>
          <cell r="CN195">
            <v>326.82479999999998</v>
          </cell>
          <cell r="CO195">
            <v>2153.0410000000002</v>
          </cell>
          <cell r="CP195">
            <v>2563.7993999999999</v>
          </cell>
          <cell r="CQ195">
            <v>0</v>
          </cell>
          <cell r="CR195">
            <v>0</v>
          </cell>
          <cell r="CS195">
            <v>0</v>
          </cell>
          <cell r="CT195">
            <v>0</v>
          </cell>
          <cell r="CU195">
            <v>0</v>
          </cell>
          <cell r="CV195">
            <v>0</v>
          </cell>
          <cell r="CW195">
            <v>0</v>
          </cell>
          <cell r="CX195">
            <v>0</v>
          </cell>
          <cell r="CY195">
            <v>0</v>
          </cell>
          <cell r="CZ195">
            <v>1264.5005000000001</v>
          </cell>
          <cell r="DA195">
            <v>6543.8100999999997</v>
          </cell>
          <cell r="DB195">
            <v>9919.4578000000001</v>
          </cell>
        </row>
        <row r="196">
          <cell r="A196">
            <v>93868</v>
          </cell>
          <cell r="B196">
            <v>0</v>
          </cell>
          <cell r="C196">
            <v>0</v>
          </cell>
          <cell r="D196">
            <v>0</v>
          </cell>
          <cell r="E196">
            <v>0</v>
          </cell>
          <cell r="F196">
            <v>0</v>
          </cell>
          <cell r="G196">
            <v>0</v>
          </cell>
          <cell r="H196">
            <v>0</v>
          </cell>
          <cell r="I196">
            <v>79.223200000000006</v>
          </cell>
          <cell r="J196">
            <v>0</v>
          </cell>
          <cell r="K196">
            <v>0</v>
          </cell>
          <cell r="L196">
            <v>0</v>
          </cell>
          <cell r="M196">
            <v>0</v>
          </cell>
          <cell r="N196">
            <v>0</v>
          </cell>
          <cell r="O196">
            <v>79.223200000000006</v>
          </cell>
          <cell r="P196">
            <v>0</v>
          </cell>
          <cell r="Q196">
            <v>9.9753000000000007</v>
          </cell>
          <cell r="R196">
            <v>103.7094</v>
          </cell>
          <cell r="S196">
            <v>31.673300000000001</v>
          </cell>
          <cell r="T196">
            <v>35.367100000000001</v>
          </cell>
          <cell r="U196">
            <v>367.69650000000001</v>
          </cell>
          <cell r="V196">
            <v>112.2963</v>
          </cell>
          <cell r="W196">
            <v>45.342399999999998</v>
          </cell>
          <cell r="X196">
            <v>471.40589999999997</v>
          </cell>
          <cell r="Y196">
            <v>143.96960000000001</v>
          </cell>
          <cell r="Z196">
            <v>46.795699999999997</v>
          </cell>
          <cell r="AA196">
            <v>464.56130000000002</v>
          </cell>
          <cell r="AB196">
            <v>148.58410000000001</v>
          </cell>
          <cell r="AC196">
            <v>0</v>
          </cell>
          <cell r="AD196">
            <v>0</v>
          </cell>
          <cell r="AE196">
            <v>0</v>
          </cell>
          <cell r="AF196">
            <v>0</v>
          </cell>
          <cell r="AG196">
            <v>0</v>
          </cell>
          <cell r="AH196">
            <v>0</v>
          </cell>
          <cell r="AI196">
            <v>0.95009999999999994</v>
          </cell>
          <cell r="AJ196">
            <v>12.9582</v>
          </cell>
          <cell r="AK196">
            <v>2.6861999999999999</v>
          </cell>
          <cell r="AL196">
            <v>45.555999999999997</v>
          </cell>
          <cell r="AM196">
            <v>516.93169999999998</v>
          </cell>
          <cell r="AN196">
            <v>144.648</v>
          </cell>
          <cell r="AO196">
            <v>91.401600000000002</v>
          </cell>
          <cell r="AP196">
            <v>968.53480000000002</v>
          </cell>
          <cell r="AQ196">
            <v>290.54590000000002</v>
          </cell>
          <cell r="AR196">
            <v>0.95009999999999994</v>
          </cell>
          <cell r="AS196">
            <v>92.181399999999996</v>
          </cell>
          <cell r="AT196">
            <v>2.6861999999999999</v>
          </cell>
          <cell r="AU196">
            <v>0</v>
          </cell>
          <cell r="AV196">
            <v>0</v>
          </cell>
          <cell r="AW196">
            <v>0</v>
          </cell>
          <cell r="AX196">
            <v>0</v>
          </cell>
          <cell r="AY196">
            <v>0</v>
          </cell>
          <cell r="AZ196">
            <v>0</v>
          </cell>
          <cell r="BA196">
            <v>0.95009999999999994</v>
          </cell>
          <cell r="BB196">
            <v>92.181399999999996</v>
          </cell>
          <cell r="BC196">
            <v>2.6861999999999999</v>
          </cell>
          <cell r="BD196">
            <v>46.795699999999997</v>
          </cell>
          <cell r="BE196">
            <v>543.78449999999998</v>
          </cell>
          <cell r="BF196">
            <v>148.58410000000001</v>
          </cell>
          <cell r="BG196">
            <v>90.898399999999995</v>
          </cell>
          <cell r="BH196">
            <v>988.33759999999995</v>
          </cell>
          <cell r="BI196">
            <v>288.61759999999998</v>
          </cell>
          <cell r="BJ196">
            <v>137.69409999999999</v>
          </cell>
          <cell r="BK196">
            <v>1532.1221</v>
          </cell>
          <cell r="BL196">
            <v>437.20170000000002</v>
          </cell>
          <cell r="BM196">
            <v>136.744</v>
          </cell>
          <cell r="BN196">
            <v>1439.9407000000001</v>
          </cell>
          <cell r="BO196">
            <v>434.51549999999997</v>
          </cell>
          <cell r="BP196">
            <v>46.795699999999997</v>
          </cell>
          <cell r="BQ196">
            <v>543.78449999999998</v>
          </cell>
          <cell r="BR196">
            <v>148.58410000000001</v>
          </cell>
          <cell r="BS196">
            <v>90.898399999999995</v>
          </cell>
          <cell r="BT196">
            <v>988.33759999999995</v>
          </cell>
          <cell r="BU196">
            <v>288.61759999999998</v>
          </cell>
          <cell r="BV196">
            <v>137.69409999999999</v>
          </cell>
          <cell r="BW196">
            <v>1532.1221</v>
          </cell>
          <cell r="BX196">
            <v>437.20170000000002</v>
          </cell>
          <cell r="BY196">
            <v>0.95009999999999994</v>
          </cell>
          <cell r="BZ196">
            <v>12.9582</v>
          </cell>
          <cell r="CA196">
            <v>2.6861999999999999</v>
          </cell>
          <cell r="CB196">
            <v>0</v>
          </cell>
          <cell r="CC196">
            <v>0</v>
          </cell>
          <cell r="CD196">
            <v>0</v>
          </cell>
          <cell r="CE196">
            <v>0</v>
          </cell>
          <cell r="CF196">
            <v>79.223200000000006</v>
          </cell>
          <cell r="CG196">
            <v>0</v>
          </cell>
          <cell r="CH196">
            <v>0</v>
          </cell>
          <cell r="CI196">
            <v>0</v>
          </cell>
          <cell r="CJ196">
            <v>0</v>
          </cell>
          <cell r="CK196">
            <v>0</v>
          </cell>
          <cell r="CL196">
            <v>0</v>
          </cell>
          <cell r="CM196">
            <v>0</v>
          </cell>
          <cell r="CN196">
            <v>0.95009999999999994</v>
          </cell>
          <cell r="CO196">
            <v>92.181399999999996</v>
          </cell>
          <cell r="CP196">
            <v>2.6861999999999999</v>
          </cell>
          <cell r="CQ196">
            <v>0</v>
          </cell>
          <cell r="CR196">
            <v>0</v>
          </cell>
          <cell r="CS196">
            <v>0</v>
          </cell>
          <cell r="CT196">
            <v>0</v>
          </cell>
          <cell r="CU196">
            <v>0</v>
          </cell>
          <cell r="CV196">
            <v>0</v>
          </cell>
          <cell r="CW196">
            <v>0</v>
          </cell>
          <cell r="CX196">
            <v>0</v>
          </cell>
          <cell r="CY196">
            <v>0</v>
          </cell>
          <cell r="CZ196">
            <v>136.744</v>
          </cell>
          <cell r="DA196">
            <v>1439.9407000000001</v>
          </cell>
          <cell r="DB196">
            <v>434.51549999999997</v>
          </cell>
        </row>
        <row r="197">
          <cell r="A197">
            <v>93869</v>
          </cell>
          <cell r="B197">
            <v>0</v>
          </cell>
          <cell r="C197">
            <v>0</v>
          </cell>
          <cell r="D197">
            <v>0</v>
          </cell>
          <cell r="E197">
            <v>0</v>
          </cell>
          <cell r="F197">
            <v>0</v>
          </cell>
          <cell r="G197">
            <v>0</v>
          </cell>
          <cell r="H197">
            <v>0</v>
          </cell>
          <cell r="I197">
            <v>168.56</v>
          </cell>
          <cell r="J197">
            <v>0</v>
          </cell>
          <cell r="K197">
            <v>0</v>
          </cell>
          <cell r="L197">
            <v>0</v>
          </cell>
          <cell r="M197">
            <v>0</v>
          </cell>
          <cell r="N197">
            <v>0</v>
          </cell>
          <cell r="O197">
            <v>168.56</v>
          </cell>
          <cell r="P197">
            <v>0</v>
          </cell>
          <cell r="Q197">
            <v>30.1677</v>
          </cell>
          <cell r="R197">
            <v>210.3999</v>
          </cell>
          <cell r="S197">
            <v>225.4588</v>
          </cell>
          <cell r="T197">
            <v>106.95829999999999</v>
          </cell>
          <cell r="U197">
            <v>745.96339999999998</v>
          </cell>
          <cell r="V197">
            <v>799.3546</v>
          </cell>
          <cell r="W197">
            <v>137.126</v>
          </cell>
          <cell r="X197">
            <v>956.36329999999998</v>
          </cell>
          <cell r="Y197">
            <v>1024.8134</v>
          </cell>
          <cell r="Z197">
            <v>165.86019999999999</v>
          </cell>
          <cell r="AA197">
            <v>1073.8467000000001</v>
          </cell>
          <cell r="AB197">
            <v>1239.5588</v>
          </cell>
          <cell r="AC197">
            <v>0</v>
          </cell>
          <cell r="AD197">
            <v>0</v>
          </cell>
          <cell r="AE197">
            <v>0</v>
          </cell>
          <cell r="AF197">
            <v>0</v>
          </cell>
          <cell r="AG197">
            <v>0</v>
          </cell>
          <cell r="AH197">
            <v>0</v>
          </cell>
          <cell r="AI197">
            <v>5.3285</v>
          </cell>
          <cell r="AJ197">
            <v>42.953699999999998</v>
          </cell>
          <cell r="AK197">
            <v>30.675899999999999</v>
          </cell>
          <cell r="AL197">
            <v>149.2003</v>
          </cell>
          <cell r="AM197">
            <v>1134.2737</v>
          </cell>
          <cell r="AN197">
            <v>1115.0508</v>
          </cell>
          <cell r="AO197">
            <v>309.73200000000003</v>
          </cell>
          <cell r="AP197">
            <v>2165.1667000000002</v>
          </cell>
          <cell r="AQ197">
            <v>2323.9337</v>
          </cell>
          <cell r="AR197">
            <v>5.3285</v>
          </cell>
          <cell r="AS197">
            <v>211.5137</v>
          </cell>
          <cell r="AT197">
            <v>30.675899999999999</v>
          </cell>
          <cell r="AU197">
            <v>0</v>
          </cell>
          <cell r="AV197">
            <v>0</v>
          </cell>
          <cell r="AW197">
            <v>0</v>
          </cell>
          <cell r="AX197">
            <v>0</v>
          </cell>
          <cell r="AY197">
            <v>0</v>
          </cell>
          <cell r="AZ197">
            <v>0</v>
          </cell>
          <cell r="BA197">
            <v>5.3285</v>
          </cell>
          <cell r="BB197">
            <v>211.5137</v>
          </cell>
          <cell r="BC197">
            <v>30.675899999999999</v>
          </cell>
          <cell r="BD197">
            <v>165.86019999999999</v>
          </cell>
          <cell r="BE197">
            <v>1242.4067</v>
          </cell>
          <cell r="BF197">
            <v>1239.5588</v>
          </cell>
          <cell r="BG197">
            <v>286.3263</v>
          </cell>
          <cell r="BH197">
            <v>2090.6370000000002</v>
          </cell>
          <cell r="BI197">
            <v>2139.8642</v>
          </cell>
          <cell r="BJ197">
            <v>452.18650000000002</v>
          </cell>
          <cell r="BK197">
            <v>3333.0437000000002</v>
          </cell>
          <cell r="BL197">
            <v>3379.4229999999998</v>
          </cell>
          <cell r="BM197">
            <v>446.858</v>
          </cell>
          <cell r="BN197">
            <v>3121.53</v>
          </cell>
          <cell r="BO197">
            <v>3348.7471</v>
          </cell>
          <cell r="BP197">
            <v>165.86019999999999</v>
          </cell>
          <cell r="BQ197">
            <v>1242.4067</v>
          </cell>
          <cell r="BR197">
            <v>1239.5588</v>
          </cell>
          <cell r="BS197">
            <v>286.3263</v>
          </cell>
          <cell r="BT197">
            <v>2090.6370000000002</v>
          </cell>
          <cell r="BU197">
            <v>2139.8642</v>
          </cell>
          <cell r="BV197">
            <v>452.18650000000002</v>
          </cell>
          <cell r="BW197">
            <v>3333.0437000000002</v>
          </cell>
          <cell r="BX197">
            <v>3379.4229999999998</v>
          </cell>
          <cell r="BY197">
            <v>5.3285</v>
          </cell>
          <cell r="BZ197">
            <v>42.953699999999998</v>
          </cell>
          <cell r="CA197">
            <v>30.675899999999999</v>
          </cell>
          <cell r="CB197">
            <v>0</v>
          </cell>
          <cell r="CC197">
            <v>0</v>
          </cell>
          <cell r="CD197">
            <v>0</v>
          </cell>
          <cell r="CE197">
            <v>0</v>
          </cell>
          <cell r="CF197">
            <v>168.56</v>
          </cell>
          <cell r="CG197">
            <v>0</v>
          </cell>
          <cell r="CH197">
            <v>0</v>
          </cell>
          <cell r="CI197">
            <v>0</v>
          </cell>
          <cell r="CJ197">
            <v>0</v>
          </cell>
          <cell r="CK197">
            <v>0</v>
          </cell>
          <cell r="CL197">
            <v>0</v>
          </cell>
          <cell r="CM197">
            <v>0</v>
          </cell>
          <cell r="CN197">
            <v>5.3285</v>
          </cell>
          <cell r="CO197">
            <v>211.5137</v>
          </cell>
          <cell r="CP197">
            <v>30.675899999999999</v>
          </cell>
          <cell r="CQ197">
            <v>0</v>
          </cell>
          <cell r="CR197">
            <v>0</v>
          </cell>
          <cell r="CS197">
            <v>0</v>
          </cell>
          <cell r="CT197">
            <v>0</v>
          </cell>
          <cell r="CU197">
            <v>0</v>
          </cell>
          <cell r="CV197">
            <v>0</v>
          </cell>
          <cell r="CW197">
            <v>0</v>
          </cell>
          <cell r="CX197">
            <v>0</v>
          </cell>
          <cell r="CY197">
            <v>0</v>
          </cell>
          <cell r="CZ197">
            <v>446.858</v>
          </cell>
          <cell r="DA197">
            <v>3121.53</v>
          </cell>
          <cell r="DB197">
            <v>3348.7471</v>
          </cell>
        </row>
        <row r="198">
          <cell r="A198">
            <v>93870</v>
          </cell>
          <cell r="B198">
            <v>293.55419999999998</v>
          </cell>
          <cell r="C198">
            <v>1032.9583</v>
          </cell>
          <cell r="D198">
            <v>2193.8823000000002</v>
          </cell>
          <cell r="E198">
            <v>545.1721</v>
          </cell>
          <cell r="F198">
            <v>2930.3272000000002</v>
          </cell>
          <cell r="G198">
            <v>4074.3530999999998</v>
          </cell>
          <cell r="H198">
            <v>0</v>
          </cell>
          <cell r="I198">
            <v>121.9447</v>
          </cell>
          <cell r="J198">
            <v>0</v>
          </cell>
          <cell r="K198">
            <v>225.7139</v>
          </cell>
          <cell r="L198">
            <v>545.01300000000003</v>
          </cell>
          <cell r="M198">
            <v>1686.8769</v>
          </cell>
          <cell r="N198">
            <v>0</v>
          </cell>
          <cell r="O198">
            <v>121.9447</v>
          </cell>
          <cell r="P198">
            <v>0</v>
          </cell>
          <cell r="Q198">
            <v>34.128500000000003</v>
          </cell>
          <cell r="R198">
            <v>267.61410000000001</v>
          </cell>
          <cell r="S198">
            <v>255.06010000000001</v>
          </cell>
          <cell r="T198">
            <v>121.0012</v>
          </cell>
          <cell r="U198">
            <v>948.81359999999995</v>
          </cell>
          <cell r="V198">
            <v>904.30420000000004</v>
          </cell>
          <cell r="W198">
            <v>768.14210000000003</v>
          </cell>
          <cell r="X198">
            <v>4634.7002000000002</v>
          </cell>
          <cell r="Y198">
            <v>5740.7227999999996</v>
          </cell>
          <cell r="Z198">
            <v>317.2475</v>
          </cell>
          <cell r="AA198">
            <v>2379.4888000000001</v>
          </cell>
          <cell r="AB198">
            <v>2370.9546</v>
          </cell>
          <cell r="AC198">
            <v>0</v>
          </cell>
          <cell r="AD198">
            <v>100.4603</v>
          </cell>
          <cell r="AE198">
            <v>0</v>
          </cell>
          <cell r="AF198">
            <v>0</v>
          </cell>
          <cell r="AG198">
            <v>0</v>
          </cell>
          <cell r="AH198">
            <v>0</v>
          </cell>
          <cell r="AI198">
            <v>0</v>
          </cell>
          <cell r="AJ198">
            <v>0</v>
          </cell>
          <cell r="AK198">
            <v>0</v>
          </cell>
          <cell r="AL198">
            <v>155.86060000000001</v>
          </cell>
          <cell r="AM198">
            <v>1325.9942000000001</v>
          </cell>
          <cell r="AN198">
            <v>1164.8273999999999</v>
          </cell>
          <cell r="AO198">
            <v>473.10809999999998</v>
          </cell>
          <cell r="AP198">
            <v>3605.0227</v>
          </cell>
          <cell r="AQ198">
            <v>3535.7820000000002</v>
          </cell>
          <cell r="AR198">
            <v>225.7139</v>
          </cell>
          <cell r="AS198">
            <v>767.41800000000001</v>
          </cell>
          <cell r="AT198">
            <v>1686.8769</v>
          </cell>
          <cell r="AU198">
            <v>0</v>
          </cell>
          <cell r="AV198">
            <v>0</v>
          </cell>
          <cell r="AW198">
            <v>0</v>
          </cell>
          <cell r="AX198">
            <v>0</v>
          </cell>
          <cell r="AY198">
            <v>0</v>
          </cell>
          <cell r="AZ198">
            <v>0</v>
          </cell>
          <cell r="BA198">
            <v>225.7139</v>
          </cell>
          <cell r="BB198">
            <v>767.41800000000001</v>
          </cell>
          <cell r="BC198">
            <v>1686.8769</v>
          </cell>
          <cell r="BD198">
            <v>1155.9738</v>
          </cell>
          <cell r="BE198">
            <v>6464.7190000000001</v>
          </cell>
          <cell r="BF198">
            <v>8639.19</v>
          </cell>
          <cell r="BG198">
            <v>310.99029999999999</v>
          </cell>
          <cell r="BH198">
            <v>2542.4218999999998</v>
          </cell>
          <cell r="BI198">
            <v>2324.1916999999999</v>
          </cell>
          <cell r="BJ198">
            <v>1466.9640999999999</v>
          </cell>
          <cell r="BK198">
            <v>9007.1409000000003</v>
          </cell>
          <cell r="BL198">
            <v>10963.3817</v>
          </cell>
          <cell r="BM198">
            <v>1241.2501999999999</v>
          </cell>
          <cell r="BN198">
            <v>8239.7229000000007</v>
          </cell>
          <cell r="BO198">
            <v>9276.5048000000006</v>
          </cell>
          <cell r="BP198">
            <v>1155.9738</v>
          </cell>
          <cell r="BQ198">
            <v>6464.7190000000001</v>
          </cell>
          <cell r="BR198">
            <v>8639.19</v>
          </cell>
          <cell r="BS198">
            <v>310.99029999999999</v>
          </cell>
          <cell r="BT198">
            <v>2542.4218999999998</v>
          </cell>
          <cell r="BU198">
            <v>2324.1916999999999</v>
          </cell>
          <cell r="BV198">
            <v>1466.9640999999999</v>
          </cell>
          <cell r="BW198">
            <v>9007.1409000000003</v>
          </cell>
          <cell r="BX198">
            <v>10963.3817</v>
          </cell>
          <cell r="BY198">
            <v>0</v>
          </cell>
          <cell r="BZ198">
            <v>0</v>
          </cell>
          <cell r="CA198">
            <v>0</v>
          </cell>
          <cell r="CB198">
            <v>0</v>
          </cell>
          <cell r="CC198">
            <v>0</v>
          </cell>
          <cell r="CD198">
            <v>0</v>
          </cell>
          <cell r="CE198">
            <v>0</v>
          </cell>
          <cell r="CF198">
            <v>121.9447</v>
          </cell>
          <cell r="CG198">
            <v>0</v>
          </cell>
          <cell r="CH198">
            <v>225.7139</v>
          </cell>
          <cell r="CI198">
            <v>545.01300000000003</v>
          </cell>
          <cell r="CJ198">
            <v>1686.8769</v>
          </cell>
          <cell r="CK198">
            <v>0</v>
          </cell>
          <cell r="CL198">
            <v>100.4603</v>
          </cell>
          <cell r="CM198">
            <v>0</v>
          </cell>
          <cell r="CN198">
            <v>225.7139</v>
          </cell>
          <cell r="CO198">
            <v>767.41800000000001</v>
          </cell>
          <cell r="CP198">
            <v>1686.8769</v>
          </cell>
          <cell r="CQ198">
            <v>0</v>
          </cell>
          <cell r="CR198">
            <v>0</v>
          </cell>
          <cell r="CS198">
            <v>0</v>
          </cell>
          <cell r="CT198">
            <v>0</v>
          </cell>
          <cell r="CU198">
            <v>0</v>
          </cell>
          <cell r="CV198">
            <v>0</v>
          </cell>
          <cell r="CW198">
            <v>0</v>
          </cell>
          <cell r="CX198">
            <v>0</v>
          </cell>
          <cell r="CY198">
            <v>0</v>
          </cell>
          <cell r="CZ198">
            <v>1241.2501999999999</v>
          </cell>
          <cell r="DA198">
            <v>8239.7229000000007</v>
          </cell>
          <cell r="DB198">
            <v>9276.5048000000006</v>
          </cell>
        </row>
        <row r="199">
          <cell r="A199">
            <v>93871</v>
          </cell>
          <cell r="B199">
            <v>0</v>
          </cell>
          <cell r="C199">
            <v>0</v>
          </cell>
          <cell r="D199">
            <v>0</v>
          </cell>
          <cell r="E199">
            <v>0</v>
          </cell>
          <cell r="F199">
            <v>0</v>
          </cell>
          <cell r="G199">
            <v>0</v>
          </cell>
          <cell r="H199">
            <v>0</v>
          </cell>
          <cell r="I199">
            <v>180.69630000000001</v>
          </cell>
          <cell r="J199">
            <v>0</v>
          </cell>
          <cell r="K199">
            <v>0</v>
          </cell>
          <cell r="L199">
            <v>0</v>
          </cell>
          <cell r="M199">
            <v>0</v>
          </cell>
          <cell r="N199">
            <v>0</v>
          </cell>
          <cell r="O199">
            <v>180.69630000000001</v>
          </cell>
          <cell r="P199">
            <v>0</v>
          </cell>
          <cell r="Q199">
            <v>14.507</v>
          </cell>
          <cell r="R199">
            <v>171.77459999999999</v>
          </cell>
          <cell r="S199">
            <v>108.41719999999999</v>
          </cell>
          <cell r="T199">
            <v>51.433900000000001</v>
          </cell>
          <cell r="U199">
            <v>609.01880000000006</v>
          </cell>
          <cell r="V199">
            <v>384.39240000000001</v>
          </cell>
          <cell r="W199">
            <v>65.940899999999999</v>
          </cell>
          <cell r="X199">
            <v>780.79340000000002</v>
          </cell>
          <cell r="Y199">
            <v>492.80959999999999</v>
          </cell>
          <cell r="Z199">
            <v>62.046900000000001</v>
          </cell>
          <cell r="AA199">
            <v>697.52629999999999</v>
          </cell>
          <cell r="AB199">
            <v>463.70740000000001</v>
          </cell>
          <cell r="AC199">
            <v>0</v>
          </cell>
          <cell r="AD199">
            <v>0</v>
          </cell>
          <cell r="AE199">
            <v>0</v>
          </cell>
          <cell r="AF199">
            <v>0</v>
          </cell>
          <cell r="AG199">
            <v>0</v>
          </cell>
          <cell r="AH199">
            <v>0</v>
          </cell>
          <cell r="AI199">
            <v>5.5361000000000002</v>
          </cell>
          <cell r="AJ199">
            <v>46.857799999999997</v>
          </cell>
          <cell r="AK199">
            <v>31.870999999999999</v>
          </cell>
          <cell r="AL199">
            <v>60.8185</v>
          </cell>
          <cell r="AM199">
            <v>776.18119999999999</v>
          </cell>
          <cell r="AN199">
            <v>454.52820000000003</v>
          </cell>
          <cell r="AO199">
            <v>117.3293</v>
          </cell>
          <cell r="AP199">
            <v>1426.8497</v>
          </cell>
          <cell r="AQ199">
            <v>886.3646</v>
          </cell>
          <cell r="AR199">
            <v>5.5361000000000002</v>
          </cell>
          <cell r="AS199">
            <v>227.55410000000001</v>
          </cell>
          <cell r="AT199">
            <v>31.870999999999999</v>
          </cell>
          <cell r="AU199">
            <v>0</v>
          </cell>
          <cell r="AV199">
            <v>0</v>
          </cell>
          <cell r="AW199">
            <v>0</v>
          </cell>
          <cell r="AX199">
            <v>0</v>
          </cell>
          <cell r="AY199">
            <v>0</v>
          </cell>
          <cell r="AZ199">
            <v>0</v>
          </cell>
          <cell r="BA199">
            <v>5.5361000000000002</v>
          </cell>
          <cell r="BB199">
            <v>227.55410000000001</v>
          </cell>
          <cell r="BC199">
            <v>31.870999999999999</v>
          </cell>
          <cell r="BD199">
            <v>62.046900000000001</v>
          </cell>
          <cell r="BE199">
            <v>878.22260000000006</v>
          </cell>
          <cell r="BF199">
            <v>463.70740000000001</v>
          </cell>
          <cell r="BG199">
            <v>126.7594</v>
          </cell>
          <cell r="BH199">
            <v>1556.9746</v>
          </cell>
          <cell r="BI199">
            <v>947.33780000000002</v>
          </cell>
          <cell r="BJ199">
            <v>188.80629999999999</v>
          </cell>
          <cell r="BK199">
            <v>2435.1972000000001</v>
          </cell>
          <cell r="BL199">
            <v>1411.0452</v>
          </cell>
          <cell r="BM199">
            <v>183.27019999999999</v>
          </cell>
          <cell r="BN199">
            <v>2207.6430999999998</v>
          </cell>
          <cell r="BO199">
            <v>1379.1741999999999</v>
          </cell>
          <cell r="BP199">
            <v>62.046900000000001</v>
          </cell>
          <cell r="BQ199">
            <v>878.22260000000006</v>
          </cell>
          <cell r="BR199">
            <v>463.70740000000001</v>
          </cell>
          <cell r="BS199">
            <v>126.7594</v>
          </cell>
          <cell r="BT199">
            <v>1556.9746</v>
          </cell>
          <cell r="BU199">
            <v>947.33780000000002</v>
          </cell>
          <cell r="BV199">
            <v>188.80629999999999</v>
          </cell>
          <cell r="BW199">
            <v>2435.1972000000001</v>
          </cell>
          <cell r="BX199">
            <v>1411.0452</v>
          </cell>
          <cell r="BY199">
            <v>5.5361000000000002</v>
          </cell>
          <cell r="BZ199">
            <v>46.857799999999997</v>
          </cell>
          <cell r="CA199">
            <v>31.870999999999999</v>
          </cell>
          <cell r="CB199">
            <v>0</v>
          </cell>
          <cell r="CC199">
            <v>0</v>
          </cell>
          <cell r="CD199">
            <v>0</v>
          </cell>
          <cell r="CE199">
            <v>0</v>
          </cell>
          <cell r="CF199">
            <v>180.69630000000001</v>
          </cell>
          <cell r="CG199">
            <v>0</v>
          </cell>
          <cell r="CH199">
            <v>0</v>
          </cell>
          <cell r="CI199">
            <v>0</v>
          </cell>
          <cell r="CJ199">
            <v>0</v>
          </cell>
          <cell r="CK199">
            <v>0</v>
          </cell>
          <cell r="CL199">
            <v>0</v>
          </cell>
          <cell r="CM199">
            <v>0</v>
          </cell>
          <cell r="CN199">
            <v>5.5361000000000002</v>
          </cell>
          <cell r="CO199">
            <v>227.55410000000001</v>
          </cell>
          <cell r="CP199">
            <v>31.870999999999999</v>
          </cell>
          <cell r="CQ199">
            <v>0</v>
          </cell>
          <cell r="CR199">
            <v>0</v>
          </cell>
          <cell r="CS199">
            <v>0</v>
          </cell>
          <cell r="CT199">
            <v>0</v>
          </cell>
          <cell r="CU199">
            <v>0</v>
          </cell>
          <cell r="CV199">
            <v>0</v>
          </cell>
          <cell r="CW199">
            <v>0</v>
          </cell>
          <cell r="CX199">
            <v>0</v>
          </cell>
          <cell r="CY199">
            <v>0</v>
          </cell>
          <cell r="CZ199">
            <v>183.27019999999999</v>
          </cell>
          <cell r="DA199">
            <v>2207.6430999999998</v>
          </cell>
          <cell r="DB199">
            <v>1379.1741999999999</v>
          </cell>
        </row>
        <row r="200">
          <cell r="A200">
            <v>93873</v>
          </cell>
          <cell r="B200">
            <v>0</v>
          </cell>
          <cell r="C200">
            <v>0</v>
          </cell>
          <cell r="D200">
            <v>0</v>
          </cell>
          <cell r="E200">
            <v>0</v>
          </cell>
          <cell r="F200">
            <v>0</v>
          </cell>
          <cell r="G200">
            <v>0</v>
          </cell>
          <cell r="H200">
            <v>0</v>
          </cell>
          <cell r="I200">
            <v>210.27860000000001</v>
          </cell>
          <cell r="J200">
            <v>0</v>
          </cell>
          <cell r="K200">
            <v>0</v>
          </cell>
          <cell r="L200">
            <v>0</v>
          </cell>
          <cell r="M200">
            <v>0</v>
          </cell>
          <cell r="N200">
            <v>0</v>
          </cell>
          <cell r="O200">
            <v>210.27860000000001</v>
          </cell>
          <cell r="P200">
            <v>0</v>
          </cell>
          <cell r="Q200">
            <v>20.820699999999999</v>
          </cell>
          <cell r="R200">
            <v>190.4375</v>
          </cell>
          <cell r="S200">
            <v>0</v>
          </cell>
          <cell r="T200">
            <v>73.819000000000003</v>
          </cell>
          <cell r="U200">
            <v>675.18799999999999</v>
          </cell>
          <cell r="V200">
            <v>0</v>
          </cell>
          <cell r="W200">
            <v>94.639700000000005</v>
          </cell>
          <cell r="X200">
            <v>865.62549999999999</v>
          </cell>
          <cell r="Y200">
            <v>0</v>
          </cell>
          <cell r="Z200">
            <v>97.030900000000003</v>
          </cell>
          <cell r="AA200">
            <v>829.15449999999998</v>
          </cell>
          <cell r="AB200">
            <v>0</v>
          </cell>
          <cell r="AC200">
            <v>0</v>
          </cell>
          <cell r="AD200">
            <v>0</v>
          </cell>
          <cell r="AE200">
            <v>0</v>
          </cell>
          <cell r="AF200">
            <v>0</v>
          </cell>
          <cell r="AG200">
            <v>0</v>
          </cell>
          <cell r="AH200">
            <v>0</v>
          </cell>
          <cell r="AI200">
            <v>5.1859000000000002</v>
          </cell>
          <cell r="AJ200">
            <v>59.420900000000003</v>
          </cell>
          <cell r="AK200">
            <v>0</v>
          </cell>
          <cell r="AL200">
            <v>87.287800000000004</v>
          </cell>
          <cell r="AM200">
            <v>843.14340000000004</v>
          </cell>
          <cell r="AN200">
            <v>0</v>
          </cell>
          <cell r="AO200">
            <v>179.1328</v>
          </cell>
          <cell r="AP200">
            <v>1612.877</v>
          </cell>
          <cell r="AQ200">
            <v>0</v>
          </cell>
          <cell r="AR200">
            <v>5.1859000000000002</v>
          </cell>
          <cell r="AS200">
            <v>269.6995</v>
          </cell>
          <cell r="AT200">
            <v>0</v>
          </cell>
          <cell r="AU200">
            <v>0</v>
          </cell>
          <cell r="AV200">
            <v>0</v>
          </cell>
          <cell r="AW200">
            <v>0</v>
          </cell>
          <cell r="AX200">
            <v>0</v>
          </cell>
          <cell r="AY200">
            <v>0</v>
          </cell>
          <cell r="AZ200">
            <v>0</v>
          </cell>
          <cell r="BA200">
            <v>5.1859000000000002</v>
          </cell>
          <cell r="BB200">
            <v>269.6995</v>
          </cell>
          <cell r="BC200">
            <v>0</v>
          </cell>
          <cell r="BD200">
            <v>97.030900000000003</v>
          </cell>
          <cell r="BE200">
            <v>1039.4331</v>
          </cell>
          <cell r="BF200">
            <v>0</v>
          </cell>
          <cell r="BG200">
            <v>181.92750000000001</v>
          </cell>
          <cell r="BH200">
            <v>1708.7689</v>
          </cell>
          <cell r="BI200">
            <v>0</v>
          </cell>
          <cell r="BJ200">
            <v>278.95839999999998</v>
          </cell>
          <cell r="BK200">
            <v>2748.2020000000002</v>
          </cell>
          <cell r="BL200">
            <v>0</v>
          </cell>
          <cell r="BM200">
            <v>273.77249999999998</v>
          </cell>
          <cell r="BN200">
            <v>2478.5025000000001</v>
          </cell>
          <cell r="BO200">
            <v>0</v>
          </cell>
          <cell r="BP200">
            <v>97.030900000000003</v>
          </cell>
          <cell r="BQ200">
            <v>1039.4331</v>
          </cell>
          <cell r="BR200">
            <v>0</v>
          </cell>
          <cell r="BS200">
            <v>181.92750000000001</v>
          </cell>
          <cell r="BT200">
            <v>1708.7689</v>
          </cell>
          <cell r="BU200">
            <v>0</v>
          </cell>
          <cell r="BV200">
            <v>278.95839999999998</v>
          </cell>
          <cell r="BW200">
            <v>2748.2020000000002</v>
          </cell>
          <cell r="BX200">
            <v>0</v>
          </cell>
          <cell r="BY200">
            <v>5.1859000000000002</v>
          </cell>
          <cell r="BZ200">
            <v>59.420900000000003</v>
          </cell>
          <cell r="CA200">
            <v>0</v>
          </cell>
          <cell r="CB200">
            <v>0</v>
          </cell>
          <cell r="CC200">
            <v>0</v>
          </cell>
          <cell r="CD200">
            <v>0</v>
          </cell>
          <cell r="CE200">
            <v>0</v>
          </cell>
          <cell r="CF200">
            <v>210.27860000000001</v>
          </cell>
          <cell r="CG200">
            <v>0</v>
          </cell>
          <cell r="CH200">
            <v>0</v>
          </cell>
          <cell r="CI200">
            <v>0</v>
          </cell>
          <cell r="CJ200">
            <v>0</v>
          </cell>
          <cell r="CK200">
            <v>0</v>
          </cell>
          <cell r="CL200">
            <v>0</v>
          </cell>
          <cell r="CM200">
            <v>0</v>
          </cell>
          <cell r="CN200">
            <v>5.1859000000000002</v>
          </cell>
          <cell r="CO200">
            <v>269.6995</v>
          </cell>
          <cell r="CP200">
            <v>0</v>
          </cell>
          <cell r="CQ200">
            <v>0</v>
          </cell>
          <cell r="CR200">
            <v>0</v>
          </cell>
          <cell r="CS200">
            <v>0</v>
          </cell>
          <cell r="CT200">
            <v>0</v>
          </cell>
          <cell r="CU200">
            <v>0</v>
          </cell>
          <cell r="CV200">
            <v>0</v>
          </cell>
          <cell r="CW200">
            <v>0</v>
          </cell>
          <cell r="CX200">
            <v>0</v>
          </cell>
          <cell r="CY200">
            <v>0</v>
          </cell>
          <cell r="CZ200">
            <v>273.77249999999998</v>
          </cell>
          <cell r="DA200">
            <v>2478.5025000000001</v>
          </cell>
          <cell r="DB200">
            <v>0</v>
          </cell>
        </row>
        <row r="201">
          <cell r="A201">
            <v>93874</v>
          </cell>
          <cell r="B201">
            <v>0</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121.9473</v>
          </cell>
          <cell r="R201">
            <v>623.33339999999998</v>
          </cell>
          <cell r="S201">
            <v>68.837199999999996</v>
          </cell>
          <cell r="T201">
            <v>432.3587</v>
          </cell>
          <cell r="U201">
            <v>2210.0001000000002</v>
          </cell>
          <cell r="V201">
            <v>244.0592</v>
          </cell>
          <cell r="W201">
            <v>554.30600000000004</v>
          </cell>
          <cell r="X201">
            <v>2833.3335000000002</v>
          </cell>
          <cell r="Y201">
            <v>312.89640000000003</v>
          </cell>
          <cell r="Z201">
            <v>568.32410000000004</v>
          </cell>
          <cell r="AA201">
            <v>2710.6154000000001</v>
          </cell>
          <cell r="AB201">
            <v>320.80930000000001</v>
          </cell>
          <cell r="AC201">
            <v>0</v>
          </cell>
          <cell r="AD201">
            <v>0</v>
          </cell>
          <cell r="AE201">
            <v>0</v>
          </cell>
          <cell r="AF201">
            <v>0</v>
          </cell>
          <cell r="AG201">
            <v>0</v>
          </cell>
          <cell r="AH201">
            <v>0</v>
          </cell>
          <cell r="AI201">
            <v>0</v>
          </cell>
          <cell r="AJ201">
            <v>0</v>
          </cell>
          <cell r="AK201">
            <v>0</v>
          </cell>
          <cell r="AL201">
            <v>511.24590000000001</v>
          </cell>
          <cell r="AM201">
            <v>2770.9928</v>
          </cell>
          <cell r="AN201">
            <v>288.58969999999999</v>
          </cell>
          <cell r="AO201">
            <v>1079.57</v>
          </cell>
          <cell r="AP201">
            <v>5481.6081999999997</v>
          </cell>
          <cell r="AQ201">
            <v>609.399</v>
          </cell>
          <cell r="AR201">
            <v>0</v>
          </cell>
          <cell r="AS201">
            <v>0</v>
          </cell>
          <cell r="AT201">
            <v>0</v>
          </cell>
          <cell r="AU201">
            <v>0</v>
          </cell>
          <cell r="AV201">
            <v>0</v>
          </cell>
          <cell r="AW201">
            <v>0</v>
          </cell>
          <cell r="AX201">
            <v>0</v>
          </cell>
          <cell r="AY201">
            <v>0</v>
          </cell>
          <cell r="AZ201">
            <v>0</v>
          </cell>
          <cell r="BA201">
            <v>0</v>
          </cell>
          <cell r="BB201">
            <v>0</v>
          </cell>
          <cell r="BC201">
            <v>0</v>
          </cell>
          <cell r="BD201">
            <v>568.32410000000004</v>
          </cell>
          <cell r="BE201">
            <v>2710.6154000000001</v>
          </cell>
          <cell r="BF201">
            <v>320.80930000000001</v>
          </cell>
          <cell r="BG201">
            <v>1065.5518999999999</v>
          </cell>
          <cell r="BH201">
            <v>5604.3262999999997</v>
          </cell>
          <cell r="BI201">
            <v>601.48609999999996</v>
          </cell>
          <cell r="BJ201">
            <v>1633.876</v>
          </cell>
          <cell r="BK201">
            <v>8314.9416999999994</v>
          </cell>
          <cell r="BL201">
            <v>922.29539999999997</v>
          </cell>
          <cell r="BM201">
            <v>1633.876</v>
          </cell>
          <cell r="BN201">
            <v>8314.9416999999994</v>
          </cell>
          <cell r="BO201">
            <v>922.29539999999997</v>
          </cell>
          <cell r="BP201">
            <v>568.32410000000004</v>
          </cell>
          <cell r="BQ201">
            <v>2710.6154000000001</v>
          </cell>
          <cell r="BR201">
            <v>320.80930000000001</v>
          </cell>
          <cell r="BS201">
            <v>1065.5518999999999</v>
          </cell>
          <cell r="BT201">
            <v>5604.3262999999997</v>
          </cell>
          <cell r="BU201">
            <v>601.48609999999996</v>
          </cell>
          <cell r="BV201">
            <v>1633.876</v>
          </cell>
          <cell r="BW201">
            <v>8314.9416999999994</v>
          </cell>
          <cell r="BX201">
            <v>922.29539999999997</v>
          </cell>
          <cell r="BY201">
            <v>0</v>
          </cell>
          <cell r="BZ201">
            <v>0</v>
          </cell>
          <cell r="CA201">
            <v>0</v>
          </cell>
          <cell r="CB201">
            <v>0</v>
          </cell>
          <cell r="CC201">
            <v>0</v>
          </cell>
          <cell r="CD201">
            <v>0</v>
          </cell>
          <cell r="CE201">
            <v>0</v>
          </cell>
          <cell r="CF201">
            <v>0</v>
          </cell>
          <cell r="CG201">
            <v>0</v>
          </cell>
          <cell r="CH201">
            <v>0</v>
          </cell>
          <cell r="CI201">
            <v>0</v>
          </cell>
          <cell r="CJ201">
            <v>0</v>
          </cell>
          <cell r="CK201">
            <v>0</v>
          </cell>
          <cell r="CL201">
            <v>0</v>
          </cell>
          <cell r="CM201">
            <v>0</v>
          </cell>
          <cell r="CN201">
            <v>0</v>
          </cell>
          <cell r="CO201">
            <v>0</v>
          </cell>
          <cell r="CP201">
            <v>0</v>
          </cell>
          <cell r="CQ201">
            <v>0</v>
          </cell>
          <cell r="CR201">
            <v>0</v>
          </cell>
          <cell r="CS201">
            <v>0</v>
          </cell>
          <cell r="CT201">
            <v>0</v>
          </cell>
          <cell r="CU201">
            <v>0</v>
          </cell>
          <cell r="CV201">
            <v>0</v>
          </cell>
          <cell r="CW201">
            <v>0</v>
          </cell>
          <cell r="CX201">
            <v>0</v>
          </cell>
          <cell r="CY201">
            <v>0</v>
          </cell>
          <cell r="CZ201">
            <v>1633.876</v>
          </cell>
          <cell r="DA201">
            <v>8314.9416999999994</v>
          </cell>
          <cell r="DB201">
            <v>922.29539999999997</v>
          </cell>
        </row>
        <row r="202">
          <cell r="A202">
            <v>93875</v>
          </cell>
          <cell r="B202">
            <v>54.527000000000001</v>
          </cell>
          <cell r="C202">
            <v>383.18369999999999</v>
          </cell>
          <cell r="D202">
            <v>407.50819999999999</v>
          </cell>
          <cell r="E202">
            <v>101.2645</v>
          </cell>
          <cell r="F202">
            <v>720.75660000000005</v>
          </cell>
          <cell r="G202">
            <v>756.80219999999997</v>
          </cell>
          <cell r="H202">
            <v>0</v>
          </cell>
          <cell r="I202">
            <v>0</v>
          </cell>
          <cell r="J202">
            <v>0</v>
          </cell>
          <cell r="K202">
            <v>91.546199999999999</v>
          </cell>
          <cell r="L202">
            <v>504.18020000000001</v>
          </cell>
          <cell r="M202">
            <v>684.17219999999998</v>
          </cell>
          <cell r="N202">
            <v>0</v>
          </cell>
          <cell r="O202">
            <v>0</v>
          </cell>
          <cell r="P202">
            <v>0</v>
          </cell>
          <cell r="Q202">
            <v>29.023599999999998</v>
          </cell>
          <cell r="R202">
            <v>259.64580000000001</v>
          </cell>
          <cell r="S202">
            <v>216.90880000000001</v>
          </cell>
          <cell r="T202">
            <v>102.90179999999999</v>
          </cell>
          <cell r="U202">
            <v>920.56219999999996</v>
          </cell>
          <cell r="V202">
            <v>769.03840000000002</v>
          </cell>
          <cell r="W202">
            <v>196.17070000000001</v>
          </cell>
          <cell r="X202">
            <v>1779.9681</v>
          </cell>
          <cell r="Y202">
            <v>1466.0853999999999</v>
          </cell>
          <cell r="Z202">
            <v>371.16250000000002</v>
          </cell>
          <cell r="AA202">
            <v>3440.9589000000001</v>
          </cell>
          <cell r="AB202">
            <v>2773.89</v>
          </cell>
          <cell r="AC202">
            <v>0</v>
          </cell>
          <cell r="AD202">
            <v>0</v>
          </cell>
          <cell r="AE202">
            <v>0</v>
          </cell>
          <cell r="AF202">
            <v>0</v>
          </cell>
          <cell r="AG202">
            <v>0</v>
          </cell>
          <cell r="AH202">
            <v>0</v>
          </cell>
          <cell r="AI202">
            <v>0</v>
          </cell>
          <cell r="AJ202">
            <v>0</v>
          </cell>
          <cell r="AK202">
            <v>0</v>
          </cell>
          <cell r="AL202">
            <v>132.54689999999999</v>
          </cell>
          <cell r="AM202">
            <v>1298.4037000000001</v>
          </cell>
          <cell r="AN202">
            <v>990.59119999999996</v>
          </cell>
          <cell r="AO202">
            <v>503.70940000000002</v>
          </cell>
          <cell r="AP202">
            <v>4739.3626000000004</v>
          </cell>
          <cell r="AQ202">
            <v>3764.4812000000002</v>
          </cell>
          <cell r="AR202">
            <v>91.546199999999999</v>
          </cell>
          <cell r="AS202">
            <v>504.18020000000001</v>
          </cell>
          <cell r="AT202">
            <v>684.17219999999998</v>
          </cell>
          <cell r="AU202">
            <v>0</v>
          </cell>
          <cell r="AV202">
            <v>0</v>
          </cell>
          <cell r="AW202">
            <v>0</v>
          </cell>
          <cell r="AX202">
            <v>0</v>
          </cell>
          <cell r="AY202">
            <v>0</v>
          </cell>
          <cell r="AZ202">
            <v>0</v>
          </cell>
          <cell r="BA202">
            <v>91.546199999999999</v>
          </cell>
          <cell r="BB202">
            <v>504.18020000000001</v>
          </cell>
          <cell r="BC202">
            <v>684.17219999999998</v>
          </cell>
          <cell r="BD202">
            <v>526.95399999999995</v>
          </cell>
          <cell r="BE202">
            <v>4544.8991999999998</v>
          </cell>
          <cell r="BF202">
            <v>3938.2004000000002</v>
          </cell>
          <cell r="BG202">
            <v>264.47230000000002</v>
          </cell>
          <cell r="BH202">
            <v>2478.6116999999999</v>
          </cell>
          <cell r="BI202">
            <v>1976.5383999999999</v>
          </cell>
          <cell r="BJ202">
            <v>791.42629999999997</v>
          </cell>
          <cell r="BK202">
            <v>7023.5109000000002</v>
          </cell>
          <cell r="BL202">
            <v>5914.7388000000001</v>
          </cell>
          <cell r="BM202">
            <v>699.88009999999997</v>
          </cell>
          <cell r="BN202">
            <v>6519.3307000000004</v>
          </cell>
          <cell r="BO202">
            <v>5230.5666000000001</v>
          </cell>
          <cell r="BP202">
            <v>526.95399999999995</v>
          </cell>
          <cell r="BQ202">
            <v>4544.8991999999998</v>
          </cell>
          <cell r="BR202">
            <v>3938.2004000000002</v>
          </cell>
          <cell r="BS202">
            <v>264.47230000000002</v>
          </cell>
          <cell r="BT202">
            <v>2478.6116999999999</v>
          </cell>
          <cell r="BU202">
            <v>1976.5383999999999</v>
          </cell>
          <cell r="BV202">
            <v>791.42629999999997</v>
          </cell>
          <cell r="BW202">
            <v>7023.5109000000002</v>
          </cell>
          <cell r="BX202">
            <v>5914.7388000000001</v>
          </cell>
          <cell r="BY202">
            <v>0</v>
          </cell>
          <cell r="BZ202">
            <v>0</v>
          </cell>
          <cell r="CA202">
            <v>0</v>
          </cell>
          <cell r="CB202">
            <v>0</v>
          </cell>
          <cell r="CC202">
            <v>0</v>
          </cell>
          <cell r="CD202">
            <v>0</v>
          </cell>
          <cell r="CE202">
            <v>0</v>
          </cell>
          <cell r="CF202">
            <v>0</v>
          </cell>
          <cell r="CG202">
            <v>0</v>
          </cell>
          <cell r="CH202">
            <v>91.546199999999999</v>
          </cell>
          <cell r="CI202">
            <v>504.18020000000001</v>
          </cell>
          <cell r="CJ202">
            <v>684.17219999999998</v>
          </cell>
          <cell r="CK202">
            <v>0</v>
          </cell>
          <cell r="CL202">
            <v>0</v>
          </cell>
          <cell r="CM202">
            <v>0</v>
          </cell>
          <cell r="CN202">
            <v>91.546199999999999</v>
          </cell>
          <cell r="CO202">
            <v>504.18020000000001</v>
          </cell>
          <cell r="CP202">
            <v>684.17219999999998</v>
          </cell>
          <cell r="CQ202">
            <v>0</v>
          </cell>
          <cell r="CR202">
            <v>0</v>
          </cell>
          <cell r="CS202">
            <v>0</v>
          </cell>
          <cell r="CT202">
            <v>0</v>
          </cell>
          <cell r="CU202">
            <v>0</v>
          </cell>
          <cell r="CV202">
            <v>0</v>
          </cell>
          <cell r="CW202">
            <v>0</v>
          </cell>
          <cell r="CX202">
            <v>0</v>
          </cell>
          <cell r="CY202">
            <v>0</v>
          </cell>
          <cell r="CZ202">
            <v>699.88009999999997</v>
          </cell>
          <cell r="DA202">
            <v>6519.3307000000004</v>
          </cell>
          <cell r="DB202">
            <v>5230.5666000000001</v>
          </cell>
        </row>
        <row r="203">
          <cell r="A203">
            <v>93876</v>
          </cell>
          <cell r="B203">
            <v>0</v>
          </cell>
          <cell r="C203">
            <v>0</v>
          </cell>
          <cell r="D203">
            <v>0</v>
          </cell>
          <cell r="E203">
            <v>0</v>
          </cell>
          <cell r="F203">
            <v>0</v>
          </cell>
          <cell r="G203">
            <v>0</v>
          </cell>
          <cell r="H203">
            <v>0</v>
          </cell>
          <cell r="I203">
            <v>109.05889999999999</v>
          </cell>
          <cell r="J203">
            <v>0</v>
          </cell>
          <cell r="K203">
            <v>0</v>
          </cell>
          <cell r="L203">
            <v>0</v>
          </cell>
          <cell r="M203">
            <v>0</v>
          </cell>
          <cell r="N203">
            <v>0</v>
          </cell>
          <cell r="O203">
            <v>109.05889999999999</v>
          </cell>
          <cell r="P203">
            <v>0</v>
          </cell>
          <cell r="Q203">
            <v>44.0291</v>
          </cell>
          <cell r="R203">
            <v>277.61900000000003</v>
          </cell>
          <cell r="S203">
            <v>161.0351</v>
          </cell>
          <cell r="T203">
            <v>156.10310000000001</v>
          </cell>
          <cell r="U203">
            <v>984.28610000000003</v>
          </cell>
          <cell r="V203">
            <v>570.94190000000003</v>
          </cell>
          <cell r="W203">
            <v>200.13220000000001</v>
          </cell>
          <cell r="X203">
            <v>1261.9050999999999</v>
          </cell>
          <cell r="Y203">
            <v>731.97699999999998</v>
          </cell>
          <cell r="Z203">
            <v>189.60830000000001</v>
          </cell>
          <cell r="AA203">
            <v>1138.3998999999999</v>
          </cell>
          <cell r="AB203">
            <v>693.48630000000003</v>
          </cell>
          <cell r="AC203">
            <v>0</v>
          </cell>
          <cell r="AD203">
            <v>0</v>
          </cell>
          <cell r="AE203">
            <v>0</v>
          </cell>
          <cell r="AF203">
            <v>0</v>
          </cell>
          <cell r="AG203">
            <v>0</v>
          </cell>
          <cell r="AH203">
            <v>0</v>
          </cell>
          <cell r="AI203">
            <v>1.1476</v>
          </cell>
          <cell r="AJ203">
            <v>14.5707</v>
          </cell>
          <cell r="AK203">
            <v>3.6795</v>
          </cell>
          <cell r="AL203">
            <v>184.58529999999999</v>
          </cell>
          <cell r="AM203">
            <v>1228.3208</v>
          </cell>
          <cell r="AN203">
            <v>675.11469999999997</v>
          </cell>
          <cell r="AO203">
            <v>373.04599999999999</v>
          </cell>
          <cell r="AP203">
            <v>2352.15</v>
          </cell>
          <cell r="AQ203">
            <v>1364.9214999999999</v>
          </cell>
          <cell r="AR203">
            <v>1.1476</v>
          </cell>
          <cell r="AS203">
            <v>123.6296</v>
          </cell>
          <cell r="AT203">
            <v>3.6795</v>
          </cell>
          <cell r="AU203">
            <v>0</v>
          </cell>
          <cell r="AV203">
            <v>0</v>
          </cell>
          <cell r="AW203">
            <v>0</v>
          </cell>
          <cell r="AX203">
            <v>0</v>
          </cell>
          <cell r="AY203">
            <v>0</v>
          </cell>
          <cell r="AZ203">
            <v>0</v>
          </cell>
          <cell r="BA203">
            <v>1.1476</v>
          </cell>
          <cell r="BB203">
            <v>123.6296</v>
          </cell>
          <cell r="BC203">
            <v>3.6795</v>
          </cell>
          <cell r="BD203">
            <v>189.60830000000001</v>
          </cell>
          <cell r="BE203">
            <v>1247.4588000000001</v>
          </cell>
          <cell r="BF203">
            <v>693.48630000000003</v>
          </cell>
          <cell r="BG203">
            <v>384.71749999999997</v>
          </cell>
          <cell r="BH203">
            <v>2490.2258999999999</v>
          </cell>
          <cell r="BI203">
            <v>1407.0916999999999</v>
          </cell>
          <cell r="BJ203">
            <v>574.32579999999996</v>
          </cell>
          <cell r="BK203">
            <v>3737.6846999999998</v>
          </cell>
          <cell r="BL203">
            <v>2100.578</v>
          </cell>
          <cell r="BM203">
            <v>573.17819999999995</v>
          </cell>
          <cell r="BN203">
            <v>3614.0551</v>
          </cell>
          <cell r="BO203">
            <v>2096.8984999999998</v>
          </cell>
          <cell r="BP203">
            <v>189.60830000000001</v>
          </cell>
          <cell r="BQ203">
            <v>1247.4588000000001</v>
          </cell>
          <cell r="BR203">
            <v>693.48630000000003</v>
          </cell>
          <cell r="BS203">
            <v>384.71749999999997</v>
          </cell>
          <cell r="BT203">
            <v>2490.2258999999999</v>
          </cell>
          <cell r="BU203">
            <v>1407.0916999999999</v>
          </cell>
          <cell r="BV203">
            <v>574.32579999999996</v>
          </cell>
          <cell r="BW203">
            <v>3737.6846999999998</v>
          </cell>
          <cell r="BX203">
            <v>2100.578</v>
          </cell>
          <cell r="BY203">
            <v>1.1476</v>
          </cell>
          <cell r="BZ203">
            <v>14.5707</v>
          </cell>
          <cell r="CA203">
            <v>3.6795</v>
          </cell>
          <cell r="CB203">
            <v>0</v>
          </cell>
          <cell r="CC203">
            <v>0</v>
          </cell>
          <cell r="CD203">
            <v>0</v>
          </cell>
          <cell r="CE203">
            <v>0</v>
          </cell>
          <cell r="CF203">
            <v>109.05889999999999</v>
          </cell>
          <cell r="CG203">
            <v>0</v>
          </cell>
          <cell r="CH203">
            <v>0</v>
          </cell>
          <cell r="CI203">
            <v>0</v>
          </cell>
          <cell r="CJ203">
            <v>0</v>
          </cell>
          <cell r="CK203">
            <v>0</v>
          </cell>
          <cell r="CL203">
            <v>0</v>
          </cell>
          <cell r="CM203">
            <v>0</v>
          </cell>
          <cell r="CN203">
            <v>1.1476</v>
          </cell>
          <cell r="CO203">
            <v>123.6296</v>
          </cell>
          <cell r="CP203">
            <v>3.6795</v>
          </cell>
          <cell r="CQ203">
            <v>0</v>
          </cell>
          <cell r="CR203">
            <v>0</v>
          </cell>
          <cell r="CS203">
            <v>0</v>
          </cell>
          <cell r="CT203">
            <v>0</v>
          </cell>
          <cell r="CU203">
            <v>0</v>
          </cell>
          <cell r="CV203">
            <v>0</v>
          </cell>
          <cell r="CW203">
            <v>0</v>
          </cell>
          <cell r="CX203">
            <v>0</v>
          </cell>
          <cell r="CY203">
            <v>0</v>
          </cell>
          <cell r="CZ203">
            <v>573.17819999999995</v>
          </cell>
          <cell r="DA203">
            <v>3614.0551</v>
          </cell>
          <cell r="DB203">
            <v>2096.8984999999998</v>
          </cell>
        </row>
        <row r="204">
          <cell r="A204">
            <v>93877</v>
          </cell>
          <cell r="B204">
            <v>0</v>
          </cell>
          <cell r="C204">
            <v>0</v>
          </cell>
          <cell r="D204">
            <v>0</v>
          </cell>
          <cell r="E204">
            <v>0</v>
          </cell>
          <cell r="F204">
            <v>0</v>
          </cell>
          <cell r="G204">
            <v>0</v>
          </cell>
          <cell r="H204">
            <v>0</v>
          </cell>
          <cell r="I204">
            <v>404.54399999999998</v>
          </cell>
          <cell r="J204">
            <v>0</v>
          </cell>
          <cell r="K204">
            <v>0</v>
          </cell>
          <cell r="L204">
            <v>0</v>
          </cell>
          <cell r="M204">
            <v>0</v>
          </cell>
          <cell r="N204">
            <v>0</v>
          </cell>
          <cell r="O204">
            <v>404.54399999999998</v>
          </cell>
          <cell r="P204">
            <v>0</v>
          </cell>
          <cell r="Q204">
            <v>40.366300000000003</v>
          </cell>
          <cell r="R204">
            <v>305.81659999999999</v>
          </cell>
          <cell r="S204">
            <v>372.78949999999998</v>
          </cell>
          <cell r="T204">
            <v>143.11680000000001</v>
          </cell>
          <cell r="U204">
            <v>1084.2594999999999</v>
          </cell>
          <cell r="V204">
            <v>1321.7104999999999</v>
          </cell>
          <cell r="W204">
            <v>183.48310000000001</v>
          </cell>
          <cell r="X204">
            <v>1390.0761</v>
          </cell>
          <cell r="Y204">
            <v>1694.5</v>
          </cell>
          <cell r="Z204">
            <v>201.0393</v>
          </cell>
          <cell r="AA204">
            <v>1433.4007999999999</v>
          </cell>
          <cell r="AB204">
            <v>1856.6362999999999</v>
          </cell>
          <cell r="AC204">
            <v>0</v>
          </cell>
          <cell r="AD204">
            <v>0</v>
          </cell>
          <cell r="AE204">
            <v>0</v>
          </cell>
          <cell r="AF204">
            <v>0</v>
          </cell>
          <cell r="AG204">
            <v>0</v>
          </cell>
          <cell r="AH204">
            <v>0</v>
          </cell>
          <cell r="AI204">
            <v>19.581299999999999</v>
          </cell>
          <cell r="AJ204">
            <v>154.96539999999999</v>
          </cell>
          <cell r="AK204">
            <v>130.7253</v>
          </cell>
          <cell r="AL204">
            <v>180.8503</v>
          </cell>
          <cell r="AM204">
            <v>1512.3099</v>
          </cell>
          <cell r="AN204">
            <v>1670.1867999999999</v>
          </cell>
          <cell r="AO204">
            <v>362.30829999999997</v>
          </cell>
          <cell r="AP204">
            <v>2790.7453</v>
          </cell>
          <cell r="AQ204">
            <v>3396.0978</v>
          </cell>
          <cell r="AR204">
            <v>19.581299999999999</v>
          </cell>
          <cell r="AS204">
            <v>559.50940000000003</v>
          </cell>
          <cell r="AT204">
            <v>130.7253</v>
          </cell>
          <cell r="AU204">
            <v>0</v>
          </cell>
          <cell r="AV204">
            <v>0</v>
          </cell>
          <cell r="AW204">
            <v>0</v>
          </cell>
          <cell r="AX204">
            <v>0</v>
          </cell>
          <cell r="AY204">
            <v>0</v>
          </cell>
          <cell r="AZ204">
            <v>0</v>
          </cell>
          <cell r="BA204">
            <v>19.581299999999999</v>
          </cell>
          <cell r="BB204">
            <v>559.50940000000003</v>
          </cell>
          <cell r="BC204">
            <v>130.7253</v>
          </cell>
          <cell r="BD204">
            <v>201.0393</v>
          </cell>
          <cell r="BE204">
            <v>1837.9448</v>
          </cell>
          <cell r="BF204">
            <v>1856.6362999999999</v>
          </cell>
          <cell r="BG204">
            <v>364.33339999999998</v>
          </cell>
          <cell r="BH204">
            <v>2902.386</v>
          </cell>
          <cell r="BI204">
            <v>3364.6867999999999</v>
          </cell>
          <cell r="BJ204">
            <v>565.37270000000001</v>
          </cell>
          <cell r="BK204">
            <v>4740.3307999999997</v>
          </cell>
          <cell r="BL204">
            <v>5221.3230999999996</v>
          </cell>
          <cell r="BM204">
            <v>545.79139999999995</v>
          </cell>
          <cell r="BN204">
            <v>4180.8213999999998</v>
          </cell>
          <cell r="BO204">
            <v>5090.5977999999996</v>
          </cell>
          <cell r="BP204">
            <v>201.0393</v>
          </cell>
          <cell r="BQ204">
            <v>1837.9448</v>
          </cell>
          <cell r="BR204">
            <v>1856.6362999999999</v>
          </cell>
          <cell r="BS204">
            <v>364.33339999999998</v>
          </cell>
          <cell r="BT204">
            <v>2902.386</v>
          </cell>
          <cell r="BU204">
            <v>3364.6867999999999</v>
          </cell>
          <cell r="BV204">
            <v>565.37270000000001</v>
          </cell>
          <cell r="BW204">
            <v>4740.3307999999997</v>
          </cell>
          <cell r="BX204">
            <v>5221.3230999999996</v>
          </cell>
          <cell r="BY204">
            <v>19.581299999999999</v>
          </cell>
          <cell r="BZ204">
            <v>154.96539999999999</v>
          </cell>
          <cell r="CA204">
            <v>130.7253</v>
          </cell>
          <cell r="CB204">
            <v>0</v>
          </cell>
          <cell r="CC204">
            <v>0</v>
          </cell>
          <cell r="CD204">
            <v>0</v>
          </cell>
          <cell r="CE204">
            <v>0</v>
          </cell>
          <cell r="CF204">
            <v>404.54399999999998</v>
          </cell>
          <cell r="CG204">
            <v>0</v>
          </cell>
          <cell r="CH204">
            <v>0</v>
          </cell>
          <cell r="CI204">
            <v>0</v>
          </cell>
          <cell r="CJ204">
            <v>0</v>
          </cell>
          <cell r="CK204">
            <v>0</v>
          </cell>
          <cell r="CL204">
            <v>0</v>
          </cell>
          <cell r="CM204">
            <v>0</v>
          </cell>
          <cell r="CN204">
            <v>19.581299999999999</v>
          </cell>
          <cell r="CO204">
            <v>559.50940000000003</v>
          </cell>
          <cell r="CP204">
            <v>130.7253</v>
          </cell>
          <cell r="CQ204">
            <v>0</v>
          </cell>
          <cell r="CR204">
            <v>0</v>
          </cell>
          <cell r="CS204">
            <v>0</v>
          </cell>
          <cell r="CT204">
            <v>0</v>
          </cell>
          <cell r="CU204">
            <v>0</v>
          </cell>
          <cell r="CV204">
            <v>0</v>
          </cell>
          <cell r="CW204">
            <v>0</v>
          </cell>
          <cell r="CX204">
            <v>0</v>
          </cell>
          <cell r="CY204">
            <v>0</v>
          </cell>
          <cell r="CZ204">
            <v>545.79139999999995</v>
          </cell>
          <cell r="DA204">
            <v>4180.8213999999998</v>
          </cell>
          <cell r="DB204">
            <v>5090.5977999999996</v>
          </cell>
        </row>
        <row r="205">
          <cell r="A205">
            <v>93878</v>
          </cell>
          <cell r="B205">
            <v>0</v>
          </cell>
          <cell r="C205">
            <v>0</v>
          </cell>
          <cell r="D205">
            <v>0</v>
          </cell>
          <cell r="E205">
            <v>0</v>
          </cell>
          <cell r="F205">
            <v>0</v>
          </cell>
          <cell r="G205">
            <v>0</v>
          </cell>
          <cell r="H205">
            <v>0</v>
          </cell>
          <cell r="I205">
            <v>353.976</v>
          </cell>
          <cell r="J205">
            <v>0</v>
          </cell>
          <cell r="K205">
            <v>0</v>
          </cell>
          <cell r="L205">
            <v>0</v>
          </cell>
          <cell r="M205">
            <v>0</v>
          </cell>
          <cell r="N205">
            <v>0</v>
          </cell>
          <cell r="O205">
            <v>353.976</v>
          </cell>
          <cell r="P205">
            <v>0</v>
          </cell>
          <cell r="Q205">
            <v>13.0709</v>
          </cell>
          <cell r="R205">
            <v>90.099900000000005</v>
          </cell>
          <cell r="S205">
            <v>97.685500000000005</v>
          </cell>
          <cell r="T205">
            <v>46.342100000000002</v>
          </cell>
          <cell r="U205">
            <v>319.44490000000002</v>
          </cell>
          <cell r="V205">
            <v>346.33839999999998</v>
          </cell>
          <cell r="W205">
            <v>59.412999999999997</v>
          </cell>
          <cell r="X205">
            <v>409.54480000000001</v>
          </cell>
          <cell r="Y205">
            <v>444.02390000000003</v>
          </cell>
          <cell r="Z205">
            <v>65.537999999999997</v>
          </cell>
          <cell r="AA205">
            <v>442.31349999999998</v>
          </cell>
          <cell r="AB205">
            <v>489.79849999999999</v>
          </cell>
          <cell r="AC205">
            <v>0</v>
          </cell>
          <cell r="AD205">
            <v>0</v>
          </cell>
          <cell r="AE205">
            <v>0</v>
          </cell>
          <cell r="AF205">
            <v>0</v>
          </cell>
          <cell r="AG205">
            <v>0</v>
          </cell>
          <cell r="AH205">
            <v>0</v>
          </cell>
          <cell r="AI205">
            <v>1.5575000000000001</v>
          </cell>
          <cell r="AJ205">
            <v>13.549799999999999</v>
          </cell>
          <cell r="AK205">
            <v>8.9663000000000004</v>
          </cell>
          <cell r="AL205">
            <v>63.800400000000003</v>
          </cell>
          <cell r="AM205">
            <v>485.5908</v>
          </cell>
          <cell r="AN205">
            <v>476.81310000000002</v>
          </cell>
          <cell r="AO205">
            <v>127.7809</v>
          </cell>
          <cell r="AP205">
            <v>914.35450000000003</v>
          </cell>
          <cell r="AQ205">
            <v>957.64530000000002</v>
          </cell>
          <cell r="AR205">
            <v>1.5575000000000001</v>
          </cell>
          <cell r="AS205">
            <v>367.5258</v>
          </cell>
          <cell r="AT205">
            <v>8.9663000000000004</v>
          </cell>
          <cell r="AU205">
            <v>0</v>
          </cell>
          <cell r="AV205">
            <v>0</v>
          </cell>
          <cell r="AW205">
            <v>0</v>
          </cell>
          <cell r="AX205">
            <v>0</v>
          </cell>
          <cell r="AY205">
            <v>0</v>
          </cell>
          <cell r="AZ205">
            <v>0</v>
          </cell>
          <cell r="BA205">
            <v>1.5575000000000001</v>
          </cell>
          <cell r="BB205">
            <v>367.5258</v>
          </cell>
          <cell r="BC205">
            <v>8.9663000000000004</v>
          </cell>
          <cell r="BD205">
            <v>65.537999999999997</v>
          </cell>
          <cell r="BE205">
            <v>796.28949999999998</v>
          </cell>
          <cell r="BF205">
            <v>489.79849999999999</v>
          </cell>
          <cell r="BG205">
            <v>123.21339999999999</v>
          </cell>
          <cell r="BH205">
            <v>895.13559999999995</v>
          </cell>
          <cell r="BI205">
            <v>920.83699999999999</v>
          </cell>
          <cell r="BJ205">
            <v>188.75139999999999</v>
          </cell>
          <cell r="BK205">
            <v>1691.4250999999999</v>
          </cell>
          <cell r="BL205">
            <v>1410.6355000000001</v>
          </cell>
          <cell r="BM205">
            <v>187.19390000000001</v>
          </cell>
          <cell r="BN205">
            <v>1323.8993</v>
          </cell>
          <cell r="BO205">
            <v>1401.6692</v>
          </cell>
          <cell r="BP205">
            <v>65.537999999999997</v>
          </cell>
          <cell r="BQ205">
            <v>796.28949999999998</v>
          </cell>
          <cell r="BR205">
            <v>489.79849999999999</v>
          </cell>
          <cell r="BS205">
            <v>123.21339999999999</v>
          </cell>
          <cell r="BT205">
            <v>895.13559999999995</v>
          </cell>
          <cell r="BU205">
            <v>920.83699999999999</v>
          </cell>
          <cell r="BV205">
            <v>188.75139999999999</v>
          </cell>
          <cell r="BW205">
            <v>1691.4250999999999</v>
          </cell>
          <cell r="BX205">
            <v>1410.6355000000001</v>
          </cell>
          <cell r="BY205">
            <v>1.5575000000000001</v>
          </cell>
          <cell r="BZ205">
            <v>13.549799999999999</v>
          </cell>
          <cell r="CA205">
            <v>8.9663000000000004</v>
          </cell>
          <cell r="CB205">
            <v>0</v>
          </cell>
          <cell r="CC205">
            <v>0</v>
          </cell>
          <cell r="CD205">
            <v>0</v>
          </cell>
          <cell r="CE205">
            <v>0</v>
          </cell>
          <cell r="CF205">
            <v>353.976</v>
          </cell>
          <cell r="CG205">
            <v>0</v>
          </cell>
          <cell r="CH205">
            <v>0</v>
          </cell>
          <cell r="CI205">
            <v>0</v>
          </cell>
          <cell r="CJ205">
            <v>0</v>
          </cell>
          <cell r="CK205">
            <v>0</v>
          </cell>
          <cell r="CL205">
            <v>0</v>
          </cell>
          <cell r="CM205">
            <v>0</v>
          </cell>
          <cell r="CN205">
            <v>1.5575000000000001</v>
          </cell>
          <cell r="CO205">
            <v>367.5258</v>
          </cell>
          <cell r="CP205">
            <v>8.9663000000000004</v>
          </cell>
          <cell r="CQ205">
            <v>0</v>
          </cell>
          <cell r="CR205">
            <v>0</v>
          </cell>
          <cell r="CS205">
            <v>0</v>
          </cell>
          <cell r="CT205">
            <v>0</v>
          </cell>
          <cell r="CU205">
            <v>0</v>
          </cell>
          <cell r="CV205">
            <v>0</v>
          </cell>
          <cell r="CW205">
            <v>0</v>
          </cell>
          <cell r="CX205">
            <v>0</v>
          </cell>
          <cell r="CY205">
            <v>0</v>
          </cell>
          <cell r="CZ205">
            <v>187.19390000000001</v>
          </cell>
          <cell r="DA205">
            <v>1323.8993</v>
          </cell>
          <cell r="DB205">
            <v>1401.6692</v>
          </cell>
        </row>
        <row r="206">
          <cell r="A206">
            <v>93879</v>
          </cell>
          <cell r="B206">
            <v>0</v>
          </cell>
          <cell r="C206">
            <v>0</v>
          </cell>
          <cell r="D206">
            <v>0</v>
          </cell>
          <cell r="E206">
            <v>0</v>
          </cell>
          <cell r="F206">
            <v>0</v>
          </cell>
          <cell r="G206">
            <v>0</v>
          </cell>
          <cell r="H206">
            <v>0</v>
          </cell>
          <cell r="I206">
            <v>55.6248</v>
          </cell>
          <cell r="J206">
            <v>0</v>
          </cell>
          <cell r="K206">
            <v>0</v>
          </cell>
          <cell r="L206">
            <v>0</v>
          </cell>
          <cell r="M206">
            <v>0</v>
          </cell>
          <cell r="N206">
            <v>0</v>
          </cell>
          <cell r="O206">
            <v>55.6248</v>
          </cell>
          <cell r="P206">
            <v>0</v>
          </cell>
          <cell r="Q206">
            <v>207.3528</v>
          </cell>
          <cell r="R206">
            <v>979.73569999999995</v>
          </cell>
          <cell r="S206">
            <v>1549.655</v>
          </cell>
          <cell r="T206">
            <v>735.15989999999999</v>
          </cell>
          <cell r="U206">
            <v>3473.6082000000001</v>
          </cell>
          <cell r="V206">
            <v>5494.2304999999997</v>
          </cell>
          <cell r="W206">
            <v>942.5127</v>
          </cell>
          <cell r="X206">
            <v>4453.3438999999998</v>
          </cell>
          <cell r="Y206">
            <v>7043.8855000000003</v>
          </cell>
          <cell r="Z206">
            <v>1125.1124</v>
          </cell>
          <cell r="AA206">
            <v>5290.8923999999997</v>
          </cell>
          <cell r="AB206">
            <v>8408.5452000000005</v>
          </cell>
          <cell r="AC206">
            <v>0</v>
          </cell>
          <cell r="AD206">
            <v>0</v>
          </cell>
          <cell r="AE206">
            <v>0</v>
          </cell>
          <cell r="AF206">
            <v>0</v>
          </cell>
          <cell r="AG206">
            <v>0</v>
          </cell>
          <cell r="AH206">
            <v>0</v>
          </cell>
          <cell r="AI206">
            <v>2.6265999999999998</v>
          </cell>
          <cell r="AJ206">
            <v>21.766200000000001</v>
          </cell>
          <cell r="AK206">
            <v>15.1212</v>
          </cell>
          <cell r="AL206">
            <v>1012.1137</v>
          </cell>
          <cell r="AM206">
            <v>5100.0379000000003</v>
          </cell>
          <cell r="AN206">
            <v>7564.0479999999998</v>
          </cell>
          <cell r="AO206">
            <v>2134.5994999999998</v>
          </cell>
          <cell r="AP206">
            <v>10369.1641</v>
          </cell>
          <cell r="AQ206">
            <v>15957.472</v>
          </cell>
          <cell r="AR206">
            <v>2.6265999999999998</v>
          </cell>
          <cell r="AS206">
            <v>77.391000000000005</v>
          </cell>
          <cell r="AT206">
            <v>15.1212</v>
          </cell>
          <cell r="AU206">
            <v>0</v>
          </cell>
          <cell r="AV206">
            <v>0</v>
          </cell>
          <cell r="AW206">
            <v>0</v>
          </cell>
          <cell r="AX206">
            <v>0</v>
          </cell>
          <cell r="AY206">
            <v>0</v>
          </cell>
          <cell r="AZ206">
            <v>0</v>
          </cell>
          <cell r="BA206">
            <v>2.6265999999999998</v>
          </cell>
          <cell r="BB206">
            <v>77.391000000000005</v>
          </cell>
          <cell r="BC206">
            <v>15.1212</v>
          </cell>
          <cell r="BD206">
            <v>1125.1124</v>
          </cell>
          <cell r="BE206">
            <v>5346.5172000000002</v>
          </cell>
          <cell r="BF206">
            <v>8408.5452000000005</v>
          </cell>
          <cell r="BG206">
            <v>1954.6264000000001</v>
          </cell>
          <cell r="BH206">
            <v>9553.3817999999992</v>
          </cell>
          <cell r="BI206">
            <v>14607.933499999999</v>
          </cell>
          <cell r="BJ206">
            <v>3079.7388000000001</v>
          </cell>
          <cell r="BK206">
            <v>14899.898999999999</v>
          </cell>
          <cell r="BL206">
            <v>23016.4787</v>
          </cell>
          <cell r="BM206">
            <v>3077.1122</v>
          </cell>
          <cell r="BN206">
            <v>14822.508</v>
          </cell>
          <cell r="BO206">
            <v>23001.357499999998</v>
          </cell>
          <cell r="BP206">
            <v>1125.1124</v>
          </cell>
          <cell r="BQ206">
            <v>5346.5172000000002</v>
          </cell>
          <cell r="BR206">
            <v>8408.5452000000005</v>
          </cell>
          <cell r="BS206">
            <v>1954.6264000000001</v>
          </cell>
          <cell r="BT206">
            <v>9553.3817999999992</v>
          </cell>
          <cell r="BU206">
            <v>14607.933499999999</v>
          </cell>
          <cell r="BV206">
            <v>3079.7388000000001</v>
          </cell>
          <cell r="BW206">
            <v>14899.898999999999</v>
          </cell>
          <cell r="BX206">
            <v>23016.4787</v>
          </cell>
          <cell r="BY206">
            <v>2.6265999999999998</v>
          </cell>
          <cell r="BZ206">
            <v>21.766200000000001</v>
          </cell>
          <cell r="CA206">
            <v>15.1212</v>
          </cell>
          <cell r="CB206">
            <v>0</v>
          </cell>
          <cell r="CC206">
            <v>0</v>
          </cell>
          <cell r="CD206">
            <v>0</v>
          </cell>
          <cell r="CE206">
            <v>0</v>
          </cell>
          <cell r="CF206">
            <v>55.6248</v>
          </cell>
          <cell r="CG206">
            <v>0</v>
          </cell>
          <cell r="CH206">
            <v>0</v>
          </cell>
          <cell r="CI206">
            <v>0</v>
          </cell>
          <cell r="CJ206">
            <v>0</v>
          </cell>
          <cell r="CK206">
            <v>0</v>
          </cell>
          <cell r="CL206">
            <v>0</v>
          </cell>
          <cell r="CM206">
            <v>0</v>
          </cell>
          <cell r="CN206">
            <v>2.6265999999999998</v>
          </cell>
          <cell r="CO206">
            <v>77.391000000000005</v>
          </cell>
          <cell r="CP206">
            <v>15.1212</v>
          </cell>
          <cell r="CQ206">
            <v>0</v>
          </cell>
          <cell r="CR206">
            <v>0</v>
          </cell>
          <cell r="CS206">
            <v>0</v>
          </cell>
          <cell r="CT206">
            <v>0</v>
          </cell>
          <cell r="CU206">
            <v>0</v>
          </cell>
          <cell r="CV206">
            <v>0</v>
          </cell>
          <cell r="CW206">
            <v>0</v>
          </cell>
          <cell r="CX206">
            <v>0</v>
          </cell>
          <cell r="CY206">
            <v>0</v>
          </cell>
          <cell r="CZ206">
            <v>3077.1122</v>
          </cell>
          <cell r="DA206">
            <v>14822.508</v>
          </cell>
          <cell r="DB206">
            <v>23001.357499999998</v>
          </cell>
        </row>
        <row r="207">
          <cell r="A207">
            <v>93880</v>
          </cell>
          <cell r="B207">
            <v>40.179600000000001</v>
          </cell>
          <cell r="C207">
            <v>366.71359999999999</v>
          </cell>
          <cell r="D207">
            <v>315.19110000000001</v>
          </cell>
          <cell r="E207">
            <v>74.619200000000006</v>
          </cell>
          <cell r="F207">
            <v>542.44330000000002</v>
          </cell>
          <cell r="G207">
            <v>585.35590000000002</v>
          </cell>
          <cell r="H207">
            <v>0</v>
          </cell>
          <cell r="I207">
            <v>0</v>
          </cell>
          <cell r="J207">
            <v>0</v>
          </cell>
          <cell r="K207">
            <v>107.58759999999999</v>
          </cell>
          <cell r="L207">
            <v>635.30909999999994</v>
          </cell>
          <cell r="M207">
            <v>843.97900000000004</v>
          </cell>
          <cell r="N207">
            <v>0</v>
          </cell>
          <cell r="O207">
            <v>0</v>
          </cell>
          <cell r="P207">
            <v>0</v>
          </cell>
          <cell r="Q207">
            <v>76.819000000000003</v>
          </cell>
          <cell r="R207">
            <v>698.774</v>
          </cell>
          <cell r="S207">
            <v>602.61279999999999</v>
          </cell>
          <cell r="T207">
            <v>272.35829999999999</v>
          </cell>
          <cell r="U207">
            <v>2477.4713999999999</v>
          </cell>
          <cell r="V207">
            <v>2136.5328</v>
          </cell>
          <cell r="W207">
            <v>356.38850000000002</v>
          </cell>
          <cell r="X207">
            <v>3450.0931999999998</v>
          </cell>
          <cell r="Y207">
            <v>2795.7136</v>
          </cell>
          <cell r="Z207">
            <v>901.13980000000004</v>
          </cell>
          <cell r="AA207">
            <v>8320.4048999999995</v>
          </cell>
          <cell r="AB207">
            <v>7069.0515999999998</v>
          </cell>
          <cell r="AC207">
            <v>0</v>
          </cell>
          <cell r="AD207">
            <v>17.375299999999999</v>
          </cell>
          <cell r="AE207">
            <v>0</v>
          </cell>
          <cell r="AF207">
            <v>0</v>
          </cell>
          <cell r="AG207">
            <v>0</v>
          </cell>
          <cell r="AH207">
            <v>0</v>
          </cell>
          <cell r="AI207">
            <v>0</v>
          </cell>
          <cell r="AJ207">
            <v>0</v>
          </cell>
          <cell r="AK207">
            <v>0</v>
          </cell>
          <cell r="AL207">
            <v>350.82229999999998</v>
          </cell>
          <cell r="AM207">
            <v>3458.5594000000001</v>
          </cell>
          <cell r="AN207">
            <v>2752.0484999999999</v>
          </cell>
          <cell r="AO207">
            <v>1251.9621</v>
          </cell>
          <cell r="AP207">
            <v>11761.589</v>
          </cell>
          <cell r="AQ207">
            <v>9821.1000999999997</v>
          </cell>
          <cell r="AR207">
            <v>107.58759999999999</v>
          </cell>
          <cell r="AS207">
            <v>652.68439999999998</v>
          </cell>
          <cell r="AT207">
            <v>843.97900000000004</v>
          </cell>
          <cell r="AU207">
            <v>0</v>
          </cell>
          <cell r="AV207">
            <v>0</v>
          </cell>
          <cell r="AW207">
            <v>0</v>
          </cell>
          <cell r="AX207">
            <v>0</v>
          </cell>
          <cell r="AY207">
            <v>0</v>
          </cell>
          <cell r="AZ207">
            <v>0</v>
          </cell>
          <cell r="BA207">
            <v>107.58759999999999</v>
          </cell>
          <cell r="BB207">
            <v>652.68439999999998</v>
          </cell>
          <cell r="BC207">
            <v>843.97900000000004</v>
          </cell>
          <cell r="BD207">
            <v>1015.9386</v>
          </cell>
          <cell r="BE207">
            <v>9229.5617999999995</v>
          </cell>
          <cell r="BF207">
            <v>7969.5986000000003</v>
          </cell>
          <cell r="BG207">
            <v>699.99959999999999</v>
          </cell>
          <cell r="BH207">
            <v>6634.8047999999999</v>
          </cell>
          <cell r="BI207">
            <v>5491.1940999999997</v>
          </cell>
          <cell r="BJ207">
            <v>1715.9382000000001</v>
          </cell>
          <cell r="BK207">
            <v>15864.366599999999</v>
          </cell>
          <cell r="BL207">
            <v>13460.7927</v>
          </cell>
          <cell r="BM207">
            <v>1608.3506</v>
          </cell>
          <cell r="BN207">
            <v>15211.682199999999</v>
          </cell>
          <cell r="BO207">
            <v>12616.813700000001</v>
          </cell>
          <cell r="BP207">
            <v>1015.9386</v>
          </cell>
          <cell r="BQ207">
            <v>9229.5617999999995</v>
          </cell>
          <cell r="BR207">
            <v>7969.5986000000003</v>
          </cell>
          <cell r="BS207">
            <v>699.99959999999999</v>
          </cell>
          <cell r="BT207">
            <v>6634.8047999999999</v>
          </cell>
          <cell r="BU207">
            <v>5491.1940999999997</v>
          </cell>
          <cell r="BV207">
            <v>1715.9382000000001</v>
          </cell>
          <cell r="BW207">
            <v>15864.366599999999</v>
          </cell>
          <cell r="BX207">
            <v>13460.7927</v>
          </cell>
          <cell r="BY207">
            <v>0</v>
          </cell>
          <cell r="BZ207">
            <v>0</v>
          </cell>
          <cell r="CA207">
            <v>0</v>
          </cell>
          <cell r="CB207">
            <v>0</v>
          </cell>
          <cell r="CC207">
            <v>0</v>
          </cell>
          <cell r="CD207">
            <v>0</v>
          </cell>
          <cell r="CE207">
            <v>0</v>
          </cell>
          <cell r="CF207">
            <v>0</v>
          </cell>
          <cell r="CG207">
            <v>0</v>
          </cell>
          <cell r="CH207">
            <v>107.58759999999999</v>
          </cell>
          <cell r="CI207">
            <v>635.30909999999994</v>
          </cell>
          <cell r="CJ207">
            <v>843.97900000000004</v>
          </cell>
          <cell r="CK207">
            <v>0</v>
          </cell>
          <cell r="CL207">
            <v>17.375299999999999</v>
          </cell>
          <cell r="CM207">
            <v>0</v>
          </cell>
          <cell r="CN207">
            <v>107.58759999999999</v>
          </cell>
          <cell r="CO207">
            <v>652.68439999999998</v>
          </cell>
          <cell r="CP207">
            <v>843.97900000000004</v>
          </cell>
          <cell r="CQ207">
            <v>0</v>
          </cell>
          <cell r="CR207">
            <v>0</v>
          </cell>
          <cell r="CS207">
            <v>0</v>
          </cell>
          <cell r="CT207">
            <v>0</v>
          </cell>
          <cell r="CU207">
            <v>0</v>
          </cell>
          <cell r="CV207">
            <v>0</v>
          </cell>
          <cell r="CW207">
            <v>0</v>
          </cell>
          <cell r="CX207">
            <v>0</v>
          </cell>
          <cell r="CY207">
            <v>0</v>
          </cell>
          <cell r="CZ207">
            <v>1608.3506</v>
          </cell>
          <cell r="DA207">
            <v>15211.682199999999</v>
          </cell>
          <cell r="DB207">
            <v>12616.813700000001</v>
          </cell>
        </row>
        <row r="208">
          <cell r="A208">
            <v>93882</v>
          </cell>
          <cell r="B208">
            <v>0</v>
          </cell>
          <cell r="C208">
            <v>0</v>
          </cell>
          <cell r="D208">
            <v>0</v>
          </cell>
          <cell r="E208">
            <v>0</v>
          </cell>
          <cell r="F208">
            <v>0</v>
          </cell>
          <cell r="G208">
            <v>0</v>
          </cell>
          <cell r="H208">
            <v>0</v>
          </cell>
          <cell r="I208">
            <v>606.81600000000003</v>
          </cell>
          <cell r="J208">
            <v>0</v>
          </cell>
          <cell r="K208">
            <v>0</v>
          </cell>
          <cell r="L208">
            <v>0</v>
          </cell>
          <cell r="M208">
            <v>0</v>
          </cell>
          <cell r="N208">
            <v>0</v>
          </cell>
          <cell r="O208">
            <v>606.81600000000003</v>
          </cell>
          <cell r="P208">
            <v>0</v>
          </cell>
          <cell r="Q208">
            <v>33.686300000000003</v>
          </cell>
          <cell r="R208">
            <v>173.38499999999999</v>
          </cell>
          <cell r="S208">
            <v>363.15069999999997</v>
          </cell>
          <cell r="T208">
            <v>119.43340000000001</v>
          </cell>
          <cell r="U208">
            <v>614.72910000000002</v>
          </cell>
          <cell r="V208">
            <v>1287.5363</v>
          </cell>
          <cell r="W208">
            <v>153.11969999999999</v>
          </cell>
          <cell r="X208">
            <v>788.11410000000001</v>
          </cell>
          <cell r="Y208">
            <v>1650.6869999999999</v>
          </cell>
          <cell r="Z208">
            <v>164.23249999999999</v>
          </cell>
          <cell r="AA208">
            <v>867.22260000000006</v>
          </cell>
          <cell r="AB208">
            <v>1770.4875</v>
          </cell>
          <cell r="AC208">
            <v>0</v>
          </cell>
          <cell r="AD208">
            <v>0</v>
          </cell>
          <cell r="AE208">
            <v>0</v>
          </cell>
          <cell r="AF208">
            <v>0</v>
          </cell>
          <cell r="AG208">
            <v>0</v>
          </cell>
          <cell r="AH208">
            <v>0</v>
          </cell>
          <cell r="AI208">
            <v>43.950299999999999</v>
          </cell>
          <cell r="AJ208">
            <v>317.68610000000001</v>
          </cell>
          <cell r="AK208">
            <v>323.24430000000001</v>
          </cell>
          <cell r="AL208">
            <v>164.42699999999999</v>
          </cell>
          <cell r="AM208">
            <v>927.8578</v>
          </cell>
          <cell r="AN208">
            <v>1772.5847000000001</v>
          </cell>
          <cell r="AO208">
            <v>284.70920000000001</v>
          </cell>
          <cell r="AP208">
            <v>1477.3942999999999</v>
          </cell>
          <cell r="AQ208">
            <v>3219.8279000000002</v>
          </cell>
          <cell r="AR208">
            <v>43.950299999999999</v>
          </cell>
          <cell r="AS208">
            <v>924.50210000000004</v>
          </cell>
          <cell r="AT208">
            <v>323.24430000000001</v>
          </cell>
          <cell r="AU208">
            <v>0</v>
          </cell>
          <cell r="AV208">
            <v>0</v>
          </cell>
          <cell r="AW208">
            <v>0</v>
          </cell>
          <cell r="AX208">
            <v>0</v>
          </cell>
          <cell r="AY208">
            <v>0</v>
          </cell>
          <cell r="AZ208">
            <v>0</v>
          </cell>
          <cell r="BA208">
            <v>43.950299999999999</v>
          </cell>
          <cell r="BB208">
            <v>924.50210000000004</v>
          </cell>
          <cell r="BC208">
            <v>323.24430000000001</v>
          </cell>
          <cell r="BD208">
            <v>164.23249999999999</v>
          </cell>
          <cell r="BE208">
            <v>1474.0386000000001</v>
          </cell>
          <cell r="BF208">
            <v>1770.4875</v>
          </cell>
          <cell r="BG208">
            <v>317.54669999999999</v>
          </cell>
          <cell r="BH208">
            <v>1715.9719</v>
          </cell>
          <cell r="BI208">
            <v>3423.2716999999998</v>
          </cell>
          <cell r="BJ208">
            <v>481.7792</v>
          </cell>
          <cell r="BK208">
            <v>3190.0104999999999</v>
          </cell>
          <cell r="BL208">
            <v>5193.7592000000004</v>
          </cell>
          <cell r="BM208">
            <v>437.82889999999998</v>
          </cell>
          <cell r="BN208">
            <v>2265.5084000000002</v>
          </cell>
          <cell r="BO208">
            <v>4870.5149000000001</v>
          </cell>
          <cell r="BP208">
            <v>164.23249999999999</v>
          </cell>
          <cell r="BQ208">
            <v>1474.0386000000001</v>
          </cell>
          <cell r="BR208">
            <v>1770.4875</v>
          </cell>
          <cell r="BS208">
            <v>317.54669999999999</v>
          </cell>
          <cell r="BT208">
            <v>1715.9719</v>
          </cell>
          <cell r="BU208">
            <v>3423.2716999999998</v>
          </cell>
          <cell r="BV208">
            <v>481.7792</v>
          </cell>
          <cell r="BW208">
            <v>3190.0104999999999</v>
          </cell>
          <cell r="BX208">
            <v>5193.7592000000004</v>
          </cell>
          <cell r="BY208">
            <v>43.950299999999999</v>
          </cell>
          <cell r="BZ208">
            <v>317.68610000000001</v>
          </cell>
          <cell r="CA208">
            <v>323.24430000000001</v>
          </cell>
          <cell r="CB208">
            <v>0</v>
          </cell>
          <cell r="CC208">
            <v>0</v>
          </cell>
          <cell r="CD208">
            <v>0</v>
          </cell>
          <cell r="CE208">
            <v>0</v>
          </cell>
          <cell r="CF208">
            <v>606.81600000000003</v>
          </cell>
          <cell r="CG208">
            <v>0</v>
          </cell>
          <cell r="CH208">
            <v>0</v>
          </cell>
          <cell r="CI208">
            <v>0</v>
          </cell>
          <cell r="CJ208">
            <v>0</v>
          </cell>
          <cell r="CK208">
            <v>0</v>
          </cell>
          <cell r="CL208">
            <v>0</v>
          </cell>
          <cell r="CM208">
            <v>0</v>
          </cell>
          <cell r="CN208">
            <v>43.950299999999999</v>
          </cell>
          <cell r="CO208">
            <v>924.50210000000004</v>
          </cell>
          <cell r="CP208">
            <v>323.24430000000001</v>
          </cell>
          <cell r="CQ208">
            <v>0</v>
          </cell>
          <cell r="CR208">
            <v>0</v>
          </cell>
          <cell r="CS208">
            <v>0</v>
          </cell>
          <cell r="CT208">
            <v>0</v>
          </cell>
          <cell r="CU208">
            <v>0</v>
          </cell>
          <cell r="CV208">
            <v>0</v>
          </cell>
          <cell r="CW208">
            <v>0</v>
          </cell>
          <cell r="CX208">
            <v>0</v>
          </cell>
          <cell r="CY208">
            <v>0</v>
          </cell>
          <cell r="CZ208">
            <v>437.82889999999998</v>
          </cell>
          <cell r="DA208">
            <v>2265.5084000000002</v>
          </cell>
          <cell r="DB208">
            <v>4870.5149000000001</v>
          </cell>
        </row>
        <row r="209">
          <cell r="A209">
            <v>93883</v>
          </cell>
          <cell r="B209">
            <v>0</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110.4898</v>
          </cell>
          <cell r="R209">
            <v>739.36559999999997</v>
          </cell>
          <cell r="S209">
            <v>182.30779999999999</v>
          </cell>
          <cell r="T209">
            <v>391.73649999999998</v>
          </cell>
          <cell r="U209">
            <v>2621.3868000000002</v>
          </cell>
          <cell r="V209">
            <v>646.36410000000001</v>
          </cell>
          <cell r="W209">
            <v>502.22629999999998</v>
          </cell>
          <cell r="X209">
            <v>3360.7523999999999</v>
          </cell>
          <cell r="Y209">
            <v>828.67190000000005</v>
          </cell>
          <cell r="Z209">
            <v>545.80870000000004</v>
          </cell>
          <cell r="AA209">
            <v>3630.0938999999998</v>
          </cell>
          <cell r="AB209">
            <v>900.58270000000005</v>
          </cell>
          <cell r="AC209">
            <v>0</v>
          </cell>
          <cell r="AD209">
            <v>0</v>
          </cell>
          <cell r="AE209">
            <v>0</v>
          </cell>
          <cell r="AF209">
            <v>0</v>
          </cell>
          <cell r="AG209">
            <v>0</v>
          </cell>
          <cell r="AH209">
            <v>0</v>
          </cell>
          <cell r="AI209">
            <v>0.98070000000000002</v>
          </cell>
          <cell r="AJ209">
            <v>16.738600000000002</v>
          </cell>
          <cell r="AK209">
            <v>1.5121</v>
          </cell>
          <cell r="AL209">
            <v>546.44839999999999</v>
          </cell>
          <cell r="AM209">
            <v>3953.5088999999998</v>
          </cell>
          <cell r="AN209">
            <v>901.63819999999998</v>
          </cell>
          <cell r="AO209">
            <v>1091.2764</v>
          </cell>
          <cell r="AP209">
            <v>7566.8642</v>
          </cell>
          <cell r="AQ209">
            <v>1800.7088000000001</v>
          </cell>
          <cell r="AR209">
            <v>0.98070000000000002</v>
          </cell>
          <cell r="AS209">
            <v>16.738600000000002</v>
          </cell>
          <cell r="AT209">
            <v>1.5121</v>
          </cell>
          <cell r="AU209">
            <v>0</v>
          </cell>
          <cell r="AV209">
            <v>0</v>
          </cell>
          <cell r="AW209">
            <v>0</v>
          </cell>
          <cell r="AX209">
            <v>0</v>
          </cell>
          <cell r="AY209">
            <v>0</v>
          </cell>
          <cell r="AZ209">
            <v>0</v>
          </cell>
          <cell r="BA209">
            <v>0.98070000000000002</v>
          </cell>
          <cell r="BB209">
            <v>16.738600000000002</v>
          </cell>
          <cell r="BC209">
            <v>1.5121</v>
          </cell>
          <cell r="BD209">
            <v>545.80870000000004</v>
          </cell>
          <cell r="BE209">
            <v>3630.0938999999998</v>
          </cell>
          <cell r="BF209">
            <v>900.58270000000005</v>
          </cell>
          <cell r="BG209">
            <v>1048.6747</v>
          </cell>
          <cell r="BH209">
            <v>7314.2613000000001</v>
          </cell>
          <cell r="BI209">
            <v>1730.3100999999999</v>
          </cell>
          <cell r="BJ209">
            <v>1594.4834000000001</v>
          </cell>
          <cell r="BK209">
            <v>10944.3552</v>
          </cell>
          <cell r="BL209">
            <v>2630.8928000000001</v>
          </cell>
          <cell r="BM209">
            <v>1593.5027</v>
          </cell>
          <cell r="BN209">
            <v>10927.616599999999</v>
          </cell>
          <cell r="BO209">
            <v>2629.3807000000002</v>
          </cell>
          <cell r="BP209">
            <v>545.80870000000004</v>
          </cell>
          <cell r="BQ209">
            <v>3630.0938999999998</v>
          </cell>
          <cell r="BR209">
            <v>900.58270000000005</v>
          </cell>
          <cell r="BS209">
            <v>1048.6747</v>
          </cell>
          <cell r="BT209">
            <v>7314.2613000000001</v>
          </cell>
          <cell r="BU209">
            <v>1730.3100999999999</v>
          </cell>
          <cell r="BV209">
            <v>1594.4834000000001</v>
          </cell>
          <cell r="BW209">
            <v>10944.3552</v>
          </cell>
          <cell r="BX209">
            <v>2630.8928000000001</v>
          </cell>
          <cell r="BY209">
            <v>0.98070000000000002</v>
          </cell>
          <cell r="BZ209">
            <v>16.738600000000002</v>
          </cell>
          <cell r="CA209">
            <v>1.5121</v>
          </cell>
          <cell r="CB209">
            <v>0</v>
          </cell>
          <cell r="CC209">
            <v>0</v>
          </cell>
          <cell r="CD209">
            <v>0</v>
          </cell>
          <cell r="CE209">
            <v>0</v>
          </cell>
          <cell r="CF209">
            <v>0</v>
          </cell>
          <cell r="CG209">
            <v>0</v>
          </cell>
          <cell r="CH209">
            <v>0</v>
          </cell>
          <cell r="CI209">
            <v>0</v>
          </cell>
          <cell r="CJ209">
            <v>0</v>
          </cell>
          <cell r="CK209">
            <v>0</v>
          </cell>
          <cell r="CL209">
            <v>0</v>
          </cell>
          <cell r="CM209">
            <v>0</v>
          </cell>
          <cell r="CN209">
            <v>0.98070000000000002</v>
          </cell>
          <cell r="CO209">
            <v>16.738600000000002</v>
          </cell>
          <cell r="CP209">
            <v>1.5121</v>
          </cell>
          <cell r="CQ209">
            <v>0</v>
          </cell>
          <cell r="CR209">
            <v>0</v>
          </cell>
          <cell r="CS209">
            <v>0</v>
          </cell>
          <cell r="CT209">
            <v>0</v>
          </cell>
          <cell r="CU209">
            <v>0</v>
          </cell>
          <cell r="CV209">
            <v>0</v>
          </cell>
          <cell r="CW209">
            <v>0</v>
          </cell>
          <cell r="CX209">
            <v>0</v>
          </cell>
          <cell r="CY209">
            <v>0</v>
          </cell>
          <cell r="CZ209">
            <v>1593.5027</v>
          </cell>
          <cell r="DA209">
            <v>10927.616599999999</v>
          </cell>
          <cell r="DB209">
            <v>2629.3807000000002</v>
          </cell>
        </row>
        <row r="210">
          <cell r="A210">
            <v>93884</v>
          </cell>
          <cell r="B210">
            <v>0</v>
          </cell>
          <cell r="C210">
            <v>0</v>
          </cell>
          <cell r="D210">
            <v>0</v>
          </cell>
          <cell r="E210">
            <v>0</v>
          </cell>
          <cell r="F210">
            <v>0</v>
          </cell>
          <cell r="G210">
            <v>0</v>
          </cell>
          <cell r="H210">
            <v>0</v>
          </cell>
          <cell r="I210">
            <v>158.7835</v>
          </cell>
          <cell r="J210">
            <v>0</v>
          </cell>
          <cell r="K210">
            <v>0</v>
          </cell>
          <cell r="L210">
            <v>0</v>
          </cell>
          <cell r="M210">
            <v>0</v>
          </cell>
          <cell r="N210">
            <v>0</v>
          </cell>
          <cell r="O210">
            <v>158.7835</v>
          </cell>
          <cell r="P210">
            <v>0</v>
          </cell>
          <cell r="Q210">
            <v>109.3839</v>
          </cell>
          <cell r="R210">
            <v>1683.9688000000001</v>
          </cell>
          <cell r="S210">
            <v>347.3116</v>
          </cell>
          <cell r="T210">
            <v>387.81580000000002</v>
          </cell>
          <cell r="U210">
            <v>5970.4353000000001</v>
          </cell>
          <cell r="V210">
            <v>1231.3788</v>
          </cell>
          <cell r="W210">
            <v>497.19970000000001</v>
          </cell>
          <cell r="X210">
            <v>7654.4040999999997</v>
          </cell>
          <cell r="Y210">
            <v>1578.6904</v>
          </cell>
          <cell r="Z210">
            <v>513.1395</v>
          </cell>
          <cell r="AA210">
            <v>7406.8544000000002</v>
          </cell>
          <cell r="AB210">
            <v>1629.3023000000001</v>
          </cell>
          <cell r="AC210">
            <v>0</v>
          </cell>
          <cell r="AD210">
            <v>0</v>
          </cell>
          <cell r="AE210">
            <v>0</v>
          </cell>
          <cell r="AF210">
            <v>0</v>
          </cell>
          <cell r="AG210">
            <v>0</v>
          </cell>
          <cell r="AH210">
            <v>0</v>
          </cell>
          <cell r="AI210">
            <v>0.23880000000000001</v>
          </cell>
          <cell r="AJ210">
            <v>15.3485</v>
          </cell>
          <cell r="AK210">
            <v>0.67520000000000002</v>
          </cell>
          <cell r="AL210">
            <v>499.54199999999997</v>
          </cell>
          <cell r="AM210">
            <v>8517.2188999999998</v>
          </cell>
          <cell r="AN210">
            <v>1586.1279999999999</v>
          </cell>
          <cell r="AO210">
            <v>1012.4426999999999</v>
          </cell>
          <cell r="AP210">
            <v>15908.7248</v>
          </cell>
          <cell r="AQ210">
            <v>3214.7550999999999</v>
          </cell>
          <cell r="AR210">
            <v>0.23880000000000001</v>
          </cell>
          <cell r="AS210">
            <v>174.13200000000001</v>
          </cell>
          <cell r="AT210">
            <v>0.67520000000000002</v>
          </cell>
          <cell r="AU210">
            <v>0</v>
          </cell>
          <cell r="AV210">
            <v>0</v>
          </cell>
          <cell r="AW210">
            <v>0</v>
          </cell>
          <cell r="AX210">
            <v>0</v>
          </cell>
          <cell r="AY210">
            <v>0</v>
          </cell>
          <cell r="AZ210">
            <v>0</v>
          </cell>
          <cell r="BA210">
            <v>0.23880000000000001</v>
          </cell>
          <cell r="BB210">
            <v>174.13200000000001</v>
          </cell>
          <cell r="BC210">
            <v>0.67520000000000002</v>
          </cell>
          <cell r="BD210">
            <v>513.1395</v>
          </cell>
          <cell r="BE210">
            <v>7565.6378999999997</v>
          </cell>
          <cell r="BF210">
            <v>1629.3023000000001</v>
          </cell>
          <cell r="BG210">
            <v>996.74170000000004</v>
          </cell>
          <cell r="BH210">
            <v>16171.623</v>
          </cell>
          <cell r="BI210">
            <v>3164.8184000000001</v>
          </cell>
          <cell r="BJ210">
            <v>1509.8812</v>
          </cell>
          <cell r="BK210">
            <v>23737.260900000001</v>
          </cell>
          <cell r="BL210">
            <v>4794.1207000000004</v>
          </cell>
          <cell r="BM210">
            <v>1509.6424</v>
          </cell>
          <cell r="BN210">
            <v>23563.1289</v>
          </cell>
          <cell r="BO210">
            <v>4793.4454999999998</v>
          </cell>
          <cell r="BP210">
            <v>513.1395</v>
          </cell>
          <cell r="BQ210">
            <v>7565.6378999999997</v>
          </cell>
          <cell r="BR210">
            <v>1629.3023000000001</v>
          </cell>
          <cell r="BS210">
            <v>996.74170000000004</v>
          </cell>
          <cell r="BT210">
            <v>16171.623</v>
          </cell>
          <cell r="BU210">
            <v>3164.8184000000001</v>
          </cell>
          <cell r="BV210">
            <v>1509.8812</v>
          </cell>
          <cell r="BW210">
            <v>23737.260900000001</v>
          </cell>
          <cell r="BX210">
            <v>4794.1207000000004</v>
          </cell>
          <cell r="BY210">
            <v>0.23880000000000001</v>
          </cell>
          <cell r="BZ210">
            <v>15.3485</v>
          </cell>
          <cell r="CA210">
            <v>0.67520000000000002</v>
          </cell>
          <cell r="CB210">
            <v>0</v>
          </cell>
          <cell r="CC210">
            <v>0</v>
          </cell>
          <cell r="CD210">
            <v>0</v>
          </cell>
          <cell r="CE210">
            <v>0</v>
          </cell>
          <cell r="CF210">
            <v>158.7835</v>
          </cell>
          <cell r="CG210">
            <v>0</v>
          </cell>
          <cell r="CH210">
            <v>0</v>
          </cell>
          <cell r="CI210">
            <v>0</v>
          </cell>
          <cell r="CJ210">
            <v>0</v>
          </cell>
          <cell r="CK210">
            <v>0</v>
          </cell>
          <cell r="CL210">
            <v>0</v>
          </cell>
          <cell r="CM210">
            <v>0</v>
          </cell>
          <cell r="CN210">
            <v>0.23880000000000001</v>
          </cell>
          <cell r="CO210">
            <v>174.13200000000001</v>
          </cell>
          <cell r="CP210">
            <v>0.67520000000000002</v>
          </cell>
          <cell r="CQ210">
            <v>0</v>
          </cell>
          <cell r="CR210">
            <v>0</v>
          </cell>
          <cell r="CS210">
            <v>0</v>
          </cell>
          <cell r="CT210">
            <v>0</v>
          </cell>
          <cell r="CU210">
            <v>0</v>
          </cell>
          <cell r="CV210">
            <v>0</v>
          </cell>
          <cell r="CW210">
            <v>0</v>
          </cell>
          <cell r="CX210">
            <v>0</v>
          </cell>
          <cell r="CY210">
            <v>0</v>
          </cell>
          <cell r="CZ210">
            <v>1509.6424</v>
          </cell>
          <cell r="DA210">
            <v>23563.1289</v>
          </cell>
          <cell r="DB210">
            <v>4793.4454999999998</v>
          </cell>
        </row>
        <row r="211">
          <cell r="A211">
            <v>93885</v>
          </cell>
          <cell r="B211">
            <v>0</v>
          </cell>
          <cell r="C211">
            <v>0</v>
          </cell>
          <cell r="D211">
            <v>0</v>
          </cell>
          <cell r="E211">
            <v>0</v>
          </cell>
          <cell r="F211">
            <v>0</v>
          </cell>
          <cell r="G211">
            <v>0</v>
          </cell>
          <cell r="H211">
            <v>0</v>
          </cell>
          <cell r="I211">
            <v>299.19400000000002</v>
          </cell>
          <cell r="J211">
            <v>0</v>
          </cell>
          <cell r="K211">
            <v>0</v>
          </cell>
          <cell r="L211">
            <v>0</v>
          </cell>
          <cell r="M211">
            <v>0</v>
          </cell>
          <cell r="N211">
            <v>0</v>
          </cell>
          <cell r="O211">
            <v>299.19400000000002</v>
          </cell>
          <cell r="P211">
            <v>0</v>
          </cell>
          <cell r="Q211">
            <v>13.5974</v>
          </cell>
          <cell r="R211">
            <v>123.1515</v>
          </cell>
          <cell r="S211">
            <v>129.99979999999999</v>
          </cell>
          <cell r="T211">
            <v>48.209099999999999</v>
          </cell>
          <cell r="U211">
            <v>436.62849999999997</v>
          </cell>
          <cell r="V211">
            <v>460.90949999999998</v>
          </cell>
          <cell r="W211">
            <v>61.8065</v>
          </cell>
          <cell r="X211">
            <v>559.78</v>
          </cell>
          <cell r="Y211">
            <v>590.90930000000003</v>
          </cell>
          <cell r="Z211">
            <v>67.718500000000006</v>
          </cell>
          <cell r="AA211">
            <v>571.62729999999999</v>
          </cell>
          <cell r="AB211">
            <v>647.43190000000004</v>
          </cell>
          <cell r="AC211">
            <v>0</v>
          </cell>
          <cell r="AD211">
            <v>0</v>
          </cell>
          <cell r="AE211">
            <v>0</v>
          </cell>
          <cell r="AF211">
            <v>0</v>
          </cell>
          <cell r="AG211">
            <v>0</v>
          </cell>
          <cell r="AH211">
            <v>0</v>
          </cell>
          <cell r="AI211">
            <v>19.043800000000001</v>
          </cell>
          <cell r="AJ211">
            <v>137.3717</v>
          </cell>
          <cell r="AK211">
            <v>130.0445</v>
          </cell>
          <cell r="AL211">
            <v>60.919699999999999</v>
          </cell>
          <cell r="AM211">
            <v>611.84559999999999</v>
          </cell>
          <cell r="AN211">
            <v>582.43179999999995</v>
          </cell>
          <cell r="AO211">
            <v>109.59439999999999</v>
          </cell>
          <cell r="AP211">
            <v>1046.1012000000001</v>
          </cell>
          <cell r="AQ211">
            <v>1099.8191999999999</v>
          </cell>
          <cell r="AR211">
            <v>19.043800000000001</v>
          </cell>
          <cell r="AS211">
            <v>436.56569999999999</v>
          </cell>
          <cell r="AT211">
            <v>130.0445</v>
          </cell>
          <cell r="AU211">
            <v>0</v>
          </cell>
          <cell r="AV211">
            <v>0</v>
          </cell>
          <cell r="AW211">
            <v>0</v>
          </cell>
          <cell r="AX211">
            <v>0</v>
          </cell>
          <cell r="AY211">
            <v>0</v>
          </cell>
          <cell r="AZ211">
            <v>0</v>
          </cell>
          <cell r="BA211">
            <v>19.043800000000001</v>
          </cell>
          <cell r="BB211">
            <v>436.56569999999999</v>
          </cell>
          <cell r="BC211">
            <v>130.0445</v>
          </cell>
          <cell r="BD211">
            <v>67.718500000000006</v>
          </cell>
          <cell r="BE211">
            <v>870.82129999999995</v>
          </cell>
          <cell r="BF211">
            <v>647.43190000000004</v>
          </cell>
          <cell r="BG211">
            <v>122.72620000000001</v>
          </cell>
          <cell r="BH211">
            <v>1171.6256000000001</v>
          </cell>
          <cell r="BI211">
            <v>1173.3411000000001</v>
          </cell>
          <cell r="BJ211">
            <v>190.44470000000001</v>
          </cell>
          <cell r="BK211">
            <v>2042.4468999999999</v>
          </cell>
          <cell r="BL211">
            <v>1820.7729999999999</v>
          </cell>
          <cell r="BM211">
            <v>171.40090000000001</v>
          </cell>
          <cell r="BN211">
            <v>1605.8812</v>
          </cell>
          <cell r="BO211">
            <v>1690.7284999999999</v>
          </cell>
          <cell r="BP211">
            <v>67.718500000000006</v>
          </cell>
          <cell r="BQ211">
            <v>870.82129999999995</v>
          </cell>
          <cell r="BR211">
            <v>647.43190000000004</v>
          </cell>
          <cell r="BS211">
            <v>122.72620000000001</v>
          </cell>
          <cell r="BT211">
            <v>1171.6256000000001</v>
          </cell>
          <cell r="BU211">
            <v>1173.3411000000001</v>
          </cell>
          <cell r="BV211">
            <v>190.44470000000001</v>
          </cell>
          <cell r="BW211">
            <v>2042.4468999999999</v>
          </cell>
          <cell r="BX211">
            <v>1820.7729999999999</v>
          </cell>
          <cell r="BY211">
            <v>19.043800000000001</v>
          </cell>
          <cell r="BZ211">
            <v>137.3717</v>
          </cell>
          <cell r="CA211">
            <v>130.0445</v>
          </cell>
          <cell r="CB211">
            <v>0</v>
          </cell>
          <cell r="CC211">
            <v>0</v>
          </cell>
          <cell r="CD211">
            <v>0</v>
          </cell>
          <cell r="CE211">
            <v>0</v>
          </cell>
          <cell r="CF211">
            <v>299.19400000000002</v>
          </cell>
          <cell r="CG211">
            <v>0</v>
          </cell>
          <cell r="CH211">
            <v>0</v>
          </cell>
          <cell r="CI211">
            <v>0</v>
          </cell>
          <cell r="CJ211">
            <v>0</v>
          </cell>
          <cell r="CK211">
            <v>0</v>
          </cell>
          <cell r="CL211">
            <v>0</v>
          </cell>
          <cell r="CM211">
            <v>0</v>
          </cell>
          <cell r="CN211">
            <v>19.043800000000001</v>
          </cell>
          <cell r="CO211">
            <v>436.56569999999999</v>
          </cell>
          <cell r="CP211">
            <v>130.0445</v>
          </cell>
          <cell r="CQ211">
            <v>0</v>
          </cell>
          <cell r="CR211">
            <v>0</v>
          </cell>
          <cell r="CS211">
            <v>0</v>
          </cell>
          <cell r="CT211">
            <v>0</v>
          </cell>
          <cell r="CU211">
            <v>0</v>
          </cell>
          <cell r="CV211">
            <v>0</v>
          </cell>
          <cell r="CW211">
            <v>0</v>
          </cell>
          <cell r="CX211">
            <v>0</v>
          </cell>
          <cell r="CY211">
            <v>0</v>
          </cell>
          <cell r="CZ211">
            <v>171.40090000000001</v>
          </cell>
          <cell r="DA211">
            <v>1605.8812</v>
          </cell>
          <cell r="DB211">
            <v>1690.7284999999999</v>
          </cell>
        </row>
        <row r="212">
          <cell r="A212">
            <v>93886</v>
          </cell>
          <cell r="B212">
            <v>0</v>
          </cell>
          <cell r="C212">
            <v>0</v>
          </cell>
          <cell r="D212">
            <v>0</v>
          </cell>
          <cell r="E212">
            <v>0</v>
          </cell>
          <cell r="F212">
            <v>0</v>
          </cell>
          <cell r="G212">
            <v>0</v>
          </cell>
          <cell r="H212">
            <v>0</v>
          </cell>
          <cell r="I212">
            <v>114.5365</v>
          </cell>
          <cell r="J212">
            <v>0</v>
          </cell>
          <cell r="K212">
            <v>0</v>
          </cell>
          <cell r="L212">
            <v>0</v>
          </cell>
          <cell r="M212">
            <v>0</v>
          </cell>
          <cell r="N212">
            <v>0</v>
          </cell>
          <cell r="O212">
            <v>114.5365</v>
          </cell>
          <cell r="P212">
            <v>0</v>
          </cell>
          <cell r="Q212">
            <v>18.919</v>
          </cell>
          <cell r="R212">
            <v>228.4306</v>
          </cell>
          <cell r="S212">
            <v>141.39169999999999</v>
          </cell>
          <cell r="T212">
            <v>67.076499999999996</v>
          </cell>
          <cell r="U212">
            <v>809.8904</v>
          </cell>
          <cell r="V212">
            <v>501.29680000000002</v>
          </cell>
          <cell r="W212">
            <v>85.995500000000007</v>
          </cell>
          <cell r="X212">
            <v>1038.3209999999999</v>
          </cell>
          <cell r="Y212">
            <v>642.68849999999998</v>
          </cell>
          <cell r="Z212">
            <v>94.857600000000005</v>
          </cell>
          <cell r="AA212">
            <v>1115.3098</v>
          </cell>
          <cell r="AB212">
            <v>708.91949999999997</v>
          </cell>
          <cell r="AC212">
            <v>0</v>
          </cell>
          <cell r="AD212">
            <v>0</v>
          </cell>
          <cell r="AE212">
            <v>0</v>
          </cell>
          <cell r="AF212">
            <v>0</v>
          </cell>
          <cell r="AG212">
            <v>0</v>
          </cell>
          <cell r="AH212">
            <v>0</v>
          </cell>
          <cell r="AI212">
            <v>2.3388</v>
          </cell>
          <cell r="AJ212">
            <v>23.227399999999999</v>
          </cell>
          <cell r="AK212">
            <v>13.464399999999999</v>
          </cell>
          <cell r="AL212">
            <v>92.346000000000004</v>
          </cell>
          <cell r="AM212">
            <v>1250.4671000000001</v>
          </cell>
          <cell r="AN212">
            <v>690.14880000000005</v>
          </cell>
          <cell r="AO212">
            <v>184.8648</v>
          </cell>
          <cell r="AP212">
            <v>2342.5495000000001</v>
          </cell>
          <cell r="AQ212">
            <v>1385.6039000000001</v>
          </cell>
          <cell r="AR212">
            <v>2.3388</v>
          </cell>
          <cell r="AS212">
            <v>137.76390000000001</v>
          </cell>
          <cell r="AT212">
            <v>13.464399999999999</v>
          </cell>
          <cell r="AU212">
            <v>0</v>
          </cell>
          <cell r="AV212">
            <v>0</v>
          </cell>
          <cell r="AW212">
            <v>0</v>
          </cell>
          <cell r="AX212">
            <v>0</v>
          </cell>
          <cell r="AY212">
            <v>0</v>
          </cell>
          <cell r="AZ212">
            <v>0</v>
          </cell>
          <cell r="BA212">
            <v>2.3388</v>
          </cell>
          <cell r="BB212">
            <v>137.76390000000001</v>
          </cell>
          <cell r="BC212">
            <v>13.464399999999999</v>
          </cell>
          <cell r="BD212">
            <v>94.857600000000005</v>
          </cell>
          <cell r="BE212">
            <v>1229.8462999999999</v>
          </cell>
          <cell r="BF212">
            <v>708.91949999999997</v>
          </cell>
          <cell r="BG212">
            <v>178.3415</v>
          </cell>
          <cell r="BH212">
            <v>2288.7881000000002</v>
          </cell>
          <cell r="BI212">
            <v>1332.8372999999999</v>
          </cell>
          <cell r="BJ212">
            <v>273.19909999999999</v>
          </cell>
          <cell r="BK212">
            <v>3518.6343999999999</v>
          </cell>
          <cell r="BL212">
            <v>2041.7568000000001</v>
          </cell>
          <cell r="BM212">
            <v>270.8603</v>
          </cell>
          <cell r="BN212">
            <v>3380.8705</v>
          </cell>
          <cell r="BO212">
            <v>2028.2924</v>
          </cell>
          <cell r="BP212">
            <v>94.857600000000005</v>
          </cell>
          <cell r="BQ212">
            <v>1229.8462999999999</v>
          </cell>
          <cell r="BR212">
            <v>708.91949999999997</v>
          </cell>
          <cell r="BS212">
            <v>178.3415</v>
          </cell>
          <cell r="BT212">
            <v>2288.7881000000002</v>
          </cell>
          <cell r="BU212">
            <v>1332.8372999999999</v>
          </cell>
          <cell r="BV212">
            <v>273.19909999999999</v>
          </cell>
          <cell r="BW212">
            <v>3518.6343999999999</v>
          </cell>
          <cell r="BX212">
            <v>2041.7568000000001</v>
          </cell>
          <cell r="BY212">
            <v>2.3388</v>
          </cell>
          <cell r="BZ212">
            <v>23.227399999999999</v>
          </cell>
          <cell r="CA212">
            <v>13.464399999999999</v>
          </cell>
          <cell r="CB212">
            <v>0</v>
          </cell>
          <cell r="CC212">
            <v>0</v>
          </cell>
          <cell r="CD212">
            <v>0</v>
          </cell>
          <cell r="CE212">
            <v>0</v>
          </cell>
          <cell r="CF212">
            <v>114.5365</v>
          </cell>
          <cell r="CG212">
            <v>0</v>
          </cell>
          <cell r="CH212">
            <v>0</v>
          </cell>
          <cell r="CI212">
            <v>0</v>
          </cell>
          <cell r="CJ212">
            <v>0</v>
          </cell>
          <cell r="CK212">
            <v>0</v>
          </cell>
          <cell r="CL212">
            <v>0</v>
          </cell>
          <cell r="CM212">
            <v>0</v>
          </cell>
          <cell r="CN212">
            <v>2.3388</v>
          </cell>
          <cell r="CO212">
            <v>137.76390000000001</v>
          </cell>
          <cell r="CP212">
            <v>13.464399999999999</v>
          </cell>
          <cell r="CQ212">
            <v>0</v>
          </cell>
          <cell r="CR212">
            <v>0</v>
          </cell>
          <cell r="CS212">
            <v>0</v>
          </cell>
          <cell r="CT212">
            <v>0</v>
          </cell>
          <cell r="CU212">
            <v>0</v>
          </cell>
          <cell r="CV212">
            <v>0</v>
          </cell>
          <cell r="CW212">
            <v>0</v>
          </cell>
          <cell r="CX212">
            <v>0</v>
          </cell>
          <cell r="CY212">
            <v>0</v>
          </cell>
          <cell r="CZ212">
            <v>270.8603</v>
          </cell>
          <cell r="DA212">
            <v>3380.8705</v>
          </cell>
          <cell r="DB212">
            <v>2028.2924</v>
          </cell>
        </row>
        <row r="213">
          <cell r="A213">
            <v>93888</v>
          </cell>
          <cell r="B213">
            <v>13124.0105</v>
          </cell>
          <cell r="C213">
            <v>26584.536499999998</v>
          </cell>
          <cell r="D213">
            <v>121202.70170000001</v>
          </cell>
          <cell r="E213">
            <v>24373.162400000001</v>
          </cell>
          <cell r="F213">
            <v>108799.7819</v>
          </cell>
          <cell r="G213">
            <v>225090.73009999999</v>
          </cell>
          <cell r="H213">
            <v>0</v>
          </cell>
          <cell r="I213">
            <v>0</v>
          </cell>
          <cell r="J213">
            <v>0</v>
          </cell>
          <cell r="K213">
            <v>13757.717000000001</v>
          </cell>
          <cell r="L213">
            <v>37647.989500000003</v>
          </cell>
          <cell r="M213">
            <v>127055.0989</v>
          </cell>
          <cell r="N213">
            <v>0</v>
          </cell>
          <cell r="O213">
            <v>0</v>
          </cell>
          <cell r="P213">
            <v>0</v>
          </cell>
          <cell r="Q213">
            <v>2576.3825000000002</v>
          </cell>
          <cell r="R213">
            <v>13240.3709</v>
          </cell>
          <cell r="S213">
            <v>23793.376100000001</v>
          </cell>
          <cell r="T213">
            <v>9134.4470000000001</v>
          </cell>
          <cell r="U213">
            <v>46943.133099999999</v>
          </cell>
          <cell r="V213">
            <v>84358.333400000003</v>
          </cell>
          <cell r="W213">
            <v>35450.285400000001</v>
          </cell>
          <cell r="X213">
            <v>157919.83290000001</v>
          </cell>
          <cell r="Y213">
            <v>327390.04239999998</v>
          </cell>
          <cell r="Z213">
            <v>28276.260699999999</v>
          </cell>
          <cell r="AA213">
            <v>140533.57949999999</v>
          </cell>
          <cell r="AB213">
            <v>261136.57490000001</v>
          </cell>
          <cell r="AC213">
            <v>0</v>
          </cell>
          <cell r="AD213">
            <v>0</v>
          </cell>
          <cell r="AE213">
            <v>0</v>
          </cell>
          <cell r="AF213">
            <v>0</v>
          </cell>
          <cell r="AG213">
            <v>0</v>
          </cell>
          <cell r="AH213">
            <v>0</v>
          </cell>
          <cell r="AI213">
            <v>0</v>
          </cell>
          <cell r="AJ213">
            <v>0</v>
          </cell>
          <cell r="AK213">
            <v>0</v>
          </cell>
          <cell r="AL213">
            <v>10801.096</v>
          </cell>
          <cell r="AM213">
            <v>57765.2713</v>
          </cell>
          <cell r="AN213">
            <v>99750.149699999994</v>
          </cell>
          <cell r="AO213">
            <v>39077.356699999997</v>
          </cell>
          <cell r="AP213">
            <v>198298.85079999999</v>
          </cell>
          <cell r="AQ213">
            <v>360886.72460000002</v>
          </cell>
          <cell r="AR213">
            <v>13757.717000000001</v>
          </cell>
          <cell r="AS213">
            <v>37647.989500000003</v>
          </cell>
          <cell r="AT213">
            <v>127055.0989</v>
          </cell>
          <cell r="AU213">
            <v>0</v>
          </cell>
          <cell r="AV213">
            <v>0</v>
          </cell>
          <cell r="AW213">
            <v>0</v>
          </cell>
          <cell r="AX213">
            <v>0</v>
          </cell>
          <cell r="AY213">
            <v>0</v>
          </cell>
          <cell r="AZ213">
            <v>0</v>
          </cell>
          <cell r="BA213">
            <v>13757.717000000001</v>
          </cell>
          <cell r="BB213">
            <v>37647.989500000003</v>
          </cell>
          <cell r="BC213">
            <v>127055.0989</v>
          </cell>
          <cell r="BD213">
            <v>65773.433600000004</v>
          </cell>
          <cell r="BE213">
            <v>275917.89789999998</v>
          </cell>
          <cell r="BF213">
            <v>607430.00670000003</v>
          </cell>
          <cell r="BG213">
            <v>22511.925500000001</v>
          </cell>
          <cell r="BH213">
            <v>117948.77529999999</v>
          </cell>
          <cell r="BI213">
            <v>207901.85920000001</v>
          </cell>
          <cell r="BJ213">
            <v>88285.359100000001</v>
          </cell>
          <cell r="BK213">
            <v>393866.67320000002</v>
          </cell>
          <cell r="BL213">
            <v>815331.86589999998</v>
          </cell>
          <cell r="BM213">
            <v>74527.642099999997</v>
          </cell>
          <cell r="BN213">
            <v>356218.68369999999</v>
          </cell>
          <cell r="BO213">
            <v>688276.76699999999</v>
          </cell>
          <cell r="BP213">
            <v>65773.433600000004</v>
          </cell>
          <cell r="BQ213">
            <v>275917.89789999998</v>
          </cell>
          <cell r="BR213">
            <v>607430.00670000003</v>
          </cell>
          <cell r="BS213">
            <v>22511.925500000001</v>
          </cell>
          <cell r="BT213">
            <v>117948.77529999999</v>
          </cell>
          <cell r="BU213">
            <v>207901.85920000001</v>
          </cell>
          <cell r="BV213">
            <v>88285.359100000001</v>
          </cell>
          <cell r="BW213">
            <v>393866.67320000002</v>
          </cell>
          <cell r="BX213">
            <v>815331.86589999998</v>
          </cell>
          <cell r="BY213">
            <v>0</v>
          </cell>
          <cell r="BZ213">
            <v>0</v>
          </cell>
          <cell r="CA213">
            <v>0</v>
          </cell>
          <cell r="CB213">
            <v>0</v>
          </cell>
          <cell r="CC213">
            <v>0</v>
          </cell>
          <cell r="CD213">
            <v>0</v>
          </cell>
          <cell r="CE213">
            <v>0</v>
          </cell>
          <cell r="CF213">
            <v>0</v>
          </cell>
          <cell r="CG213">
            <v>0</v>
          </cell>
          <cell r="CH213">
            <v>13757.717000000001</v>
          </cell>
          <cell r="CI213">
            <v>37647.989500000003</v>
          </cell>
          <cell r="CJ213">
            <v>127055.0989</v>
          </cell>
          <cell r="CK213">
            <v>0</v>
          </cell>
          <cell r="CL213">
            <v>0</v>
          </cell>
          <cell r="CM213">
            <v>0</v>
          </cell>
          <cell r="CN213">
            <v>13757.717000000001</v>
          </cell>
          <cell r="CO213">
            <v>37647.989500000003</v>
          </cell>
          <cell r="CP213">
            <v>127055.0989</v>
          </cell>
          <cell r="CQ213">
            <v>0</v>
          </cell>
          <cell r="CR213">
            <v>0</v>
          </cell>
          <cell r="CS213">
            <v>0</v>
          </cell>
          <cell r="CT213">
            <v>0</v>
          </cell>
          <cell r="CU213">
            <v>0</v>
          </cell>
          <cell r="CV213">
            <v>0</v>
          </cell>
          <cell r="CW213">
            <v>0</v>
          </cell>
          <cell r="CX213">
            <v>0</v>
          </cell>
          <cell r="CY213">
            <v>0</v>
          </cell>
          <cell r="CZ213">
            <v>74527.642099999997</v>
          </cell>
          <cell r="DA213">
            <v>356218.68369999999</v>
          </cell>
          <cell r="DB213">
            <v>688276.76699999999</v>
          </cell>
        </row>
        <row r="214">
          <cell r="A214">
            <v>93889</v>
          </cell>
          <cell r="B214">
            <v>0</v>
          </cell>
          <cell r="C214">
            <v>0</v>
          </cell>
          <cell r="D214">
            <v>0</v>
          </cell>
          <cell r="E214">
            <v>0</v>
          </cell>
          <cell r="F214">
            <v>0</v>
          </cell>
          <cell r="G214">
            <v>0</v>
          </cell>
          <cell r="H214">
            <v>0</v>
          </cell>
          <cell r="I214">
            <v>375.38310000000001</v>
          </cell>
          <cell r="J214">
            <v>0</v>
          </cell>
          <cell r="K214">
            <v>0</v>
          </cell>
          <cell r="L214">
            <v>0</v>
          </cell>
          <cell r="M214">
            <v>0</v>
          </cell>
          <cell r="N214">
            <v>0</v>
          </cell>
          <cell r="O214">
            <v>375.38310000000001</v>
          </cell>
          <cell r="P214">
            <v>0</v>
          </cell>
          <cell r="Q214">
            <v>19.545500000000001</v>
          </cell>
          <cell r="R214">
            <v>136.07679999999999</v>
          </cell>
          <cell r="S214">
            <v>146.07339999999999</v>
          </cell>
          <cell r="T214">
            <v>69.297799999999995</v>
          </cell>
          <cell r="U214">
            <v>482.4538</v>
          </cell>
          <cell r="V214">
            <v>517.89779999999996</v>
          </cell>
          <cell r="W214">
            <v>88.843299999999999</v>
          </cell>
          <cell r="X214">
            <v>618.53060000000005</v>
          </cell>
          <cell r="Y214">
            <v>663.97119999999995</v>
          </cell>
          <cell r="Z214">
            <v>97.345299999999995</v>
          </cell>
          <cell r="AA214">
            <v>636.60789999999997</v>
          </cell>
          <cell r="AB214">
            <v>727.51170000000002</v>
          </cell>
          <cell r="AC214">
            <v>0</v>
          </cell>
          <cell r="AD214">
            <v>0</v>
          </cell>
          <cell r="AE214">
            <v>0</v>
          </cell>
          <cell r="AF214">
            <v>0</v>
          </cell>
          <cell r="AG214">
            <v>0</v>
          </cell>
          <cell r="AH214">
            <v>0</v>
          </cell>
          <cell r="AI214">
            <v>16.233000000000001</v>
          </cell>
          <cell r="AJ214">
            <v>128.0155</v>
          </cell>
          <cell r="AK214">
            <v>93.452299999999994</v>
          </cell>
          <cell r="AL214">
            <v>87.568600000000004</v>
          </cell>
          <cell r="AM214">
            <v>670.91300000000001</v>
          </cell>
          <cell r="AN214">
            <v>654.44500000000005</v>
          </cell>
          <cell r="AO214">
            <v>168.68090000000001</v>
          </cell>
          <cell r="AP214">
            <v>1179.5054</v>
          </cell>
          <cell r="AQ214">
            <v>1288.5044</v>
          </cell>
          <cell r="AR214">
            <v>16.233000000000001</v>
          </cell>
          <cell r="AS214">
            <v>503.39859999999999</v>
          </cell>
          <cell r="AT214">
            <v>93.452299999999994</v>
          </cell>
          <cell r="AU214">
            <v>0</v>
          </cell>
          <cell r="AV214">
            <v>0</v>
          </cell>
          <cell r="AW214">
            <v>0</v>
          </cell>
          <cell r="AX214">
            <v>0</v>
          </cell>
          <cell r="AY214">
            <v>0</v>
          </cell>
          <cell r="AZ214">
            <v>0</v>
          </cell>
          <cell r="BA214">
            <v>16.233000000000001</v>
          </cell>
          <cell r="BB214">
            <v>503.39859999999999</v>
          </cell>
          <cell r="BC214">
            <v>93.452299999999994</v>
          </cell>
          <cell r="BD214">
            <v>97.345299999999995</v>
          </cell>
          <cell r="BE214">
            <v>1011.991</v>
          </cell>
          <cell r="BF214">
            <v>727.51170000000002</v>
          </cell>
          <cell r="BG214">
            <v>176.4119</v>
          </cell>
          <cell r="BH214">
            <v>1289.4436000000001</v>
          </cell>
          <cell r="BI214">
            <v>1318.4161999999999</v>
          </cell>
          <cell r="BJ214">
            <v>273.75720000000001</v>
          </cell>
          <cell r="BK214">
            <v>2301.4346</v>
          </cell>
          <cell r="BL214">
            <v>2045.9278999999999</v>
          </cell>
          <cell r="BM214">
            <v>257.52420000000001</v>
          </cell>
          <cell r="BN214">
            <v>1798.0360000000001</v>
          </cell>
          <cell r="BO214">
            <v>1952.4756</v>
          </cell>
          <cell r="BP214">
            <v>97.345299999999995</v>
          </cell>
          <cell r="BQ214">
            <v>1011.991</v>
          </cell>
          <cell r="BR214">
            <v>727.51170000000002</v>
          </cell>
          <cell r="BS214">
            <v>176.4119</v>
          </cell>
          <cell r="BT214">
            <v>1289.4436000000001</v>
          </cell>
          <cell r="BU214">
            <v>1318.4161999999999</v>
          </cell>
          <cell r="BV214">
            <v>273.75720000000001</v>
          </cell>
          <cell r="BW214">
            <v>2301.4346</v>
          </cell>
          <cell r="BX214">
            <v>2045.9278999999999</v>
          </cell>
          <cell r="BY214">
            <v>16.233000000000001</v>
          </cell>
          <cell r="BZ214">
            <v>128.0155</v>
          </cell>
          <cell r="CA214">
            <v>93.452299999999994</v>
          </cell>
          <cell r="CB214">
            <v>0</v>
          </cell>
          <cell r="CC214">
            <v>0</v>
          </cell>
          <cell r="CD214">
            <v>0</v>
          </cell>
          <cell r="CE214">
            <v>0</v>
          </cell>
          <cell r="CF214">
            <v>375.38310000000001</v>
          </cell>
          <cell r="CG214">
            <v>0</v>
          </cell>
          <cell r="CH214">
            <v>0</v>
          </cell>
          <cell r="CI214">
            <v>0</v>
          </cell>
          <cell r="CJ214">
            <v>0</v>
          </cell>
          <cell r="CK214">
            <v>0</v>
          </cell>
          <cell r="CL214">
            <v>0</v>
          </cell>
          <cell r="CM214">
            <v>0</v>
          </cell>
          <cell r="CN214">
            <v>16.233000000000001</v>
          </cell>
          <cell r="CO214">
            <v>503.39859999999999</v>
          </cell>
          <cell r="CP214">
            <v>93.452299999999994</v>
          </cell>
          <cell r="CQ214">
            <v>0</v>
          </cell>
          <cell r="CR214">
            <v>0</v>
          </cell>
          <cell r="CS214">
            <v>0</v>
          </cell>
          <cell r="CT214">
            <v>0</v>
          </cell>
          <cell r="CU214">
            <v>0</v>
          </cell>
          <cell r="CV214">
            <v>0</v>
          </cell>
          <cell r="CW214">
            <v>0</v>
          </cell>
          <cell r="CX214">
            <v>0</v>
          </cell>
          <cell r="CY214">
            <v>0</v>
          </cell>
          <cell r="CZ214">
            <v>257.52420000000001</v>
          </cell>
          <cell r="DA214">
            <v>1798.0360000000001</v>
          </cell>
          <cell r="DB214">
            <v>1952.4756</v>
          </cell>
        </row>
        <row r="215">
          <cell r="A215">
            <v>93890</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57.786900000000003</v>
          </cell>
          <cell r="R215">
            <v>434.91680000000002</v>
          </cell>
          <cell r="S215">
            <v>533.67179999999996</v>
          </cell>
          <cell r="T215">
            <v>204.88079999999999</v>
          </cell>
          <cell r="U215">
            <v>1541.9777999999999</v>
          </cell>
          <cell r="V215">
            <v>1892.1125</v>
          </cell>
          <cell r="W215">
            <v>262.66770000000002</v>
          </cell>
          <cell r="X215">
            <v>1976.8946000000001</v>
          </cell>
          <cell r="Y215">
            <v>2425.7842999999998</v>
          </cell>
          <cell r="Z215">
            <v>269.31040000000002</v>
          </cell>
          <cell r="AA215">
            <v>1857.7834</v>
          </cell>
          <cell r="AB215">
            <v>2487.1325999999999</v>
          </cell>
          <cell r="AC215">
            <v>0</v>
          </cell>
          <cell r="AD215">
            <v>0</v>
          </cell>
          <cell r="AE215">
            <v>0</v>
          </cell>
          <cell r="AF215">
            <v>0</v>
          </cell>
          <cell r="AG215">
            <v>0</v>
          </cell>
          <cell r="AH215">
            <v>0</v>
          </cell>
          <cell r="AI215">
            <v>11.294</v>
          </cell>
          <cell r="AJ215">
            <v>91.916899999999998</v>
          </cell>
          <cell r="AK215">
            <v>75.398799999999994</v>
          </cell>
          <cell r="AL215">
            <v>242.2628</v>
          </cell>
          <cell r="AM215">
            <v>1952.0371</v>
          </cell>
          <cell r="AN215">
            <v>2237.3422999999998</v>
          </cell>
          <cell r="AO215">
            <v>500.2792</v>
          </cell>
          <cell r="AP215">
            <v>3717.9036000000001</v>
          </cell>
          <cell r="AQ215">
            <v>4649.0761000000002</v>
          </cell>
          <cell r="AR215">
            <v>11.294</v>
          </cell>
          <cell r="AS215">
            <v>91.916899999999998</v>
          </cell>
          <cell r="AT215">
            <v>75.398799999999994</v>
          </cell>
          <cell r="AU215">
            <v>0</v>
          </cell>
          <cell r="AV215">
            <v>0</v>
          </cell>
          <cell r="AW215">
            <v>0</v>
          </cell>
          <cell r="AX215">
            <v>0</v>
          </cell>
          <cell r="AY215">
            <v>0</v>
          </cell>
          <cell r="AZ215">
            <v>0</v>
          </cell>
          <cell r="BA215">
            <v>11.294</v>
          </cell>
          <cell r="BB215">
            <v>91.916899999999998</v>
          </cell>
          <cell r="BC215">
            <v>75.398799999999994</v>
          </cell>
          <cell r="BD215">
            <v>269.31040000000002</v>
          </cell>
          <cell r="BE215">
            <v>1857.7834</v>
          </cell>
          <cell r="BF215">
            <v>2487.1325999999999</v>
          </cell>
          <cell r="BG215">
            <v>504.93049999999999</v>
          </cell>
          <cell r="BH215">
            <v>3928.9317000000001</v>
          </cell>
          <cell r="BI215">
            <v>4663.1265999999996</v>
          </cell>
          <cell r="BJ215">
            <v>774.24090000000001</v>
          </cell>
          <cell r="BK215">
            <v>5786.7151000000003</v>
          </cell>
          <cell r="BL215">
            <v>7150.2592000000004</v>
          </cell>
          <cell r="BM215">
            <v>762.94690000000003</v>
          </cell>
          <cell r="BN215">
            <v>5694.7982000000002</v>
          </cell>
          <cell r="BO215">
            <v>7074.8603999999996</v>
          </cell>
          <cell r="BP215">
            <v>269.31040000000002</v>
          </cell>
          <cell r="BQ215">
            <v>1857.7834</v>
          </cell>
          <cell r="BR215">
            <v>2487.1325999999999</v>
          </cell>
          <cell r="BS215">
            <v>504.93049999999999</v>
          </cell>
          <cell r="BT215">
            <v>3928.9317000000001</v>
          </cell>
          <cell r="BU215">
            <v>4663.1265999999996</v>
          </cell>
          <cell r="BV215">
            <v>774.24090000000001</v>
          </cell>
          <cell r="BW215">
            <v>5786.7151000000003</v>
          </cell>
          <cell r="BX215">
            <v>7150.2592000000004</v>
          </cell>
          <cell r="BY215">
            <v>11.294</v>
          </cell>
          <cell r="BZ215">
            <v>91.916899999999998</v>
          </cell>
          <cell r="CA215">
            <v>75.398799999999994</v>
          </cell>
          <cell r="CB215">
            <v>0</v>
          </cell>
          <cell r="CC215">
            <v>0</v>
          </cell>
          <cell r="CD215">
            <v>0</v>
          </cell>
          <cell r="CE215">
            <v>0</v>
          </cell>
          <cell r="CF215">
            <v>0</v>
          </cell>
          <cell r="CG215">
            <v>0</v>
          </cell>
          <cell r="CH215">
            <v>0</v>
          </cell>
          <cell r="CI215">
            <v>0</v>
          </cell>
          <cell r="CJ215">
            <v>0</v>
          </cell>
          <cell r="CK215">
            <v>0</v>
          </cell>
          <cell r="CL215">
            <v>0</v>
          </cell>
          <cell r="CM215">
            <v>0</v>
          </cell>
          <cell r="CN215">
            <v>11.294</v>
          </cell>
          <cell r="CO215">
            <v>91.916899999999998</v>
          </cell>
          <cell r="CP215">
            <v>75.398799999999994</v>
          </cell>
          <cell r="CQ215">
            <v>0</v>
          </cell>
          <cell r="CR215">
            <v>0</v>
          </cell>
          <cell r="CS215">
            <v>0</v>
          </cell>
          <cell r="CT215">
            <v>0</v>
          </cell>
          <cell r="CU215">
            <v>0</v>
          </cell>
          <cell r="CV215">
            <v>0</v>
          </cell>
          <cell r="CW215">
            <v>0</v>
          </cell>
          <cell r="CX215">
            <v>0</v>
          </cell>
          <cell r="CY215">
            <v>0</v>
          </cell>
          <cell r="CZ215">
            <v>762.94690000000003</v>
          </cell>
          <cell r="DA215">
            <v>5694.7982000000002</v>
          </cell>
          <cell r="DB215">
            <v>7074.8603999999996</v>
          </cell>
        </row>
        <row r="216">
          <cell r="A216">
            <v>93892</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10558.435299999999</v>
          </cell>
          <cell r="R216">
            <v>55541.4902</v>
          </cell>
          <cell r="S216">
            <v>48409.845200000003</v>
          </cell>
          <cell r="T216">
            <v>37434.452400000002</v>
          </cell>
          <cell r="U216">
            <v>196919.82920000001</v>
          </cell>
          <cell r="V216">
            <v>171634.90590000001</v>
          </cell>
          <cell r="W216">
            <v>47992.887699999999</v>
          </cell>
          <cell r="X216">
            <v>252461.31940000001</v>
          </cell>
          <cell r="Y216">
            <v>220044.75109999999</v>
          </cell>
          <cell r="Z216">
            <v>49206.566400000003</v>
          </cell>
          <cell r="AA216">
            <v>242900.16500000001</v>
          </cell>
          <cell r="AB216">
            <v>225609.40169999999</v>
          </cell>
          <cell r="AC216">
            <v>0</v>
          </cell>
          <cell r="AD216">
            <v>0</v>
          </cell>
          <cell r="AE216">
            <v>0</v>
          </cell>
          <cell r="AF216">
            <v>72.126199999999997</v>
          </cell>
          <cell r="AG216">
            <v>366.38650000000001</v>
          </cell>
          <cell r="AH216">
            <v>229.01249999999999</v>
          </cell>
          <cell r="AI216">
            <v>0</v>
          </cell>
          <cell r="AJ216">
            <v>0</v>
          </cell>
          <cell r="AK216">
            <v>0</v>
          </cell>
          <cell r="AL216">
            <v>44264.652000000002</v>
          </cell>
          <cell r="AM216">
            <v>244724.61319999999</v>
          </cell>
          <cell r="AN216">
            <v>202950.99619999999</v>
          </cell>
          <cell r="AO216">
            <v>93399.092199999999</v>
          </cell>
          <cell r="AP216">
            <v>487258.39169999998</v>
          </cell>
          <cell r="AQ216">
            <v>428331.38540000003</v>
          </cell>
          <cell r="AR216">
            <v>72.126199999999997</v>
          </cell>
          <cell r="AS216">
            <v>366.38650000000001</v>
          </cell>
          <cell r="AT216">
            <v>229.01249999999999</v>
          </cell>
          <cell r="AU216">
            <v>0</v>
          </cell>
          <cell r="AV216">
            <v>0</v>
          </cell>
          <cell r="AW216">
            <v>0</v>
          </cell>
          <cell r="AX216">
            <v>0</v>
          </cell>
          <cell r="AY216">
            <v>0</v>
          </cell>
          <cell r="AZ216">
            <v>0</v>
          </cell>
          <cell r="BA216">
            <v>72.126199999999997</v>
          </cell>
          <cell r="BB216">
            <v>366.38650000000001</v>
          </cell>
          <cell r="BC216">
            <v>229.01249999999999</v>
          </cell>
          <cell r="BD216">
            <v>49206.566400000003</v>
          </cell>
          <cell r="BE216">
            <v>242900.16500000001</v>
          </cell>
          <cell r="BF216">
            <v>225609.40169999999</v>
          </cell>
          <cell r="BG216">
            <v>92257.539699999994</v>
          </cell>
          <cell r="BH216">
            <v>497185.9326</v>
          </cell>
          <cell r="BI216">
            <v>422995.74729999999</v>
          </cell>
          <cell r="BJ216">
            <v>141464.1061</v>
          </cell>
          <cell r="BK216">
            <v>740086.09759999998</v>
          </cell>
          <cell r="BL216">
            <v>648605.14899999998</v>
          </cell>
          <cell r="BM216">
            <v>141391.97990000001</v>
          </cell>
          <cell r="BN216">
            <v>739719.71109999996</v>
          </cell>
          <cell r="BO216">
            <v>648376.13650000002</v>
          </cell>
          <cell r="BP216">
            <v>49206.566400000003</v>
          </cell>
          <cell r="BQ216">
            <v>242900.16500000001</v>
          </cell>
          <cell r="BR216">
            <v>225609.40169999999</v>
          </cell>
          <cell r="BS216">
            <v>92257.539699999994</v>
          </cell>
          <cell r="BT216">
            <v>497185.9326</v>
          </cell>
          <cell r="BU216">
            <v>422995.74729999999</v>
          </cell>
          <cell r="BV216">
            <v>141464.1061</v>
          </cell>
          <cell r="BW216">
            <v>740086.09759999998</v>
          </cell>
          <cell r="BX216">
            <v>648605.14899999998</v>
          </cell>
          <cell r="BY216">
            <v>0</v>
          </cell>
          <cell r="BZ216">
            <v>0</v>
          </cell>
          <cell r="CA216">
            <v>0</v>
          </cell>
          <cell r="CB216">
            <v>72.126199999999997</v>
          </cell>
          <cell r="CC216">
            <v>366.38650000000001</v>
          </cell>
          <cell r="CD216">
            <v>229.01249999999999</v>
          </cell>
          <cell r="CE216">
            <v>0</v>
          </cell>
          <cell r="CF216">
            <v>0</v>
          </cell>
          <cell r="CG216">
            <v>0</v>
          </cell>
          <cell r="CH216">
            <v>0</v>
          </cell>
          <cell r="CI216">
            <v>0</v>
          </cell>
          <cell r="CJ216">
            <v>0</v>
          </cell>
          <cell r="CK216">
            <v>0</v>
          </cell>
          <cell r="CL216">
            <v>0</v>
          </cell>
          <cell r="CM216">
            <v>0</v>
          </cell>
          <cell r="CN216">
            <v>72.126199999999997</v>
          </cell>
          <cell r="CO216">
            <v>366.38650000000001</v>
          </cell>
          <cell r="CP216">
            <v>229.01249999999999</v>
          </cell>
          <cell r="CQ216">
            <v>0</v>
          </cell>
          <cell r="CR216">
            <v>0</v>
          </cell>
          <cell r="CS216">
            <v>0</v>
          </cell>
          <cell r="CT216">
            <v>0</v>
          </cell>
          <cell r="CU216">
            <v>0</v>
          </cell>
          <cell r="CV216">
            <v>0</v>
          </cell>
          <cell r="CW216">
            <v>0</v>
          </cell>
          <cell r="CX216">
            <v>0</v>
          </cell>
          <cell r="CY216">
            <v>0</v>
          </cell>
          <cell r="CZ216">
            <v>141391.97990000001</v>
          </cell>
          <cell r="DA216">
            <v>739719.71109999996</v>
          </cell>
          <cell r="DB216">
            <v>648376.13650000002</v>
          </cell>
        </row>
        <row r="217">
          <cell r="A217">
            <v>93910</v>
          </cell>
          <cell r="B217">
            <v>0</v>
          </cell>
          <cell r="C217">
            <v>0</v>
          </cell>
          <cell r="D217">
            <v>0</v>
          </cell>
          <cell r="E217">
            <v>0</v>
          </cell>
          <cell r="F217">
            <v>0</v>
          </cell>
          <cell r="G217">
            <v>0</v>
          </cell>
          <cell r="H217">
            <v>0</v>
          </cell>
          <cell r="I217">
            <v>81.759699999999995</v>
          </cell>
          <cell r="J217">
            <v>0</v>
          </cell>
          <cell r="K217">
            <v>0</v>
          </cell>
          <cell r="L217">
            <v>0</v>
          </cell>
          <cell r="M217">
            <v>0</v>
          </cell>
          <cell r="N217">
            <v>0</v>
          </cell>
          <cell r="O217">
            <v>81.759699999999995</v>
          </cell>
          <cell r="P217">
            <v>0</v>
          </cell>
          <cell r="Q217">
            <v>18.5749</v>
          </cell>
          <cell r="R217">
            <v>236.65940000000001</v>
          </cell>
          <cell r="S217">
            <v>19.949200000000001</v>
          </cell>
          <cell r="T217">
            <v>65.8566</v>
          </cell>
          <cell r="U217">
            <v>839.0652</v>
          </cell>
          <cell r="V217">
            <v>70.729100000000003</v>
          </cell>
          <cell r="W217">
            <v>84.4315</v>
          </cell>
          <cell r="X217">
            <v>1075.7246</v>
          </cell>
          <cell r="Y217">
            <v>90.678299999999993</v>
          </cell>
          <cell r="Z217">
            <v>85.483900000000006</v>
          </cell>
          <cell r="AA217">
            <v>1140.6741999999999</v>
          </cell>
          <cell r="AB217">
            <v>91.808499999999995</v>
          </cell>
          <cell r="AC217">
            <v>0</v>
          </cell>
          <cell r="AD217">
            <v>0</v>
          </cell>
          <cell r="AE217">
            <v>0</v>
          </cell>
          <cell r="AF217">
            <v>0</v>
          </cell>
          <cell r="AG217">
            <v>0</v>
          </cell>
          <cell r="AH217">
            <v>0</v>
          </cell>
          <cell r="AI217">
            <v>2.2275</v>
          </cell>
          <cell r="AJ217">
            <v>19.118300000000001</v>
          </cell>
          <cell r="AK217">
            <v>2.1013999999999999</v>
          </cell>
          <cell r="AL217">
            <v>83.220100000000002</v>
          </cell>
          <cell r="AM217">
            <v>1382.9911999999999</v>
          </cell>
          <cell r="AN217">
            <v>89.377200000000002</v>
          </cell>
          <cell r="AO217">
            <v>166.47649999999999</v>
          </cell>
          <cell r="AP217">
            <v>2504.5470999999998</v>
          </cell>
          <cell r="AQ217">
            <v>179.08430000000001</v>
          </cell>
          <cell r="AR217">
            <v>2.2275</v>
          </cell>
          <cell r="AS217">
            <v>100.878</v>
          </cell>
          <cell r="AT217">
            <v>2.1013999999999999</v>
          </cell>
          <cell r="AU217">
            <v>0</v>
          </cell>
          <cell r="AV217">
            <v>0</v>
          </cell>
          <cell r="AW217">
            <v>0</v>
          </cell>
          <cell r="AX217">
            <v>0</v>
          </cell>
          <cell r="AY217">
            <v>0</v>
          </cell>
          <cell r="AZ217">
            <v>0</v>
          </cell>
          <cell r="BA217">
            <v>2.2275</v>
          </cell>
          <cell r="BB217">
            <v>100.878</v>
          </cell>
          <cell r="BC217">
            <v>2.1013999999999999</v>
          </cell>
          <cell r="BD217">
            <v>85.483900000000006</v>
          </cell>
          <cell r="BE217">
            <v>1222.4339</v>
          </cell>
          <cell r="BF217">
            <v>91.808499999999995</v>
          </cell>
          <cell r="BG217">
            <v>167.6516</v>
          </cell>
          <cell r="BH217">
            <v>2458.7157999999999</v>
          </cell>
          <cell r="BI217">
            <v>180.05549999999999</v>
          </cell>
          <cell r="BJ217">
            <v>253.13550000000001</v>
          </cell>
          <cell r="BK217">
            <v>3681.1496999999999</v>
          </cell>
          <cell r="BL217">
            <v>271.86399999999998</v>
          </cell>
          <cell r="BM217">
            <v>250.90799999999999</v>
          </cell>
          <cell r="BN217">
            <v>3580.2716999999998</v>
          </cell>
          <cell r="BO217">
            <v>269.76260000000002</v>
          </cell>
          <cell r="BP217">
            <v>85.483900000000006</v>
          </cell>
          <cell r="BQ217">
            <v>1222.4339</v>
          </cell>
          <cell r="BR217">
            <v>91.808499999999995</v>
          </cell>
          <cell r="BS217">
            <v>167.6516</v>
          </cell>
          <cell r="BT217">
            <v>2458.7157999999999</v>
          </cell>
          <cell r="BU217">
            <v>180.05549999999999</v>
          </cell>
          <cell r="BV217">
            <v>253.13550000000001</v>
          </cell>
          <cell r="BW217">
            <v>3681.1496999999999</v>
          </cell>
          <cell r="BX217">
            <v>271.86399999999998</v>
          </cell>
          <cell r="BY217">
            <v>2.2275</v>
          </cell>
          <cell r="BZ217">
            <v>19.118300000000001</v>
          </cell>
          <cell r="CA217">
            <v>2.1013999999999999</v>
          </cell>
          <cell r="CB217">
            <v>0</v>
          </cell>
          <cell r="CC217">
            <v>0</v>
          </cell>
          <cell r="CD217">
            <v>0</v>
          </cell>
          <cell r="CE217">
            <v>0</v>
          </cell>
          <cell r="CF217">
            <v>81.759699999999995</v>
          </cell>
          <cell r="CG217">
            <v>0</v>
          </cell>
          <cell r="CH217">
            <v>0</v>
          </cell>
          <cell r="CI217">
            <v>0</v>
          </cell>
          <cell r="CJ217">
            <v>0</v>
          </cell>
          <cell r="CK217">
            <v>0</v>
          </cell>
          <cell r="CL217">
            <v>0</v>
          </cell>
          <cell r="CM217">
            <v>0</v>
          </cell>
          <cell r="CN217">
            <v>2.2275</v>
          </cell>
          <cell r="CO217">
            <v>100.878</v>
          </cell>
          <cell r="CP217">
            <v>2.1013999999999999</v>
          </cell>
          <cell r="CQ217">
            <v>0</v>
          </cell>
          <cell r="CR217">
            <v>0</v>
          </cell>
          <cell r="CS217">
            <v>0</v>
          </cell>
          <cell r="CT217">
            <v>0</v>
          </cell>
          <cell r="CU217">
            <v>0</v>
          </cell>
          <cell r="CV217">
            <v>0</v>
          </cell>
          <cell r="CW217">
            <v>0</v>
          </cell>
          <cell r="CX217">
            <v>0</v>
          </cell>
          <cell r="CY217">
            <v>0</v>
          </cell>
          <cell r="CZ217">
            <v>250.90799999999999</v>
          </cell>
          <cell r="DA217">
            <v>3580.2716999999998</v>
          </cell>
          <cell r="DB217">
            <v>269.76260000000002</v>
          </cell>
        </row>
        <row r="218">
          <cell r="A218">
            <v>93914</v>
          </cell>
          <cell r="B218">
            <v>37.110199999999999</v>
          </cell>
          <cell r="C218">
            <v>131.1808</v>
          </cell>
          <cell r="D218">
            <v>247.72559999999999</v>
          </cell>
          <cell r="E218">
            <v>68.918999999999997</v>
          </cell>
          <cell r="F218">
            <v>353.1558</v>
          </cell>
          <cell r="G218">
            <v>460.06200000000001</v>
          </cell>
          <cell r="H218">
            <v>0</v>
          </cell>
          <cell r="I218">
            <v>0</v>
          </cell>
          <cell r="J218">
            <v>0</v>
          </cell>
          <cell r="K218">
            <v>80.725700000000003</v>
          </cell>
          <cell r="L218">
            <v>257.01530000000002</v>
          </cell>
          <cell r="M218">
            <v>538.87570000000005</v>
          </cell>
          <cell r="N218">
            <v>0</v>
          </cell>
          <cell r="O218">
            <v>0</v>
          </cell>
          <cell r="P218">
            <v>0</v>
          </cell>
          <cell r="Q218">
            <v>9.1011000000000006</v>
          </cell>
          <cell r="R218">
            <v>102.3878</v>
          </cell>
          <cell r="S218">
            <v>60.753300000000003</v>
          </cell>
          <cell r="T218">
            <v>32.267400000000002</v>
          </cell>
          <cell r="U218">
            <v>363.01130000000001</v>
          </cell>
          <cell r="V218">
            <v>215.398</v>
          </cell>
          <cell r="W218">
            <v>66.671999999999997</v>
          </cell>
          <cell r="X218">
            <v>692.72040000000004</v>
          </cell>
          <cell r="Y218">
            <v>445.06319999999999</v>
          </cell>
          <cell r="Z218">
            <v>77.661500000000004</v>
          </cell>
          <cell r="AA218">
            <v>805.83950000000004</v>
          </cell>
          <cell r="AB218">
            <v>518.42150000000004</v>
          </cell>
          <cell r="AC218">
            <v>0</v>
          </cell>
          <cell r="AD218">
            <v>1.6194999999999999</v>
          </cell>
          <cell r="AE218">
            <v>0</v>
          </cell>
          <cell r="AF218">
            <v>0</v>
          </cell>
          <cell r="AG218">
            <v>0</v>
          </cell>
          <cell r="AH218">
            <v>0</v>
          </cell>
          <cell r="AI218">
            <v>0</v>
          </cell>
          <cell r="AJ218">
            <v>0</v>
          </cell>
          <cell r="AK218">
            <v>0</v>
          </cell>
          <cell r="AL218">
            <v>38.154800000000002</v>
          </cell>
          <cell r="AM218">
            <v>472.33909999999997</v>
          </cell>
          <cell r="AN218">
            <v>254.69839999999999</v>
          </cell>
          <cell r="AO218">
            <v>115.8163</v>
          </cell>
          <cell r="AP218">
            <v>1276.5590999999999</v>
          </cell>
          <cell r="AQ218">
            <v>773.11990000000003</v>
          </cell>
          <cell r="AR218">
            <v>80.725700000000003</v>
          </cell>
          <cell r="AS218">
            <v>258.63479999999998</v>
          </cell>
          <cell r="AT218">
            <v>538.87570000000005</v>
          </cell>
          <cell r="AU218">
            <v>0</v>
          </cell>
          <cell r="AV218">
            <v>0</v>
          </cell>
          <cell r="AW218">
            <v>0</v>
          </cell>
          <cell r="AX218">
            <v>0</v>
          </cell>
          <cell r="AY218">
            <v>0</v>
          </cell>
          <cell r="AZ218">
            <v>0</v>
          </cell>
          <cell r="BA218">
            <v>80.725700000000003</v>
          </cell>
          <cell r="BB218">
            <v>258.63479999999998</v>
          </cell>
          <cell r="BC218">
            <v>538.87570000000005</v>
          </cell>
          <cell r="BD218">
            <v>183.69069999999999</v>
          </cell>
          <cell r="BE218">
            <v>1290.1760999999999</v>
          </cell>
          <cell r="BF218">
            <v>1226.2091</v>
          </cell>
          <cell r="BG218">
            <v>79.523300000000006</v>
          </cell>
          <cell r="BH218">
            <v>937.73820000000001</v>
          </cell>
          <cell r="BI218">
            <v>530.84969999999998</v>
          </cell>
          <cell r="BJ218">
            <v>263.214</v>
          </cell>
          <cell r="BK218">
            <v>2227.9142999999999</v>
          </cell>
          <cell r="BL218">
            <v>1757.0588</v>
          </cell>
          <cell r="BM218">
            <v>182.48830000000001</v>
          </cell>
          <cell r="BN218">
            <v>1969.2795000000001</v>
          </cell>
          <cell r="BO218">
            <v>1218.1831</v>
          </cell>
          <cell r="BP218">
            <v>183.69069999999999</v>
          </cell>
          <cell r="BQ218">
            <v>1290.1760999999999</v>
          </cell>
          <cell r="BR218">
            <v>1226.2091</v>
          </cell>
          <cell r="BS218">
            <v>79.523300000000006</v>
          </cell>
          <cell r="BT218">
            <v>937.73820000000001</v>
          </cell>
          <cell r="BU218">
            <v>530.84969999999998</v>
          </cell>
          <cell r="BV218">
            <v>263.214</v>
          </cell>
          <cell r="BW218">
            <v>2227.9142999999999</v>
          </cell>
          <cell r="BX218">
            <v>1757.0588</v>
          </cell>
          <cell r="BY218">
            <v>0</v>
          </cell>
          <cell r="BZ218">
            <v>0</v>
          </cell>
          <cell r="CA218">
            <v>0</v>
          </cell>
          <cell r="CB218">
            <v>0</v>
          </cell>
          <cell r="CC218">
            <v>0</v>
          </cell>
          <cell r="CD218">
            <v>0</v>
          </cell>
          <cell r="CE218">
            <v>0</v>
          </cell>
          <cell r="CF218">
            <v>0</v>
          </cell>
          <cell r="CG218">
            <v>0</v>
          </cell>
          <cell r="CH218">
            <v>80.725700000000003</v>
          </cell>
          <cell r="CI218">
            <v>257.01530000000002</v>
          </cell>
          <cell r="CJ218">
            <v>538.87570000000005</v>
          </cell>
          <cell r="CK218">
            <v>0</v>
          </cell>
          <cell r="CL218">
            <v>1.6194999999999999</v>
          </cell>
          <cell r="CM218">
            <v>0</v>
          </cell>
          <cell r="CN218">
            <v>80.725700000000003</v>
          </cell>
          <cell r="CO218">
            <v>258.63479999999998</v>
          </cell>
          <cell r="CP218">
            <v>538.87570000000005</v>
          </cell>
          <cell r="CQ218">
            <v>0</v>
          </cell>
          <cell r="CR218">
            <v>0</v>
          </cell>
          <cell r="CS218">
            <v>0</v>
          </cell>
          <cell r="CT218">
            <v>0</v>
          </cell>
          <cell r="CU218">
            <v>0</v>
          </cell>
          <cell r="CV218">
            <v>0</v>
          </cell>
          <cell r="CW218">
            <v>0</v>
          </cell>
          <cell r="CX218">
            <v>0</v>
          </cell>
          <cell r="CY218">
            <v>0</v>
          </cell>
          <cell r="CZ218">
            <v>182.48830000000001</v>
          </cell>
          <cell r="DA218">
            <v>1969.2795000000001</v>
          </cell>
          <cell r="DB218">
            <v>1218.1831</v>
          </cell>
        </row>
        <row r="219">
          <cell r="A219">
            <v>93917</v>
          </cell>
          <cell r="B219">
            <v>73.498800000000003</v>
          </cell>
          <cell r="C219">
            <v>355.61849999999998</v>
          </cell>
          <cell r="D219">
            <v>490.63389999999998</v>
          </cell>
          <cell r="E219">
            <v>136.49780000000001</v>
          </cell>
          <cell r="F219">
            <v>1085.7387000000001</v>
          </cell>
          <cell r="G219">
            <v>911.17660000000001</v>
          </cell>
          <cell r="H219">
            <v>0</v>
          </cell>
          <cell r="I219">
            <v>16.576000000000001</v>
          </cell>
          <cell r="J219">
            <v>0</v>
          </cell>
          <cell r="K219">
            <v>194.94800000000001</v>
          </cell>
          <cell r="L219">
            <v>1151.1637000000001</v>
          </cell>
          <cell r="M219">
            <v>1301.3552999999999</v>
          </cell>
          <cell r="N219">
            <v>0</v>
          </cell>
          <cell r="O219">
            <v>16.576000000000001</v>
          </cell>
          <cell r="P219">
            <v>0</v>
          </cell>
          <cell r="Q219">
            <v>52.537100000000002</v>
          </cell>
          <cell r="R219">
            <v>323.37220000000002</v>
          </cell>
          <cell r="S219">
            <v>350.70650000000001</v>
          </cell>
          <cell r="T219">
            <v>186.268</v>
          </cell>
          <cell r="U219">
            <v>1146.5012999999999</v>
          </cell>
          <cell r="V219">
            <v>1243.4128000000001</v>
          </cell>
          <cell r="W219">
            <v>253.8537</v>
          </cell>
          <cell r="X219">
            <v>1760.067</v>
          </cell>
          <cell r="Y219">
            <v>1694.5744999999999</v>
          </cell>
          <cell r="Z219">
            <v>458.34640000000002</v>
          </cell>
          <cell r="AA219">
            <v>2926.1336999999999</v>
          </cell>
          <cell r="AB219">
            <v>3059.6428999999998</v>
          </cell>
          <cell r="AC219">
            <v>0</v>
          </cell>
          <cell r="AD219">
            <v>64.11</v>
          </cell>
          <cell r="AE219">
            <v>0</v>
          </cell>
          <cell r="AF219">
            <v>0</v>
          </cell>
          <cell r="AG219">
            <v>0</v>
          </cell>
          <cell r="AH219">
            <v>0</v>
          </cell>
          <cell r="AI219">
            <v>0</v>
          </cell>
          <cell r="AJ219">
            <v>0</v>
          </cell>
          <cell r="AK219">
            <v>0</v>
          </cell>
          <cell r="AL219">
            <v>259.83240000000001</v>
          </cell>
          <cell r="AM219">
            <v>1737.7002</v>
          </cell>
          <cell r="AN219">
            <v>1734.4836</v>
          </cell>
          <cell r="AO219">
            <v>718.17880000000002</v>
          </cell>
          <cell r="AP219">
            <v>4599.7239</v>
          </cell>
          <cell r="AQ219">
            <v>4794.1265000000003</v>
          </cell>
          <cell r="AR219">
            <v>194.94800000000001</v>
          </cell>
          <cell r="AS219">
            <v>1231.8497</v>
          </cell>
          <cell r="AT219">
            <v>1301.3552999999999</v>
          </cell>
          <cell r="AU219">
            <v>0</v>
          </cell>
          <cell r="AV219">
            <v>0</v>
          </cell>
          <cell r="AW219">
            <v>0</v>
          </cell>
          <cell r="AX219">
            <v>0</v>
          </cell>
          <cell r="AY219">
            <v>0</v>
          </cell>
          <cell r="AZ219">
            <v>0</v>
          </cell>
          <cell r="BA219">
            <v>194.94800000000001</v>
          </cell>
          <cell r="BB219">
            <v>1231.8497</v>
          </cell>
          <cell r="BC219">
            <v>1301.3552999999999</v>
          </cell>
          <cell r="BD219">
            <v>668.34299999999996</v>
          </cell>
          <cell r="BE219">
            <v>4384.0668999999998</v>
          </cell>
          <cell r="BF219">
            <v>4461.4534000000003</v>
          </cell>
          <cell r="BG219">
            <v>498.63749999999999</v>
          </cell>
          <cell r="BH219">
            <v>3207.5736999999999</v>
          </cell>
          <cell r="BI219">
            <v>3328.6028999999999</v>
          </cell>
          <cell r="BJ219">
            <v>1166.9804999999999</v>
          </cell>
          <cell r="BK219">
            <v>7591.6405999999997</v>
          </cell>
          <cell r="BL219">
            <v>7790.0563000000002</v>
          </cell>
          <cell r="BM219">
            <v>972.03250000000003</v>
          </cell>
          <cell r="BN219">
            <v>6359.7909</v>
          </cell>
          <cell r="BO219">
            <v>6488.701</v>
          </cell>
          <cell r="BP219">
            <v>668.34299999999996</v>
          </cell>
          <cell r="BQ219">
            <v>4384.0668999999998</v>
          </cell>
          <cell r="BR219">
            <v>4461.4534000000003</v>
          </cell>
          <cell r="BS219">
            <v>498.63749999999999</v>
          </cell>
          <cell r="BT219">
            <v>3207.5736999999999</v>
          </cell>
          <cell r="BU219">
            <v>3328.6028999999999</v>
          </cell>
          <cell r="BV219">
            <v>1166.9804999999999</v>
          </cell>
          <cell r="BW219">
            <v>7591.6405999999997</v>
          </cell>
          <cell r="BX219">
            <v>7790.0563000000002</v>
          </cell>
          <cell r="BY219">
            <v>0</v>
          </cell>
          <cell r="BZ219">
            <v>0</v>
          </cell>
          <cell r="CA219">
            <v>0</v>
          </cell>
          <cell r="CB219">
            <v>0</v>
          </cell>
          <cell r="CC219">
            <v>0</v>
          </cell>
          <cell r="CD219">
            <v>0</v>
          </cell>
          <cell r="CE219">
            <v>0</v>
          </cell>
          <cell r="CF219">
            <v>16.576000000000001</v>
          </cell>
          <cell r="CG219">
            <v>0</v>
          </cell>
          <cell r="CH219">
            <v>194.94800000000001</v>
          </cell>
          <cell r="CI219">
            <v>1151.1637000000001</v>
          </cell>
          <cell r="CJ219">
            <v>1301.3552999999999</v>
          </cell>
          <cell r="CK219">
            <v>0</v>
          </cell>
          <cell r="CL219">
            <v>64.11</v>
          </cell>
          <cell r="CM219">
            <v>0</v>
          </cell>
          <cell r="CN219">
            <v>194.94800000000001</v>
          </cell>
          <cell r="CO219">
            <v>1231.8497</v>
          </cell>
          <cell r="CP219">
            <v>1301.3552999999999</v>
          </cell>
          <cell r="CQ219">
            <v>0</v>
          </cell>
          <cell r="CR219">
            <v>0</v>
          </cell>
          <cell r="CS219">
            <v>0</v>
          </cell>
          <cell r="CT219">
            <v>0</v>
          </cell>
          <cell r="CU219">
            <v>0</v>
          </cell>
          <cell r="CV219">
            <v>0</v>
          </cell>
          <cell r="CW219">
            <v>0</v>
          </cell>
          <cell r="CX219">
            <v>0</v>
          </cell>
          <cell r="CY219">
            <v>0</v>
          </cell>
          <cell r="CZ219">
            <v>972.03250000000003</v>
          </cell>
          <cell r="DA219">
            <v>6359.7909</v>
          </cell>
          <cell r="DB219">
            <v>6488.701</v>
          </cell>
        </row>
        <row r="220">
          <cell r="A220">
            <v>93918</v>
          </cell>
          <cell r="B220">
            <v>1070.7175</v>
          </cell>
          <cell r="C220">
            <v>3818.0003999999999</v>
          </cell>
          <cell r="D220">
            <v>7147.4611999999997</v>
          </cell>
          <cell r="E220">
            <v>1988.4754</v>
          </cell>
          <cell r="F220">
            <v>12004.6459</v>
          </cell>
          <cell r="G220">
            <v>13273.8568</v>
          </cell>
          <cell r="H220">
            <v>0</v>
          </cell>
          <cell r="I220">
            <v>497.28</v>
          </cell>
          <cell r="J220">
            <v>0</v>
          </cell>
          <cell r="K220">
            <v>2172.0027</v>
          </cell>
          <cell r="L220">
            <v>7345.7253000000001</v>
          </cell>
          <cell r="M220">
            <v>14498.973599999999</v>
          </cell>
          <cell r="N220">
            <v>0</v>
          </cell>
          <cell r="O220">
            <v>497.28</v>
          </cell>
          <cell r="P220">
            <v>0</v>
          </cell>
          <cell r="Q220">
            <v>967.48180000000002</v>
          </cell>
          <cell r="R220">
            <v>2654.3692000000001</v>
          </cell>
          <cell r="S220">
            <v>4215.0033999999996</v>
          </cell>
          <cell r="T220">
            <v>3430.1626000000001</v>
          </cell>
          <cell r="U220">
            <v>9410.9449000000004</v>
          </cell>
          <cell r="V220">
            <v>14944.102699999999</v>
          </cell>
          <cell r="W220">
            <v>5284.8346000000001</v>
          </cell>
          <cell r="X220">
            <v>20542.235100000002</v>
          </cell>
          <cell r="Y220">
            <v>25081.450499999999</v>
          </cell>
          <cell r="Z220">
            <v>12526.334999999999</v>
          </cell>
          <cell r="AA220">
            <v>33927.0985</v>
          </cell>
          <cell r="AB220">
            <v>62159.623200000002</v>
          </cell>
          <cell r="AC220">
            <v>0</v>
          </cell>
          <cell r="AD220">
            <v>113.7812</v>
          </cell>
          <cell r="AE220">
            <v>0</v>
          </cell>
          <cell r="AF220">
            <v>0</v>
          </cell>
          <cell r="AG220">
            <v>0</v>
          </cell>
          <cell r="AH220">
            <v>0</v>
          </cell>
          <cell r="AI220">
            <v>0</v>
          </cell>
          <cell r="AJ220">
            <v>0</v>
          </cell>
          <cell r="AK220">
            <v>0</v>
          </cell>
          <cell r="AL220">
            <v>4784.8666000000003</v>
          </cell>
          <cell r="AM220">
            <v>13750.444</v>
          </cell>
          <cell r="AN220">
            <v>31940.8704</v>
          </cell>
          <cell r="AO220">
            <v>17311.2016</v>
          </cell>
          <cell r="AP220">
            <v>47563.761299999998</v>
          </cell>
          <cell r="AQ220">
            <v>94100.493600000002</v>
          </cell>
          <cell r="AR220">
            <v>2172.0027</v>
          </cell>
          <cell r="AS220">
            <v>7956.7865000000002</v>
          </cell>
          <cell r="AT220">
            <v>14498.973599999999</v>
          </cell>
          <cell r="AU220">
            <v>0</v>
          </cell>
          <cell r="AV220">
            <v>0</v>
          </cell>
          <cell r="AW220">
            <v>0</v>
          </cell>
          <cell r="AX220">
            <v>0</v>
          </cell>
          <cell r="AY220">
            <v>0</v>
          </cell>
          <cell r="AZ220">
            <v>0</v>
          </cell>
          <cell r="BA220">
            <v>2172.0027</v>
          </cell>
          <cell r="BB220">
            <v>7956.7865000000002</v>
          </cell>
          <cell r="BC220">
            <v>14498.973599999999</v>
          </cell>
          <cell r="BD220">
            <v>15585.527899999999</v>
          </cell>
          <cell r="BE220">
            <v>50247.024799999999</v>
          </cell>
          <cell r="BF220">
            <v>82580.941200000001</v>
          </cell>
          <cell r="BG220">
            <v>9182.5110000000004</v>
          </cell>
          <cell r="BH220">
            <v>25815.758099999999</v>
          </cell>
          <cell r="BI220">
            <v>51099.976499999997</v>
          </cell>
          <cell r="BJ220">
            <v>24768.0389</v>
          </cell>
          <cell r="BK220">
            <v>76062.782900000006</v>
          </cell>
          <cell r="BL220">
            <v>133680.91769999999</v>
          </cell>
          <cell r="BM220">
            <v>22596.036199999999</v>
          </cell>
          <cell r="BN220">
            <v>68105.996400000004</v>
          </cell>
          <cell r="BO220">
            <v>119181.94409999999</v>
          </cell>
          <cell r="BP220">
            <v>15585.527899999999</v>
          </cell>
          <cell r="BQ220">
            <v>50247.024799999999</v>
          </cell>
          <cell r="BR220">
            <v>82580.941200000001</v>
          </cell>
          <cell r="BS220">
            <v>9182.5110000000004</v>
          </cell>
          <cell r="BT220">
            <v>25815.758099999999</v>
          </cell>
          <cell r="BU220">
            <v>51099.976499999997</v>
          </cell>
          <cell r="BV220">
            <v>24768.0389</v>
          </cell>
          <cell r="BW220">
            <v>76062.782900000006</v>
          </cell>
          <cell r="BX220">
            <v>133680.91769999999</v>
          </cell>
          <cell r="BY220">
            <v>0</v>
          </cell>
          <cell r="BZ220">
            <v>0</v>
          </cell>
          <cell r="CA220">
            <v>0</v>
          </cell>
          <cell r="CB220">
            <v>0</v>
          </cell>
          <cell r="CC220">
            <v>0</v>
          </cell>
          <cell r="CD220">
            <v>0</v>
          </cell>
          <cell r="CE220">
            <v>0</v>
          </cell>
          <cell r="CF220">
            <v>497.28</v>
          </cell>
          <cell r="CG220">
            <v>0</v>
          </cell>
          <cell r="CH220">
            <v>2172.0027</v>
          </cell>
          <cell r="CI220">
            <v>7345.7253000000001</v>
          </cell>
          <cell r="CJ220">
            <v>14498.973599999999</v>
          </cell>
          <cell r="CK220">
            <v>0</v>
          </cell>
          <cell r="CL220">
            <v>113.7812</v>
          </cell>
          <cell r="CM220">
            <v>0</v>
          </cell>
          <cell r="CN220">
            <v>2172.0027</v>
          </cell>
          <cell r="CO220">
            <v>7956.7865000000002</v>
          </cell>
          <cell r="CP220">
            <v>14498.973599999999</v>
          </cell>
          <cell r="CQ220">
            <v>0</v>
          </cell>
          <cell r="CR220">
            <v>0</v>
          </cell>
          <cell r="CS220">
            <v>0</v>
          </cell>
          <cell r="CT220">
            <v>0</v>
          </cell>
          <cell r="CU220">
            <v>0</v>
          </cell>
          <cell r="CV220">
            <v>0</v>
          </cell>
          <cell r="CW220">
            <v>0</v>
          </cell>
          <cell r="CX220">
            <v>0</v>
          </cell>
          <cell r="CY220">
            <v>0</v>
          </cell>
          <cell r="CZ220">
            <v>22596.036199999999</v>
          </cell>
          <cell r="DA220">
            <v>68105.996400000004</v>
          </cell>
          <cell r="DB220">
            <v>119181.94409999999</v>
          </cell>
        </row>
        <row r="221">
          <cell r="A221">
            <v>93919</v>
          </cell>
          <cell r="B221">
            <v>23.6707</v>
          </cell>
          <cell r="C221">
            <v>174.38210000000001</v>
          </cell>
          <cell r="D221">
            <v>158.01150000000001</v>
          </cell>
          <cell r="E221">
            <v>43.959899999999998</v>
          </cell>
          <cell r="F221">
            <v>296.87020000000001</v>
          </cell>
          <cell r="G221">
            <v>293.44929999999999</v>
          </cell>
          <cell r="H221">
            <v>0</v>
          </cell>
          <cell r="I221">
            <v>20.305599999999998</v>
          </cell>
          <cell r="J221">
            <v>0</v>
          </cell>
          <cell r="K221">
            <v>67.630600000000001</v>
          </cell>
          <cell r="L221">
            <v>352.43680000000001</v>
          </cell>
          <cell r="M221">
            <v>451.46140000000003</v>
          </cell>
          <cell r="N221">
            <v>0</v>
          </cell>
          <cell r="O221">
            <v>20.305599999999998</v>
          </cell>
          <cell r="P221">
            <v>0</v>
          </cell>
          <cell r="Q221">
            <v>65.514600000000002</v>
          </cell>
          <cell r="R221">
            <v>542.78779999999995</v>
          </cell>
          <cell r="S221">
            <v>437.33609999999999</v>
          </cell>
          <cell r="T221">
            <v>232.2791</v>
          </cell>
          <cell r="U221">
            <v>1924.4292</v>
          </cell>
          <cell r="V221">
            <v>1550.5543</v>
          </cell>
          <cell r="W221">
            <v>297.7937</v>
          </cell>
          <cell r="X221">
            <v>2586.0324999999998</v>
          </cell>
          <cell r="Y221">
            <v>1987.8897999999999</v>
          </cell>
          <cell r="Z221">
            <v>963.66459999999995</v>
          </cell>
          <cell r="AA221">
            <v>9034.9437999999991</v>
          </cell>
          <cell r="AB221">
            <v>6432.8422</v>
          </cell>
          <cell r="AC221">
            <v>0</v>
          </cell>
          <cell r="AD221">
            <v>0</v>
          </cell>
          <cell r="AE221">
            <v>0</v>
          </cell>
          <cell r="AF221">
            <v>0</v>
          </cell>
          <cell r="AG221">
            <v>0</v>
          </cell>
          <cell r="AH221">
            <v>0</v>
          </cell>
          <cell r="AI221">
            <v>0</v>
          </cell>
          <cell r="AJ221">
            <v>0</v>
          </cell>
          <cell r="AK221">
            <v>0</v>
          </cell>
          <cell r="AL221">
            <v>299.19670000000002</v>
          </cell>
          <cell r="AM221">
            <v>2754.1997999999999</v>
          </cell>
          <cell r="AN221">
            <v>1997.2556999999999</v>
          </cell>
          <cell r="AO221">
            <v>1262.8613</v>
          </cell>
          <cell r="AP221">
            <v>11789.143599999999</v>
          </cell>
          <cell r="AQ221">
            <v>8430.0979000000007</v>
          </cell>
          <cell r="AR221">
            <v>67.630600000000001</v>
          </cell>
          <cell r="AS221">
            <v>372.74239999999998</v>
          </cell>
          <cell r="AT221">
            <v>451.46140000000003</v>
          </cell>
          <cell r="AU221">
            <v>0</v>
          </cell>
          <cell r="AV221">
            <v>0</v>
          </cell>
          <cell r="AW221">
            <v>0</v>
          </cell>
          <cell r="AX221">
            <v>0</v>
          </cell>
          <cell r="AY221">
            <v>0</v>
          </cell>
          <cell r="AZ221">
            <v>0</v>
          </cell>
          <cell r="BA221">
            <v>67.630600000000001</v>
          </cell>
          <cell r="BB221">
            <v>372.74239999999998</v>
          </cell>
          <cell r="BC221">
            <v>451.46140000000003</v>
          </cell>
          <cell r="BD221">
            <v>1031.2952</v>
          </cell>
          <cell r="BE221">
            <v>9526.5017000000007</v>
          </cell>
          <cell r="BF221">
            <v>6884.3029999999999</v>
          </cell>
          <cell r="BG221">
            <v>596.99040000000002</v>
          </cell>
          <cell r="BH221">
            <v>5221.4168</v>
          </cell>
          <cell r="BI221">
            <v>3985.1460999999999</v>
          </cell>
          <cell r="BJ221">
            <v>1628.2855999999999</v>
          </cell>
          <cell r="BK221">
            <v>14747.9185</v>
          </cell>
          <cell r="BL221">
            <v>10869.4491</v>
          </cell>
          <cell r="BM221">
            <v>1560.655</v>
          </cell>
          <cell r="BN221">
            <v>14375.176100000001</v>
          </cell>
          <cell r="BO221">
            <v>10417.9877</v>
          </cell>
          <cell r="BP221">
            <v>1031.2952</v>
          </cell>
          <cell r="BQ221">
            <v>9526.5017000000007</v>
          </cell>
          <cell r="BR221">
            <v>6884.3029999999999</v>
          </cell>
          <cell r="BS221">
            <v>596.99040000000002</v>
          </cell>
          <cell r="BT221">
            <v>5221.4168</v>
          </cell>
          <cell r="BU221">
            <v>3985.1460999999999</v>
          </cell>
          <cell r="BV221">
            <v>1628.2855999999999</v>
          </cell>
          <cell r="BW221">
            <v>14747.9185</v>
          </cell>
          <cell r="BX221">
            <v>10869.4491</v>
          </cell>
          <cell r="BY221">
            <v>0</v>
          </cell>
          <cell r="BZ221">
            <v>0</v>
          </cell>
          <cell r="CA221">
            <v>0</v>
          </cell>
          <cell r="CB221">
            <v>0</v>
          </cell>
          <cell r="CC221">
            <v>0</v>
          </cell>
          <cell r="CD221">
            <v>0</v>
          </cell>
          <cell r="CE221">
            <v>0</v>
          </cell>
          <cell r="CF221">
            <v>20.305599999999998</v>
          </cell>
          <cell r="CG221">
            <v>0</v>
          </cell>
          <cell r="CH221">
            <v>67.630600000000001</v>
          </cell>
          <cell r="CI221">
            <v>352.43680000000001</v>
          </cell>
          <cell r="CJ221">
            <v>451.46140000000003</v>
          </cell>
          <cell r="CK221">
            <v>0</v>
          </cell>
          <cell r="CL221">
            <v>0</v>
          </cell>
          <cell r="CM221">
            <v>0</v>
          </cell>
          <cell r="CN221">
            <v>67.630600000000001</v>
          </cell>
          <cell r="CO221">
            <v>372.74239999999998</v>
          </cell>
          <cell r="CP221">
            <v>451.46140000000003</v>
          </cell>
          <cell r="CQ221">
            <v>0</v>
          </cell>
          <cell r="CR221">
            <v>0</v>
          </cell>
          <cell r="CS221">
            <v>0</v>
          </cell>
          <cell r="CT221">
            <v>0</v>
          </cell>
          <cell r="CU221">
            <v>0</v>
          </cell>
          <cell r="CV221">
            <v>0</v>
          </cell>
          <cell r="CW221">
            <v>0</v>
          </cell>
          <cell r="CX221">
            <v>0</v>
          </cell>
          <cell r="CY221">
            <v>0</v>
          </cell>
          <cell r="CZ221">
            <v>1560.655</v>
          </cell>
          <cell r="DA221">
            <v>14375.176100000001</v>
          </cell>
          <cell r="DB221">
            <v>10417.9877</v>
          </cell>
        </row>
        <row r="222">
          <cell r="A222">
            <v>93920</v>
          </cell>
          <cell r="B222">
            <v>76.073599999999999</v>
          </cell>
          <cell r="C222">
            <v>656.96</v>
          </cell>
          <cell r="D222">
            <v>0</v>
          </cell>
          <cell r="E222">
            <v>141.27950000000001</v>
          </cell>
          <cell r="F222">
            <v>835.85069999999996</v>
          </cell>
          <cell r="G222">
            <v>0</v>
          </cell>
          <cell r="H222">
            <v>0</v>
          </cell>
          <cell r="I222">
            <v>0</v>
          </cell>
          <cell r="J222">
            <v>0</v>
          </cell>
          <cell r="K222">
            <v>0</v>
          </cell>
          <cell r="L222">
            <v>0</v>
          </cell>
          <cell r="M222">
            <v>0</v>
          </cell>
          <cell r="N222">
            <v>0</v>
          </cell>
          <cell r="O222">
            <v>0</v>
          </cell>
          <cell r="P222">
            <v>0</v>
          </cell>
          <cell r="Q222">
            <v>49.011400000000002</v>
          </cell>
          <cell r="R222">
            <v>299.08640000000003</v>
          </cell>
          <cell r="S222">
            <v>0</v>
          </cell>
          <cell r="T222">
            <v>173.76750000000001</v>
          </cell>
          <cell r="U222">
            <v>1060.3975</v>
          </cell>
          <cell r="V222">
            <v>0</v>
          </cell>
          <cell r="W222">
            <v>440.13200000000001</v>
          </cell>
          <cell r="X222">
            <v>2852.2946000000002</v>
          </cell>
          <cell r="Y222">
            <v>0</v>
          </cell>
          <cell r="Z222">
            <v>427.5849</v>
          </cell>
          <cell r="AA222">
            <v>2718.0023999999999</v>
          </cell>
          <cell r="AB222">
            <v>0</v>
          </cell>
          <cell r="AC222">
            <v>0</v>
          </cell>
          <cell r="AD222">
            <v>53.885300000000001</v>
          </cell>
          <cell r="AE222">
            <v>0</v>
          </cell>
          <cell r="AF222">
            <v>0</v>
          </cell>
          <cell r="AG222">
            <v>0</v>
          </cell>
          <cell r="AH222">
            <v>0</v>
          </cell>
          <cell r="AI222">
            <v>0</v>
          </cell>
          <cell r="AJ222">
            <v>0</v>
          </cell>
          <cell r="AK222">
            <v>0</v>
          </cell>
          <cell r="AL222">
            <v>242.39510000000001</v>
          </cell>
          <cell r="AM222">
            <v>1615.9235000000001</v>
          </cell>
          <cell r="AN222">
            <v>0</v>
          </cell>
          <cell r="AO222">
            <v>669.98</v>
          </cell>
          <cell r="AP222">
            <v>4280.0406000000003</v>
          </cell>
          <cell r="AQ222">
            <v>0</v>
          </cell>
          <cell r="AR222">
            <v>0</v>
          </cell>
          <cell r="AS222">
            <v>53.885300000000001</v>
          </cell>
          <cell r="AT222">
            <v>0</v>
          </cell>
          <cell r="AU222">
            <v>0</v>
          </cell>
          <cell r="AV222">
            <v>0</v>
          </cell>
          <cell r="AW222">
            <v>0</v>
          </cell>
          <cell r="AX222">
            <v>0</v>
          </cell>
          <cell r="AY222">
            <v>0</v>
          </cell>
          <cell r="AZ222">
            <v>0</v>
          </cell>
          <cell r="BA222">
            <v>0</v>
          </cell>
          <cell r="BB222">
            <v>53.885300000000001</v>
          </cell>
          <cell r="BC222">
            <v>0</v>
          </cell>
          <cell r="BD222">
            <v>644.93799999999999</v>
          </cell>
          <cell r="BE222">
            <v>4210.8131000000003</v>
          </cell>
          <cell r="BF222">
            <v>0</v>
          </cell>
          <cell r="BG222">
            <v>465.17399999999998</v>
          </cell>
          <cell r="BH222">
            <v>2975.4074000000001</v>
          </cell>
          <cell r="BI222">
            <v>0</v>
          </cell>
          <cell r="BJ222">
            <v>1110.1120000000001</v>
          </cell>
          <cell r="BK222">
            <v>7186.2205000000004</v>
          </cell>
          <cell r="BL222">
            <v>0</v>
          </cell>
          <cell r="BM222">
            <v>1110.1120000000001</v>
          </cell>
          <cell r="BN222">
            <v>7132.3352000000004</v>
          </cell>
          <cell r="BO222">
            <v>0</v>
          </cell>
          <cell r="BP222">
            <v>644.93799999999999</v>
          </cell>
          <cell r="BQ222">
            <v>4210.8131000000003</v>
          </cell>
          <cell r="BR222">
            <v>0</v>
          </cell>
          <cell r="BS222">
            <v>465.17399999999998</v>
          </cell>
          <cell r="BT222">
            <v>2975.4074000000001</v>
          </cell>
          <cell r="BU222">
            <v>0</v>
          </cell>
          <cell r="BV222">
            <v>1110.1120000000001</v>
          </cell>
          <cell r="BW222">
            <v>7186.2205000000004</v>
          </cell>
          <cell r="BX222">
            <v>0</v>
          </cell>
          <cell r="BY222">
            <v>0</v>
          </cell>
          <cell r="BZ222">
            <v>0</v>
          </cell>
          <cell r="CA222">
            <v>0</v>
          </cell>
          <cell r="CB222">
            <v>0</v>
          </cell>
          <cell r="CC222">
            <v>0</v>
          </cell>
          <cell r="CD222">
            <v>0</v>
          </cell>
          <cell r="CE222">
            <v>0</v>
          </cell>
          <cell r="CF222">
            <v>0</v>
          </cell>
          <cell r="CG222">
            <v>0</v>
          </cell>
          <cell r="CH222">
            <v>0</v>
          </cell>
          <cell r="CI222">
            <v>0</v>
          </cell>
          <cell r="CJ222">
            <v>0</v>
          </cell>
          <cell r="CK222">
            <v>0</v>
          </cell>
          <cell r="CL222">
            <v>53.885300000000001</v>
          </cell>
          <cell r="CM222">
            <v>0</v>
          </cell>
          <cell r="CN222">
            <v>0</v>
          </cell>
          <cell r="CO222">
            <v>53.885300000000001</v>
          </cell>
          <cell r="CP222">
            <v>0</v>
          </cell>
          <cell r="CQ222">
            <v>0</v>
          </cell>
          <cell r="CR222">
            <v>0</v>
          </cell>
          <cell r="CS222">
            <v>0</v>
          </cell>
          <cell r="CT222">
            <v>0</v>
          </cell>
          <cell r="CU222">
            <v>0</v>
          </cell>
          <cell r="CV222">
            <v>0</v>
          </cell>
          <cell r="CW222">
            <v>0</v>
          </cell>
          <cell r="CX222">
            <v>0</v>
          </cell>
          <cell r="CY222">
            <v>0</v>
          </cell>
          <cell r="CZ222">
            <v>1110.1120000000001</v>
          </cell>
          <cell r="DA222">
            <v>7132.3352000000004</v>
          </cell>
          <cell r="DB222">
            <v>0</v>
          </cell>
        </row>
        <row r="223">
          <cell r="A223">
            <v>93922</v>
          </cell>
          <cell r="B223">
            <v>46.3962</v>
          </cell>
          <cell r="C223">
            <v>371.709</v>
          </cell>
          <cell r="D223">
            <v>309.71260000000001</v>
          </cell>
          <cell r="E223">
            <v>86.164400000000001</v>
          </cell>
          <cell r="F223">
            <v>528.22349999999994</v>
          </cell>
          <cell r="G223">
            <v>575.1816</v>
          </cell>
          <cell r="H223">
            <v>0</v>
          </cell>
          <cell r="I223">
            <v>25.692799999999998</v>
          </cell>
          <cell r="J223">
            <v>0</v>
          </cell>
          <cell r="K223">
            <v>72.709500000000006</v>
          </cell>
          <cell r="L223">
            <v>264.56200000000001</v>
          </cell>
          <cell r="M223">
            <v>485.3648</v>
          </cell>
          <cell r="N223">
            <v>0</v>
          </cell>
          <cell r="O223">
            <v>25.692799999999998</v>
          </cell>
          <cell r="P223">
            <v>0</v>
          </cell>
          <cell r="Q223">
            <v>100.5569</v>
          </cell>
          <cell r="R223">
            <v>734.17560000000003</v>
          </cell>
          <cell r="S223">
            <v>671.25750000000005</v>
          </cell>
          <cell r="T223">
            <v>356.52</v>
          </cell>
          <cell r="U223">
            <v>2602.9866000000002</v>
          </cell>
          <cell r="V223">
            <v>2379.9115000000002</v>
          </cell>
          <cell r="W223">
            <v>516.928</v>
          </cell>
          <cell r="X223">
            <v>3972.5327000000002</v>
          </cell>
          <cell r="Y223">
            <v>3450.6984000000002</v>
          </cell>
          <cell r="Z223">
            <v>1479.1132</v>
          </cell>
          <cell r="AA223">
            <v>12114.9951</v>
          </cell>
          <cell r="AB223">
            <v>9873.6643000000004</v>
          </cell>
          <cell r="AC223">
            <v>0</v>
          </cell>
          <cell r="AD223">
            <v>1.1825000000000001</v>
          </cell>
          <cell r="AE223">
            <v>0</v>
          </cell>
          <cell r="AF223">
            <v>0</v>
          </cell>
          <cell r="AG223">
            <v>0</v>
          </cell>
          <cell r="AH223">
            <v>0</v>
          </cell>
          <cell r="AI223">
            <v>0</v>
          </cell>
          <cell r="AJ223">
            <v>0</v>
          </cell>
          <cell r="AK223">
            <v>0</v>
          </cell>
          <cell r="AL223">
            <v>459.2303</v>
          </cell>
          <cell r="AM223">
            <v>3700.5502999999999</v>
          </cell>
          <cell r="AN223">
            <v>3065.5436</v>
          </cell>
          <cell r="AO223">
            <v>1938.3434999999999</v>
          </cell>
          <cell r="AP223">
            <v>15814.3629</v>
          </cell>
          <cell r="AQ223">
            <v>12939.207899999999</v>
          </cell>
          <cell r="AR223">
            <v>72.709500000000006</v>
          </cell>
          <cell r="AS223">
            <v>291.43729999999999</v>
          </cell>
          <cell r="AT223">
            <v>485.3648</v>
          </cell>
          <cell r="AU223">
            <v>0</v>
          </cell>
          <cell r="AV223">
            <v>0</v>
          </cell>
          <cell r="AW223">
            <v>0</v>
          </cell>
          <cell r="AX223">
            <v>0</v>
          </cell>
          <cell r="AY223">
            <v>0</v>
          </cell>
          <cell r="AZ223">
            <v>0</v>
          </cell>
          <cell r="BA223">
            <v>72.709500000000006</v>
          </cell>
          <cell r="BB223">
            <v>291.43729999999999</v>
          </cell>
          <cell r="BC223">
            <v>485.3648</v>
          </cell>
          <cell r="BD223">
            <v>1611.6738</v>
          </cell>
          <cell r="BE223">
            <v>13040.6204</v>
          </cell>
          <cell r="BF223">
            <v>10758.558499999999</v>
          </cell>
          <cell r="BG223">
            <v>916.30719999999997</v>
          </cell>
          <cell r="BH223">
            <v>7037.7124999999996</v>
          </cell>
          <cell r="BI223">
            <v>6116.7125999999998</v>
          </cell>
          <cell r="BJ223">
            <v>2527.9810000000002</v>
          </cell>
          <cell r="BK223">
            <v>20078.332900000001</v>
          </cell>
          <cell r="BL223">
            <v>16875.271100000002</v>
          </cell>
          <cell r="BM223">
            <v>2455.2714999999998</v>
          </cell>
          <cell r="BN223">
            <v>19786.8956</v>
          </cell>
          <cell r="BO223">
            <v>16389.906299999999</v>
          </cell>
          <cell r="BP223">
            <v>1611.6738</v>
          </cell>
          <cell r="BQ223">
            <v>13040.6204</v>
          </cell>
          <cell r="BR223">
            <v>10758.558499999999</v>
          </cell>
          <cell r="BS223">
            <v>916.30719999999997</v>
          </cell>
          <cell r="BT223">
            <v>7037.7124999999996</v>
          </cell>
          <cell r="BU223">
            <v>6116.7125999999998</v>
          </cell>
          <cell r="BV223">
            <v>2527.9810000000002</v>
          </cell>
          <cell r="BW223">
            <v>20078.332900000001</v>
          </cell>
          <cell r="BX223">
            <v>16875.271100000002</v>
          </cell>
          <cell r="BY223">
            <v>0</v>
          </cell>
          <cell r="BZ223">
            <v>0</v>
          </cell>
          <cell r="CA223">
            <v>0</v>
          </cell>
          <cell r="CB223">
            <v>0</v>
          </cell>
          <cell r="CC223">
            <v>0</v>
          </cell>
          <cell r="CD223">
            <v>0</v>
          </cell>
          <cell r="CE223">
            <v>0</v>
          </cell>
          <cell r="CF223">
            <v>25.692799999999998</v>
          </cell>
          <cell r="CG223">
            <v>0</v>
          </cell>
          <cell r="CH223">
            <v>72.709500000000006</v>
          </cell>
          <cell r="CI223">
            <v>264.56200000000001</v>
          </cell>
          <cell r="CJ223">
            <v>485.3648</v>
          </cell>
          <cell r="CK223">
            <v>0</v>
          </cell>
          <cell r="CL223">
            <v>1.1825000000000001</v>
          </cell>
          <cell r="CM223">
            <v>0</v>
          </cell>
          <cell r="CN223">
            <v>72.709500000000006</v>
          </cell>
          <cell r="CO223">
            <v>291.43729999999999</v>
          </cell>
          <cell r="CP223">
            <v>485.3648</v>
          </cell>
          <cell r="CQ223">
            <v>0</v>
          </cell>
          <cell r="CR223">
            <v>0</v>
          </cell>
          <cell r="CS223">
            <v>0</v>
          </cell>
          <cell r="CT223">
            <v>0</v>
          </cell>
          <cell r="CU223">
            <v>0</v>
          </cell>
          <cell r="CV223">
            <v>0</v>
          </cell>
          <cell r="CW223">
            <v>0</v>
          </cell>
          <cell r="CX223">
            <v>0</v>
          </cell>
          <cell r="CY223">
            <v>0</v>
          </cell>
          <cell r="CZ223">
            <v>2455.2714999999998</v>
          </cell>
          <cell r="DA223">
            <v>19786.8956</v>
          </cell>
          <cell r="DB223">
            <v>16389.906299999999</v>
          </cell>
        </row>
        <row r="224">
          <cell r="A224">
            <v>93927</v>
          </cell>
          <cell r="B224">
            <v>213.51759999999999</v>
          </cell>
          <cell r="C224">
            <v>1907.6178</v>
          </cell>
          <cell r="D224">
            <v>0</v>
          </cell>
          <cell r="E224">
            <v>396.53280000000001</v>
          </cell>
          <cell r="F224">
            <v>2498.0572999999999</v>
          </cell>
          <cell r="G224">
            <v>0</v>
          </cell>
          <cell r="H224">
            <v>0</v>
          </cell>
          <cell r="I224">
            <v>0</v>
          </cell>
          <cell r="J224">
            <v>0</v>
          </cell>
          <cell r="K224">
            <v>0</v>
          </cell>
          <cell r="L224">
            <v>0</v>
          </cell>
          <cell r="M224">
            <v>0</v>
          </cell>
          <cell r="N224">
            <v>0</v>
          </cell>
          <cell r="O224">
            <v>0</v>
          </cell>
          <cell r="P224">
            <v>0</v>
          </cell>
          <cell r="Q224">
            <v>40.196300000000001</v>
          </cell>
          <cell r="R224">
            <v>274.97059999999999</v>
          </cell>
          <cell r="S224">
            <v>0</v>
          </cell>
          <cell r="T224">
            <v>142.51419999999999</v>
          </cell>
          <cell r="U224">
            <v>974.89589999999998</v>
          </cell>
          <cell r="V224">
            <v>0</v>
          </cell>
          <cell r="W224">
            <v>792.76089999999999</v>
          </cell>
          <cell r="X224">
            <v>5655.5415999999996</v>
          </cell>
          <cell r="Y224">
            <v>0</v>
          </cell>
          <cell r="Z224">
            <v>350.68119999999999</v>
          </cell>
          <cell r="AA224">
            <v>2507.808</v>
          </cell>
          <cell r="AB224">
            <v>0</v>
          </cell>
          <cell r="AC224">
            <v>0</v>
          </cell>
          <cell r="AD224">
            <v>17.9145</v>
          </cell>
          <cell r="AE224">
            <v>0</v>
          </cell>
          <cell r="AF224">
            <v>0</v>
          </cell>
          <cell r="AG224">
            <v>0</v>
          </cell>
          <cell r="AH224">
            <v>0</v>
          </cell>
          <cell r="AI224">
            <v>0</v>
          </cell>
          <cell r="AJ224">
            <v>0</v>
          </cell>
          <cell r="AK224">
            <v>0</v>
          </cell>
          <cell r="AL224">
            <v>198.79859999999999</v>
          </cell>
          <cell r="AM224">
            <v>1494.2022999999999</v>
          </cell>
          <cell r="AN224">
            <v>0</v>
          </cell>
          <cell r="AO224">
            <v>549.47979999999995</v>
          </cell>
          <cell r="AP224">
            <v>3984.0958000000001</v>
          </cell>
          <cell r="AQ224">
            <v>0</v>
          </cell>
          <cell r="AR224">
            <v>0</v>
          </cell>
          <cell r="AS224">
            <v>17.9145</v>
          </cell>
          <cell r="AT224">
            <v>0</v>
          </cell>
          <cell r="AU224">
            <v>0</v>
          </cell>
          <cell r="AV224">
            <v>0</v>
          </cell>
          <cell r="AW224">
            <v>0</v>
          </cell>
          <cell r="AX224">
            <v>0</v>
          </cell>
          <cell r="AY224">
            <v>0</v>
          </cell>
          <cell r="AZ224">
            <v>0</v>
          </cell>
          <cell r="BA224">
            <v>0</v>
          </cell>
          <cell r="BB224">
            <v>17.9145</v>
          </cell>
          <cell r="BC224">
            <v>0</v>
          </cell>
          <cell r="BD224">
            <v>960.73159999999996</v>
          </cell>
          <cell r="BE224">
            <v>6913.4831000000004</v>
          </cell>
          <cell r="BF224">
            <v>0</v>
          </cell>
          <cell r="BG224">
            <v>381.50909999999999</v>
          </cell>
          <cell r="BH224">
            <v>2744.0688</v>
          </cell>
          <cell r="BI224">
            <v>0</v>
          </cell>
          <cell r="BJ224">
            <v>1342.2407000000001</v>
          </cell>
          <cell r="BK224">
            <v>9657.5519000000004</v>
          </cell>
          <cell r="BL224">
            <v>0</v>
          </cell>
          <cell r="BM224">
            <v>1342.2407000000001</v>
          </cell>
          <cell r="BN224">
            <v>9639.6373999999996</v>
          </cell>
          <cell r="BO224">
            <v>0</v>
          </cell>
          <cell r="BP224">
            <v>960.73159999999996</v>
          </cell>
          <cell r="BQ224">
            <v>6913.4831000000004</v>
          </cell>
          <cell r="BR224">
            <v>0</v>
          </cell>
          <cell r="BS224">
            <v>381.50909999999999</v>
          </cell>
          <cell r="BT224">
            <v>2744.0688</v>
          </cell>
          <cell r="BU224">
            <v>0</v>
          </cell>
          <cell r="BV224">
            <v>1342.2407000000001</v>
          </cell>
          <cell r="BW224">
            <v>9657.5519000000004</v>
          </cell>
          <cell r="BX224">
            <v>0</v>
          </cell>
          <cell r="BY224">
            <v>0</v>
          </cell>
          <cell r="BZ224">
            <v>0</v>
          </cell>
          <cell r="CA224">
            <v>0</v>
          </cell>
          <cell r="CB224">
            <v>0</v>
          </cell>
          <cell r="CC224">
            <v>0</v>
          </cell>
          <cell r="CD224">
            <v>0</v>
          </cell>
          <cell r="CE224">
            <v>0</v>
          </cell>
          <cell r="CF224">
            <v>0</v>
          </cell>
          <cell r="CG224">
            <v>0</v>
          </cell>
          <cell r="CH224">
            <v>0</v>
          </cell>
          <cell r="CI224">
            <v>0</v>
          </cell>
          <cell r="CJ224">
            <v>0</v>
          </cell>
          <cell r="CK224">
            <v>0</v>
          </cell>
          <cell r="CL224">
            <v>17.9145</v>
          </cell>
          <cell r="CM224">
            <v>0</v>
          </cell>
          <cell r="CN224">
            <v>0</v>
          </cell>
          <cell r="CO224">
            <v>17.9145</v>
          </cell>
          <cell r="CP224">
            <v>0</v>
          </cell>
          <cell r="CQ224">
            <v>0</v>
          </cell>
          <cell r="CR224">
            <v>0</v>
          </cell>
          <cell r="CS224">
            <v>0</v>
          </cell>
          <cell r="CT224">
            <v>0</v>
          </cell>
          <cell r="CU224">
            <v>0</v>
          </cell>
          <cell r="CV224">
            <v>0</v>
          </cell>
          <cell r="CW224">
            <v>0</v>
          </cell>
          <cell r="CX224">
            <v>0</v>
          </cell>
          <cell r="CY224">
            <v>0</v>
          </cell>
          <cell r="CZ224">
            <v>1342.2407000000001</v>
          </cell>
          <cell r="DA224">
            <v>9639.6373999999996</v>
          </cell>
          <cell r="DB224">
            <v>0</v>
          </cell>
        </row>
        <row r="225">
          <cell r="A225">
            <v>93928</v>
          </cell>
          <cell r="B225">
            <v>154.53899999999999</v>
          </cell>
          <cell r="C225">
            <v>883.89610000000005</v>
          </cell>
          <cell r="D225">
            <v>0</v>
          </cell>
          <cell r="E225">
            <v>287.00099999999998</v>
          </cell>
          <cell r="F225">
            <v>1318.8342</v>
          </cell>
          <cell r="G225">
            <v>0</v>
          </cell>
          <cell r="H225">
            <v>0</v>
          </cell>
          <cell r="I225">
            <v>0</v>
          </cell>
          <cell r="J225">
            <v>0</v>
          </cell>
          <cell r="K225">
            <v>0</v>
          </cell>
          <cell r="L225">
            <v>0</v>
          </cell>
          <cell r="M225">
            <v>0</v>
          </cell>
          <cell r="N225">
            <v>0</v>
          </cell>
          <cell r="O225">
            <v>0</v>
          </cell>
          <cell r="P225">
            <v>0</v>
          </cell>
          <cell r="Q225">
            <v>30.3233</v>
          </cell>
          <cell r="R225">
            <v>216.27160000000001</v>
          </cell>
          <cell r="S225">
            <v>0</v>
          </cell>
          <cell r="T225">
            <v>107.51</v>
          </cell>
          <cell r="U225">
            <v>766.78089999999997</v>
          </cell>
          <cell r="V225">
            <v>0</v>
          </cell>
          <cell r="W225">
            <v>579.37329999999997</v>
          </cell>
          <cell r="X225">
            <v>3185.7828</v>
          </cell>
          <cell r="Y225">
            <v>0</v>
          </cell>
          <cell r="Z225">
            <v>264.5489</v>
          </cell>
          <cell r="AA225">
            <v>1974.0667000000001</v>
          </cell>
          <cell r="AB225">
            <v>0</v>
          </cell>
          <cell r="AC225">
            <v>0</v>
          </cell>
          <cell r="AD225">
            <v>12.075900000000001</v>
          </cell>
          <cell r="AE225">
            <v>0</v>
          </cell>
          <cell r="AF225">
            <v>0</v>
          </cell>
          <cell r="AG225">
            <v>0</v>
          </cell>
          <cell r="AH225">
            <v>0</v>
          </cell>
          <cell r="AI225">
            <v>0</v>
          </cell>
          <cell r="AJ225">
            <v>0</v>
          </cell>
          <cell r="AK225">
            <v>0</v>
          </cell>
          <cell r="AL225">
            <v>149.96979999999999</v>
          </cell>
          <cell r="AM225">
            <v>1176.3767</v>
          </cell>
          <cell r="AN225">
            <v>0</v>
          </cell>
          <cell r="AO225">
            <v>414.51870000000002</v>
          </cell>
          <cell r="AP225">
            <v>3138.3674999999998</v>
          </cell>
          <cell r="AQ225">
            <v>0</v>
          </cell>
          <cell r="AR225">
            <v>0</v>
          </cell>
          <cell r="AS225">
            <v>12.075900000000001</v>
          </cell>
          <cell r="AT225">
            <v>0</v>
          </cell>
          <cell r="AU225">
            <v>0</v>
          </cell>
          <cell r="AV225">
            <v>0</v>
          </cell>
          <cell r="AW225">
            <v>0</v>
          </cell>
          <cell r="AX225">
            <v>0</v>
          </cell>
          <cell r="AY225">
            <v>0</v>
          </cell>
          <cell r="AZ225">
            <v>0</v>
          </cell>
          <cell r="BA225">
            <v>0</v>
          </cell>
          <cell r="BB225">
            <v>12.075900000000001</v>
          </cell>
          <cell r="BC225">
            <v>0</v>
          </cell>
          <cell r="BD225">
            <v>706.08889999999997</v>
          </cell>
          <cell r="BE225">
            <v>4176.7969999999996</v>
          </cell>
          <cell r="BF225">
            <v>0</v>
          </cell>
          <cell r="BG225">
            <v>287.80309999999997</v>
          </cell>
          <cell r="BH225">
            <v>2159.4292</v>
          </cell>
          <cell r="BI225">
            <v>0</v>
          </cell>
          <cell r="BJ225">
            <v>993.89200000000005</v>
          </cell>
          <cell r="BK225">
            <v>6336.2262000000001</v>
          </cell>
          <cell r="BL225">
            <v>0</v>
          </cell>
          <cell r="BM225">
            <v>993.89200000000005</v>
          </cell>
          <cell r="BN225">
            <v>6324.1503000000002</v>
          </cell>
          <cell r="BO225">
            <v>0</v>
          </cell>
          <cell r="BP225">
            <v>706.08889999999997</v>
          </cell>
          <cell r="BQ225">
            <v>4176.7969999999996</v>
          </cell>
          <cell r="BR225">
            <v>0</v>
          </cell>
          <cell r="BS225">
            <v>287.80309999999997</v>
          </cell>
          <cell r="BT225">
            <v>2159.4292</v>
          </cell>
          <cell r="BU225">
            <v>0</v>
          </cell>
          <cell r="BV225">
            <v>993.89200000000005</v>
          </cell>
          <cell r="BW225">
            <v>6336.2262000000001</v>
          </cell>
          <cell r="BX225">
            <v>0</v>
          </cell>
          <cell r="BY225">
            <v>0</v>
          </cell>
          <cell r="BZ225">
            <v>0</v>
          </cell>
          <cell r="CA225">
            <v>0</v>
          </cell>
          <cell r="CB225">
            <v>0</v>
          </cell>
          <cell r="CC225">
            <v>0</v>
          </cell>
          <cell r="CD225">
            <v>0</v>
          </cell>
          <cell r="CE225">
            <v>0</v>
          </cell>
          <cell r="CF225">
            <v>0</v>
          </cell>
          <cell r="CG225">
            <v>0</v>
          </cell>
          <cell r="CH225">
            <v>0</v>
          </cell>
          <cell r="CI225">
            <v>0</v>
          </cell>
          <cell r="CJ225">
            <v>0</v>
          </cell>
          <cell r="CK225">
            <v>0</v>
          </cell>
          <cell r="CL225">
            <v>12.075900000000001</v>
          </cell>
          <cell r="CM225">
            <v>0</v>
          </cell>
          <cell r="CN225">
            <v>0</v>
          </cell>
          <cell r="CO225">
            <v>12.075900000000001</v>
          </cell>
          <cell r="CP225">
            <v>0</v>
          </cell>
          <cell r="CQ225">
            <v>0</v>
          </cell>
          <cell r="CR225">
            <v>0</v>
          </cell>
          <cell r="CS225">
            <v>0</v>
          </cell>
          <cell r="CT225">
            <v>0</v>
          </cell>
          <cell r="CU225">
            <v>0</v>
          </cell>
          <cell r="CV225">
            <v>0</v>
          </cell>
          <cell r="CW225">
            <v>0</v>
          </cell>
          <cell r="CX225">
            <v>0</v>
          </cell>
          <cell r="CY225">
            <v>0</v>
          </cell>
          <cell r="CZ225">
            <v>993.89200000000005</v>
          </cell>
          <cell r="DA225">
            <v>6324.1503000000002</v>
          </cell>
          <cell r="DB225">
            <v>0</v>
          </cell>
        </row>
        <row r="226">
          <cell r="A226">
            <v>93929</v>
          </cell>
          <cell r="B226">
            <v>2048.9339</v>
          </cell>
          <cell r="C226">
            <v>9965.9405999999999</v>
          </cell>
          <cell r="D226">
            <v>0</v>
          </cell>
          <cell r="E226">
            <v>3805.163</v>
          </cell>
          <cell r="F226">
            <v>14511.144399999999</v>
          </cell>
          <cell r="G226">
            <v>0</v>
          </cell>
          <cell r="H226">
            <v>0</v>
          </cell>
          <cell r="I226">
            <v>0</v>
          </cell>
          <cell r="J226">
            <v>0</v>
          </cell>
          <cell r="K226">
            <v>0</v>
          </cell>
          <cell r="L226">
            <v>0</v>
          </cell>
          <cell r="M226">
            <v>0</v>
          </cell>
          <cell r="N226">
            <v>0</v>
          </cell>
          <cell r="O226">
            <v>0</v>
          </cell>
          <cell r="P226">
            <v>0</v>
          </cell>
          <cell r="Q226">
            <v>31.734300000000001</v>
          </cell>
          <cell r="R226">
            <v>236.16810000000001</v>
          </cell>
          <cell r="S226">
            <v>0</v>
          </cell>
          <cell r="T226">
            <v>112.5127</v>
          </cell>
          <cell r="U226">
            <v>837.32370000000003</v>
          </cell>
          <cell r="V226">
            <v>0</v>
          </cell>
          <cell r="W226">
            <v>5998.3438999999998</v>
          </cell>
          <cell r="X226">
            <v>25550.576799999999</v>
          </cell>
          <cell r="Y226">
            <v>0</v>
          </cell>
          <cell r="Z226">
            <v>250.7978</v>
          </cell>
          <cell r="AA226">
            <v>1969.5450000000001</v>
          </cell>
          <cell r="AB226">
            <v>0</v>
          </cell>
          <cell r="AC226">
            <v>0</v>
          </cell>
          <cell r="AD226">
            <v>28.188400000000001</v>
          </cell>
          <cell r="AE226">
            <v>0</v>
          </cell>
          <cell r="AF226">
            <v>0</v>
          </cell>
          <cell r="AG226">
            <v>0</v>
          </cell>
          <cell r="AH226">
            <v>0</v>
          </cell>
          <cell r="AI226">
            <v>0</v>
          </cell>
          <cell r="AJ226">
            <v>0</v>
          </cell>
          <cell r="AK226">
            <v>0</v>
          </cell>
          <cell r="AL226">
            <v>142.1773</v>
          </cell>
          <cell r="AM226">
            <v>1174.6221</v>
          </cell>
          <cell r="AN226">
            <v>0</v>
          </cell>
          <cell r="AO226">
            <v>392.9751</v>
          </cell>
          <cell r="AP226">
            <v>3115.9787000000001</v>
          </cell>
          <cell r="AQ226">
            <v>0</v>
          </cell>
          <cell r="AR226">
            <v>0</v>
          </cell>
          <cell r="AS226">
            <v>28.188400000000001</v>
          </cell>
          <cell r="AT226">
            <v>0</v>
          </cell>
          <cell r="AU226">
            <v>0</v>
          </cell>
          <cell r="AV226">
            <v>0</v>
          </cell>
          <cell r="AW226">
            <v>0</v>
          </cell>
          <cell r="AX226">
            <v>0</v>
          </cell>
          <cell r="AY226">
            <v>0</v>
          </cell>
          <cell r="AZ226">
            <v>0</v>
          </cell>
          <cell r="BA226">
            <v>0</v>
          </cell>
          <cell r="BB226">
            <v>28.188400000000001</v>
          </cell>
          <cell r="BC226">
            <v>0</v>
          </cell>
          <cell r="BD226">
            <v>6104.8946999999998</v>
          </cell>
          <cell r="BE226">
            <v>26446.63</v>
          </cell>
          <cell r="BF226">
            <v>0</v>
          </cell>
          <cell r="BG226">
            <v>286.42430000000002</v>
          </cell>
          <cell r="BH226">
            <v>2248.1138999999998</v>
          </cell>
          <cell r="BI226">
            <v>0</v>
          </cell>
          <cell r="BJ226">
            <v>6391.3190000000004</v>
          </cell>
          <cell r="BK226">
            <v>28694.743900000001</v>
          </cell>
          <cell r="BL226">
            <v>0</v>
          </cell>
          <cell r="BM226">
            <v>6391.3190000000004</v>
          </cell>
          <cell r="BN226">
            <v>28666.555499999999</v>
          </cell>
          <cell r="BO226">
            <v>0</v>
          </cell>
          <cell r="BP226">
            <v>6104.8946999999998</v>
          </cell>
          <cell r="BQ226">
            <v>26446.63</v>
          </cell>
          <cell r="BR226">
            <v>0</v>
          </cell>
          <cell r="BS226">
            <v>286.42430000000002</v>
          </cell>
          <cell r="BT226">
            <v>2248.1138999999998</v>
          </cell>
          <cell r="BU226">
            <v>0</v>
          </cell>
          <cell r="BV226">
            <v>6391.3190000000004</v>
          </cell>
          <cell r="BW226">
            <v>28694.743900000001</v>
          </cell>
          <cell r="BX226">
            <v>0</v>
          </cell>
          <cell r="BY226">
            <v>0</v>
          </cell>
          <cell r="BZ226">
            <v>0</v>
          </cell>
          <cell r="CA226">
            <v>0</v>
          </cell>
          <cell r="CB226">
            <v>0</v>
          </cell>
          <cell r="CC226">
            <v>0</v>
          </cell>
          <cell r="CD226">
            <v>0</v>
          </cell>
          <cell r="CE226">
            <v>0</v>
          </cell>
          <cell r="CF226">
            <v>0</v>
          </cell>
          <cell r="CG226">
            <v>0</v>
          </cell>
          <cell r="CH226">
            <v>0</v>
          </cell>
          <cell r="CI226">
            <v>0</v>
          </cell>
          <cell r="CJ226">
            <v>0</v>
          </cell>
          <cell r="CK226">
            <v>0</v>
          </cell>
          <cell r="CL226">
            <v>28.188400000000001</v>
          </cell>
          <cell r="CM226">
            <v>0</v>
          </cell>
          <cell r="CN226">
            <v>0</v>
          </cell>
          <cell r="CO226">
            <v>28.188400000000001</v>
          </cell>
          <cell r="CP226">
            <v>0</v>
          </cell>
          <cell r="CQ226">
            <v>0</v>
          </cell>
          <cell r="CR226">
            <v>0</v>
          </cell>
          <cell r="CS226">
            <v>0</v>
          </cell>
          <cell r="CT226">
            <v>0</v>
          </cell>
          <cell r="CU226">
            <v>0</v>
          </cell>
          <cell r="CV226">
            <v>0</v>
          </cell>
          <cell r="CW226">
            <v>0</v>
          </cell>
          <cell r="CX226">
            <v>0</v>
          </cell>
          <cell r="CY226">
            <v>0</v>
          </cell>
          <cell r="CZ226">
            <v>6391.3190000000004</v>
          </cell>
          <cell r="DA226">
            <v>28666.555499999999</v>
          </cell>
          <cell r="DB226">
            <v>0</v>
          </cell>
        </row>
        <row r="227">
          <cell r="A227">
            <v>93930</v>
          </cell>
          <cell r="B227">
            <v>101.1943</v>
          </cell>
          <cell r="C227">
            <v>1354.6596</v>
          </cell>
          <cell r="D227">
            <v>53.762300000000003</v>
          </cell>
          <cell r="E227">
            <v>187.9323</v>
          </cell>
          <cell r="F227">
            <v>1612.1142</v>
          </cell>
          <cell r="G227">
            <v>99.844300000000004</v>
          </cell>
          <cell r="H227">
            <v>0</v>
          </cell>
          <cell r="I227">
            <v>0</v>
          </cell>
          <cell r="J227">
            <v>0</v>
          </cell>
          <cell r="K227">
            <v>0</v>
          </cell>
          <cell r="L227">
            <v>0</v>
          </cell>
          <cell r="M227">
            <v>0</v>
          </cell>
          <cell r="N227">
            <v>0</v>
          </cell>
          <cell r="O227">
            <v>0</v>
          </cell>
          <cell r="P227">
            <v>0</v>
          </cell>
          <cell r="Q227">
            <v>37.023000000000003</v>
          </cell>
          <cell r="R227">
            <v>215.81639999999999</v>
          </cell>
          <cell r="S227">
            <v>19.669499999999999</v>
          </cell>
          <cell r="T227">
            <v>131.26339999999999</v>
          </cell>
          <cell r="U227">
            <v>765.16700000000003</v>
          </cell>
          <cell r="V227">
            <v>69.737399999999994</v>
          </cell>
          <cell r="W227">
            <v>457.41300000000001</v>
          </cell>
          <cell r="X227">
            <v>3947.7572</v>
          </cell>
          <cell r="Y227">
            <v>243.01349999999999</v>
          </cell>
          <cell r="Z227">
            <v>298.25540000000001</v>
          </cell>
          <cell r="AA227">
            <v>1816.144</v>
          </cell>
          <cell r="AB227">
            <v>158.45660000000001</v>
          </cell>
          <cell r="AC227">
            <v>0</v>
          </cell>
          <cell r="AD227">
            <v>90.750500000000002</v>
          </cell>
          <cell r="AE227">
            <v>0</v>
          </cell>
          <cell r="AF227">
            <v>0</v>
          </cell>
          <cell r="AG227">
            <v>0</v>
          </cell>
          <cell r="AH227">
            <v>0</v>
          </cell>
          <cell r="AI227">
            <v>0</v>
          </cell>
          <cell r="AJ227">
            <v>0</v>
          </cell>
          <cell r="AK227">
            <v>0</v>
          </cell>
          <cell r="AL227">
            <v>169.07919999999999</v>
          </cell>
          <cell r="AM227">
            <v>1081.0824</v>
          </cell>
          <cell r="AN227">
            <v>89.828100000000006</v>
          </cell>
          <cell r="AO227">
            <v>467.33460000000002</v>
          </cell>
          <cell r="AP227">
            <v>2806.4758999999999</v>
          </cell>
          <cell r="AQ227">
            <v>248.28469999999999</v>
          </cell>
          <cell r="AR227">
            <v>0</v>
          </cell>
          <cell r="AS227">
            <v>90.750500000000002</v>
          </cell>
          <cell r="AT227">
            <v>0</v>
          </cell>
          <cell r="AU227">
            <v>0</v>
          </cell>
          <cell r="AV227">
            <v>0</v>
          </cell>
          <cell r="AW227">
            <v>0</v>
          </cell>
          <cell r="AX227">
            <v>0</v>
          </cell>
          <cell r="AY227">
            <v>0</v>
          </cell>
          <cell r="AZ227">
            <v>0</v>
          </cell>
          <cell r="BA227">
            <v>0</v>
          </cell>
          <cell r="BB227">
            <v>90.750500000000002</v>
          </cell>
          <cell r="BC227">
            <v>0</v>
          </cell>
          <cell r="BD227">
            <v>587.38199999999995</v>
          </cell>
          <cell r="BE227">
            <v>4782.9178000000002</v>
          </cell>
          <cell r="BF227">
            <v>312.06319999999999</v>
          </cell>
          <cell r="BG227">
            <v>337.36559999999997</v>
          </cell>
          <cell r="BH227">
            <v>2062.0657999999999</v>
          </cell>
          <cell r="BI227">
            <v>179.23500000000001</v>
          </cell>
          <cell r="BJ227">
            <v>924.74760000000003</v>
          </cell>
          <cell r="BK227">
            <v>6844.9835999999996</v>
          </cell>
          <cell r="BL227">
            <v>491.29820000000001</v>
          </cell>
          <cell r="BM227">
            <v>924.74760000000003</v>
          </cell>
          <cell r="BN227">
            <v>6754.2331000000004</v>
          </cell>
          <cell r="BO227">
            <v>491.29820000000001</v>
          </cell>
          <cell r="BP227">
            <v>587.38199999999995</v>
          </cell>
          <cell r="BQ227">
            <v>4782.9178000000002</v>
          </cell>
          <cell r="BR227">
            <v>312.06319999999999</v>
          </cell>
          <cell r="BS227">
            <v>337.36559999999997</v>
          </cell>
          <cell r="BT227">
            <v>2062.0657999999999</v>
          </cell>
          <cell r="BU227">
            <v>179.23500000000001</v>
          </cell>
          <cell r="BV227">
            <v>924.74760000000003</v>
          </cell>
          <cell r="BW227">
            <v>6844.9835999999996</v>
          </cell>
          <cell r="BX227">
            <v>491.29820000000001</v>
          </cell>
          <cell r="BY227">
            <v>0</v>
          </cell>
          <cell r="BZ227">
            <v>0</v>
          </cell>
          <cell r="CA227">
            <v>0</v>
          </cell>
          <cell r="CB227">
            <v>0</v>
          </cell>
          <cell r="CC227">
            <v>0</v>
          </cell>
          <cell r="CD227">
            <v>0</v>
          </cell>
          <cell r="CE227">
            <v>0</v>
          </cell>
          <cell r="CF227">
            <v>0</v>
          </cell>
          <cell r="CG227">
            <v>0</v>
          </cell>
          <cell r="CH227">
            <v>0</v>
          </cell>
          <cell r="CI227">
            <v>0</v>
          </cell>
          <cell r="CJ227">
            <v>0</v>
          </cell>
          <cell r="CK227">
            <v>0</v>
          </cell>
          <cell r="CL227">
            <v>90.750500000000002</v>
          </cell>
          <cell r="CM227">
            <v>0</v>
          </cell>
          <cell r="CN227">
            <v>0</v>
          </cell>
          <cell r="CO227">
            <v>90.750500000000002</v>
          </cell>
          <cell r="CP227">
            <v>0</v>
          </cell>
          <cell r="CQ227">
            <v>0</v>
          </cell>
          <cell r="CR227">
            <v>0</v>
          </cell>
          <cell r="CS227">
            <v>0</v>
          </cell>
          <cell r="CT227">
            <v>0</v>
          </cell>
          <cell r="CU227">
            <v>0</v>
          </cell>
          <cell r="CV227">
            <v>0</v>
          </cell>
          <cell r="CW227">
            <v>0</v>
          </cell>
          <cell r="CX227">
            <v>0</v>
          </cell>
          <cell r="CY227">
            <v>0</v>
          </cell>
          <cell r="CZ227">
            <v>924.74760000000003</v>
          </cell>
          <cell r="DA227">
            <v>6754.2331000000004</v>
          </cell>
          <cell r="DB227">
            <v>491.29820000000001</v>
          </cell>
        </row>
        <row r="228">
          <cell r="A228">
            <v>93931</v>
          </cell>
          <cell r="B228">
            <v>18.689399999999999</v>
          </cell>
          <cell r="C228">
            <v>248.3443</v>
          </cell>
          <cell r="D228">
            <v>124.7587</v>
          </cell>
          <cell r="E228">
            <v>34.709000000000003</v>
          </cell>
          <cell r="F228">
            <v>385.88549999999998</v>
          </cell>
          <cell r="G228">
            <v>231.69579999999999</v>
          </cell>
          <cell r="H228">
            <v>0</v>
          </cell>
          <cell r="I228">
            <v>0</v>
          </cell>
          <cell r="J228">
            <v>0</v>
          </cell>
          <cell r="K228">
            <v>1.1456</v>
          </cell>
          <cell r="L228">
            <v>95.462699999999998</v>
          </cell>
          <cell r="M228">
            <v>7.6477000000000004</v>
          </cell>
          <cell r="N228">
            <v>0</v>
          </cell>
          <cell r="O228">
            <v>0</v>
          </cell>
          <cell r="P228">
            <v>0</v>
          </cell>
          <cell r="Q228">
            <v>9.1675000000000004</v>
          </cell>
          <cell r="R228">
            <v>72.843599999999995</v>
          </cell>
          <cell r="S228">
            <v>61.1965</v>
          </cell>
          <cell r="T228">
            <v>32.502899999999997</v>
          </cell>
          <cell r="U228">
            <v>258.26350000000002</v>
          </cell>
          <cell r="V228">
            <v>216.96940000000001</v>
          </cell>
          <cell r="W228">
            <v>93.923199999999994</v>
          </cell>
          <cell r="X228">
            <v>869.87419999999997</v>
          </cell>
          <cell r="Y228">
            <v>626.97270000000003</v>
          </cell>
          <cell r="Z228">
            <v>72.452699999999993</v>
          </cell>
          <cell r="AA228">
            <v>606.51880000000006</v>
          </cell>
          <cell r="AB228">
            <v>483.65019999999998</v>
          </cell>
          <cell r="AC228">
            <v>0</v>
          </cell>
          <cell r="AD228">
            <v>0</v>
          </cell>
          <cell r="AE228">
            <v>0</v>
          </cell>
          <cell r="AF228">
            <v>0</v>
          </cell>
          <cell r="AG228">
            <v>0</v>
          </cell>
          <cell r="AH228">
            <v>0</v>
          </cell>
          <cell r="AI228">
            <v>0</v>
          </cell>
          <cell r="AJ228">
            <v>0</v>
          </cell>
          <cell r="AK228">
            <v>0</v>
          </cell>
          <cell r="AL228">
            <v>41.072499999999998</v>
          </cell>
          <cell r="AM228">
            <v>361.75009999999997</v>
          </cell>
          <cell r="AN228">
            <v>274.17489999999998</v>
          </cell>
          <cell r="AO228">
            <v>113.5252</v>
          </cell>
          <cell r="AP228">
            <v>968.26890000000003</v>
          </cell>
          <cell r="AQ228">
            <v>757.82510000000002</v>
          </cell>
          <cell r="AR228">
            <v>1.1456</v>
          </cell>
          <cell r="AS228">
            <v>95.462699999999998</v>
          </cell>
          <cell r="AT228">
            <v>7.6477000000000004</v>
          </cell>
          <cell r="AU228">
            <v>0</v>
          </cell>
          <cell r="AV228">
            <v>0</v>
          </cell>
          <cell r="AW228">
            <v>0</v>
          </cell>
          <cell r="AX228">
            <v>0</v>
          </cell>
          <cell r="AY228">
            <v>0</v>
          </cell>
          <cell r="AZ228">
            <v>0</v>
          </cell>
          <cell r="BA228">
            <v>1.1456</v>
          </cell>
          <cell r="BB228">
            <v>95.462699999999998</v>
          </cell>
          <cell r="BC228">
            <v>7.6477000000000004</v>
          </cell>
          <cell r="BD228">
            <v>125.8511</v>
          </cell>
          <cell r="BE228">
            <v>1240.7485999999999</v>
          </cell>
          <cell r="BF228">
            <v>840.10469999999998</v>
          </cell>
          <cell r="BG228">
            <v>82.742900000000006</v>
          </cell>
          <cell r="BH228">
            <v>692.85720000000003</v>
          </cell>
          <cell r="BI228">
            <v>552.34079999999994</v>
          </cell>
          <cell r="BJ228">
            <v>208.59399999999999</v>
          </cell>
          <cell r="BK228">
            <v>1933.6058</v>
          </cell>
          <cell r="BL228">
            <v>1392.4455</v>
          </cell>
          <cell r="BM228">
            <v>207.44839999999999</v>
          </cell>
          <cell r="BN228">
            <v>1838.1431</v>
          </cell>
          <cell r="BO228">
            <v>1384.7978000000001</v>
          </cell>
          <cell r="BP228">
            <v>125.8511</v>
          </cell>
          <cell r="BQ228">
            <v>1240.7485999999999</v>
          </cell>
          <cell r="BR228">
            <v>840.10469999999998</v>
          </cell>
          <cell r="BS228">
            <v>82.742900000000006</v>
          </cell>
          <cell r="BT228">
            <v>692.85720000000003</v>
          </cell>
          <cell r="BU228">
            <v>552.34079999999994</v>
          </cell>
          <cell r="BV228">
            <v>208.59399999999999</v>
          </cell>
          <cell r="BW228">
            <v>1933.6058</v>
          </cell>
          <cell r="BX228">
            <v>1392.4455</v>
          </cell>
          <cell r="BY228">
            <v>0</v>
          </cell>
          <cell r="BZ228">
            <v>0</v>
          </cell>
          <cell r="CA228">
            <v>0</v>
          </cell>
          <cell r="CB228">
            <v>0</v>
          </cell>
          <cell r="CC228">
            <v>0</v>
          </cell>
          <cell r="CD228">
            <v>0</v>
          </cell>
          <cell r="CE228">
            <v>0</v>
          </cell>
          <cell r="CF228">
            <v>0</v>
          </cell>
          <cell r="CG228">
            <v>0</v>
          </cell>
          <cell r="CH228">
            <v>1.1456</v>
          </cell>
          <cell r="CI228">
            <v>95.462699999999998</v>
          </cell>
          <cell r="CJ228">
            <v>7.6477000000000004</v>
          </cell>
          <cell r="CK228">
            <v>0</v>
          </cell>
          <cell r="CL228">
            <v>0</v>
          </cell>
          <cell r="CM228">
            <v>0</v>
          </cell>
          <cell r="CN228">
            <v>1.1456</v>
          </cell>
          <cell r="CO228">
            <v>95.462699999999998</v>
          </cell>
          <cell r="CP228">
            <v>7.6477000000000004</v>
          </cell>
          <cell r="CQ228">
            <v>0</v>
          </cell>
          <cell r="CR228">
            <v>0</v>
          </cell>
          <cell r="CS228">
            <v>0</v>
          </cell>
          <cell r="CT228">
            <v>0</v>
          </cell>
          <cell r="CU228">
            <v>0</v>
          </cell>
          <cell r="CV228">
            <v>0</v>
          </cell>
          <cell r="CW228">
            <v>0</v>
          </cell>
          <cell r="CX228">
            <v>0</v>
          </cell>
          <cell r="CY228">
            <v>0</v>
          </cell>
          <cell r="CZ228">
            <v>207.44839999999999</v>
          </cell>
          <cell r="DA228">
            <v>1838.1431</v>
          </cell>
          <cell r="DB228">
            <v>1384.7978000000001</v>
          </cell>
        </row>
        <row r="229">
          <cell r="A229">
            <v>93933</v>
          </cell>
          <cell r="B229">
            <v>26.865400000000001</v>
          </cell>
          <cell r="C229">
            <v>330.87380000000002</v>
          </cell>
          <cell r="D229">
            <v>188.96899999999999</v>
          </cell>
          <cell r="E229">
            <v>49.892899999999997</v>
          </cell>
          <cell r="F229">
            <v>428.39449999999999</v>
          </cell>
          <cell r="G229">
            <v>350.94229999999999</v>
          </cell>
          <cell r="H229">
            <v>0</v>
          </cell>
          <cell r="I229">
            <v>0</v>
          </cell>
          <cell r="J229">
            <v>0</v>
          </cell>
          <cell r="K229">
            <v>38.825000000000003</v>
          </cell>
          <cell r="L229">
            <v>221.0575</v>
          </cell>
          <cell r="M229">
            <v>273.09120000000001</v>
          </cell>
          <cell r="N229">
            <v>0</v>
          </cell>
          <cell r="O229">
            <v>0</v>
          </cell>
          <cell r="P229">
            <v>0</v>
          </cell>
          <cell r="Q229">
            <v>49.984400000000001</v>
          </cell>
          <cell r="R229">
            <v>381.53190000000001</v>
          </cell>
          <cell r="S229">
            <v>351.5856</v>
          </cell>
          <cell r="T229">
            <v>177.21719999999999</v>
          </cell>
          <cell r="U229">
            <v>1352.704</v>
          </cell>
          <cell r="V229">
            <v>1246.5272</v>
          </cell>
          <cell r="W229">
            <v>265.13490000000002</v>
          </cell>
          <cell r="X229">
            <v>2272.4467</v>
          </cell>
          <cell r="Y229">
            <v>1864.9329</v>
          </cell>
          <cell r="Z229">
            <v>639.22439999999995</v>
          </cell>
          <cell r="AA229">
            <v>4908.6378000000004</v>
          </cell>
          <cell r="AB229">
            <v>4496.2395999999999</v>
          </cell>
          <cell r="AC229">
            <v>0</v>
          </cell>
          <cell r="AD229">
            <v>0</v>
          </cell>
          <cell r="AE229">
            <v>0</v>
          </cell>
          <cell r="AF229">
            <v>0</v>
          </cell>
          <cell r="AG229">
            <v>0</v>
          </cell>
          <cell r="AH229">
            <v>0</v>
          </cell>
          <cell r="AI229">
            <v>0</v>
          </cell>
          <cell r="AJ229">
            <v>0</v>
          </cell>
          <cell r="AK229">
            <v>0</v>
          </cell>
          <cell r="AL229">
            <v>228.27199999999999</v>
          </cell>
          <cell r="AM229">
            <v>1904.72</v>
          </cell>
          <cell r="AN229">
            <v>1605.6423</v>
          </cell>
          <cell r="AO229">
            <v>867.49639999999999</v>
          </cell>
          <cell r="AP229">
            <v>6813.3577999999998</v>
          </cell>
          <cell r="AQ229">
            <v>6101.8819000000003</v>
          </cell>
          <cell r="AR229">
            <v>38.825000000000003</v>
          </cell>
          <cell r="AS229">
            <v>221.0575</v>
          </cell>
          <cell r="AT229">
            <v>273.09120000000001</v>
          </cell>
          <cell r="AU229">
            <v>0</v>
          </cell>
          <cell r="AV229">
            <v>0</v>
          </cell>
          <cell r="AW229">
            <v>0</v>
          </cell>
          <cell r="AX229">
            <v>0</v>
          </cell>
          <cell r="AY229">
            <v>0</v>
          </cell>
          <cell r="AZ229">
            <v>0</v>
          </cell>
          <cell r="BA229">
            <v>38.825000000000003</v>
          </cell>
          <cell r="BB229">
            <v>221.0575</v>
          </cell>
          <cell r="BC229">
            <v>273.09120000000001</v>
          </cell>
          <cell r="BD229">
            <v>715.98270000000002</v>
          </cell>
          <cell r="BE229">
            <v>5667.9061000000002</v>
          </cell>
          <cell r="BF229">
            <v>5036.1508999999996</v>
          </cell>
          <cell r="BG229">
            <v>455.47359999999998</v>
          </cell>
          <cell r="BH229">
            <v>3638.9558999999999</v>
          </cell>
          <cell r="BI229">
            <v>3203.7550999999999</v>
          </cell>
          <cell r="BJ229">
            <v>1171.4563000000001</v>
          </cell>
          <cell r="BK229">
            <v>9306.8619999999992</v>
          </cell>
          <cell r="BL229">
            <v>8239.9060000000009</v>
          </cell>
          <cell r="BM229">
            <v>1132.6313</v>
          </cell>
          <cell r="BN229">
            <v>9085.8045000000002</v>
          </cell>
          <cell r="BO229">
            <v>7966.8148000000001</v>
          </cell>
          <cell r="BP229">
            <v>715.98270000000002</v>
          </cell>
          <cell r="BQ229">
            <v>5667.9061000000002</v>
          </cell>
          <cell r="BR229">
            <v>5036.1508999999996</v>
          </cell>
          <cell r="BS229">
            <v>455.47359999999998</v>
          </cell>
          <cell r="BT229">
            <v>3638.9558999999999</v>
          </cell>
          <cell r="BU229">
            <v>3203.7550999999999</v>
          </cell>
          <cell r="BV229">
            <v>1171.4563000000001</v>
          </cell>
          <cell r="BW229">
            <v>9306.8619999999992</v>
          </cell>
          <cell r="BX229">
            <v>8239.9060000000009</v>
          </cell>
          <cell r="BY229">
            <v>0</v>
          </cell>
          <cell r="BZ229">
            <v>0</v>
          </cell>
          <cell r="CA229">
            <v>0</v>
          </cell>
          <cell r="CB229">
            <v>0</v>
          </cell>
          <cell r="CC229">
            <v>0</v>
          </cell>
          <cell r="CD229">
            <v>0</v>
          </cell>
          <cell r="CE229">
            <v>0</v>
          </cell>
          <cell r="CF229">
            <v>0</v>
          </cell>
          <cell r="CG229">
            <v>0</v>
          </cell>
          <cell r="CH229">
            <v>38.825000000000003</v>
          </cell>
          <cell r="CI229">
            <v>221.0575</v>
          </cell>
          <cell r="CJ229">
            <v>273.09120000000001</v>
          </cell>
          <cell r="CK229">
            <v>0</v>
          </cell>
          <cell r="CL229">
            <v>0</v>
          </cell>
          <cell r="CM229">
            <v>0</v>
          </cell>
          <cell r="CN229">
            <v>38.825000000000003</v>
          </cell>
          <cell r="CO229">
            <v>221.0575</v>
          </cell>
          <cell r="CP229">
            <v>273.09120000000001</v>
          </cell>
          <cell r="CQ229">
            <v>0</v>
          </cell>
          <cell r="CR229">
            <v>0</v>
          </cell>
          <cell r="CS229">
            <v>0</v>
          </cell>
          <cell r="CT229">
            <v>0</v>
          </cell>
          <cell r="CU229">
            <v>0</v>
          </cell>
          <cell r="CV229">
            <v>0</v>
          </cell>
          <cell r="CW229">
            <v>0</v>
          </cell>
          <cell r="CX229">
            <v>0</v>
          </cell>
          <cell r="CY229">
            <v>0</v>
          </cell>
          <cell r="CZ229">
            <v>1132.6313</v>
          </cell>
          <cell r="DA229">
            <v>9085.8045000000002</v>
          </cell>
          <cell r="DB229">
            <v>7966.8148000000001</v>
          </cell>
        </row>
        <row r="230">
          <cell r="A230">
            <v>93934</v>
          </cell>
          <cell r="B230">
            <v>30.809100000000001</v>
          </cell>
          <cell r="C230">
            <v>214.4006</v>
          </cell>
          <cell r="D230">
            <v>216.7081</v>
          </cell>
          <cell r="E230">
            <v>57.216900000000003</v>
          </cell>
          <cell r="F230">
            <v>380.44810000000001</v>
          </cell>
          <cell r="G230">
            <v>402.45749999999998</v>
          </cell>
          <cell r="H230">
            <v>0</v>
          </cell>
          <cell r="I230">
            <v>36.5501</v>
          </cell>
          <cell r="J230">
            <v>0</v>
          </cell>
          <cell r="K230">
            <v>65.6267</v>
          </cell>
          <cell r="L230">
            <v>388.60199999999998</v>
          </cell>
          <cell r="M230">
            <v>461.6103</v>
          </cell>
          <cell r="N230">
            <v>0</v>
          </cell>
          <cell r="O230">
            <v>36.5501</v>
          </cell>
          <cell r="P230">
            <v>0</v>
          </cell>
          <cell r="Q230">
            <v>5.9942000000000002</v>
          </cell>
          <cell r="R230">
            <v>56.723500000000001</v>
          </cell>
          <cell r="S230">
            <v>42.161999999999999</v>
          </cell>
          <cell r="T230">
            <v>21.252099999999999</v>
          </cell>
          <cell r="U230">
            <v>201.11080000000001</v>
          </cell>
          <cell r="V230">
            <v>149.48570000000001</v>
          </cell>
          <cell r="W230">
            <v>49.645600000000002</v>
          </cell>
          <cell r="X230">
            <v>464.08100000000002</v>
          </cell>
          <cell r="Y230">
            <v>349.20299999999997</v>
          </cell>
          <cell r="Z230">
            <v>51.611800000000002</v>
          </cell>
          <cell r="AA230">
            <v>523.88919999999996</v>
          </cell>
          <cell r="AB230">
            <v>363.03199999999998</v>
          </cell>
          <cell r="AC230">
            <v>0</v>
          </cell>
          <cell r="AD230">
            <v>0</v>
          </cell>
          <cell r="AE230">
            <v>0</v>
          </cell>
          <cell r="AF230">
            <v>0</v>
          </cell>
          <cell r="AG230">
            <v>0</v>
          </cell>
          <cell r="AH230">
            <v>0</v>
          </cell>
          <cell r="AI230">
            <v>0</v>
          </cell>
          <cell r="AJ230">
            <v>0</v>
          </cell>
          <cell r="AK230">
            <v>0</v>
          </cell>
          <cell r="AL230">
            <v>29.258299999999998</v>
          </cell>
          <cell r="AM230">
            <v>314.7149</v>
          </cell>
          <cell r="AN230">
            <v>205.8</v>
          </cell>
          <cell r="AO230">
            <v>80.870099999999994</v>
          </cell>
          <cell r="AP230">
            <v>838.60410000000002</v>
          </cell>
          <cell r="AQ230">
            <v>568.83199999999999</v>
          </cell>
          <cell r="AR230">
            <v>65.6267</v>
          </cell>
          <cell r="AS230">
            <v>425.15210000000002</v>
          </cell>
          <cell r="AT230">
            <v>461.6103</v>
          </cell>
          <cell r="AU230">
            <v>0</v>
          </cell>
          <cell r="AV230">
            <v>0</v>
          </cell>
          <cell r="AW230">
            <v>0</v>
          </cell>
          <cell r="AX230">
            <v>0</v>
          </cell>
          <cell r="AY230">
            <v>0</v>
          </cell>
          <cell r="AZ230">
            <v>0</v>
          </cell>
          <cell r="BA230">
            <v>65.6267</v>
          </cell>
          <cell r="BB230">
            <v>425.15210000000002</v>
          </cell>
          <cell r="BC230">
            <v>461.6103</v>
          </cell>
          <cell r="BD230">
            <v>139.6378</v>
          </cell>
          <cell r="BE230">
            <v>1155.288</v>
          </cell>
          <cell r="BF230">
            <v>982.19759999999997</v>
          </cell>
          <cell r="BG230">
            <v>56.504600000000003</v>
          </cell>
          <cell r="BH230">
            <v>572.54920000000004</v>
          </cell>
          <cell r="BI230">
            <v>397.4477</v>
          </cell>
          <cell r="BJ230">
            <v>196.14240000000001</v>
          </cell>
          <cell r="BK230">
            <v>1727.8371999999999</v>
          </cell>
          <cell r="BL230">
            <v>1379.6452999999999</v>
          </cell>
          <cell r="BM230">
            <v>130.51570000000001</v>
          </cell>
          <cell r="BN230">
            <v>1302.6850999999999</v>
          </cell>
          <cell r="BO230">
            <v>918.03499999999997</v>
          </cell>
          <cell r="BP230">
            <v>139.6378</v>
          </cell>
          <cell r="BQ230">
            <v>1155.288</v>
          </cell>
          <cell r="BR230">
            <v>982.19759999999997</v>
          </cell>
          <cell r="BS230">
            <v>56.504600000000003</v>
          </cell>
          <cell r="BT230">
            <v>572.54920000000004</v>
          </cell>
          <cell r="BU230">
            <v>397.4477</v>
          </cell>
          <cell r="BV230">
            <v>196.14240000000001</v>
          </cell>
          <cell r="BW230">
            <v>1727.8371999999999</v>
          </cell>
          <cell r="BX230">
            <v>1379.6452999999999</v>
          </cell>
          <cell r="BY230">
            <v>0</v>
          </cell>
          <cell r="BZ230">
            <v>0</v>
          </cell>
          <cell r="CA230">
            <v>0</v>
          </cell>
          <cell r="CB230">
            <v>0</v>
          </cell>
          <cell r="CC230">
            <v>0</v>
          </cell>
          <cell r="CD230">
            <v>0</v>
          </cell>
          <cell r="CE230">
            <v>0</v>
          </cell>
          <cell r="CF230">
            <v>36.5501</v>
          </cell>
          <cell r="CG230">
            <v>0</v>
          </cell>
          <cell r="CH230">
            <v>65.6267</v>
          </cell>
          <cell r="CI230">
            <v>388.60199999999998</v>
          </cell>
          <cell r="CJ230">
            <v>461.6103</v>
          </cell>
          <cell r="CK230">
            <v>0</v>
          </cell>
          <cell r="CL230">
            <v>0</v>
          </cell>
          <cell r="CM230">
            <v>0</v>
          </cell>
          <cell r="CN230">
            <v>65.6267</v>
          </cell>
          <cell r="CO230">
            <v>425.15210000000002</v>
          </cell>
          <cell r="CP230">
            <v>461.6103</v>
          </cell>
          <cell r="CQ230">
            <v>0</v>
          </cell>
          <cell r="CR230">
            <v>0</v>
          </cell>
          <cell r="CS230">
            <v>0</v>
          </cell>
          <cell r="CT230">
            <v>0</v>
          </cell>
          <cell r="CU230">
            <v>0</v>
          </cell>
          <cell r="CV230">
            <v>0</v>
          </cell>
          <cell r="CW230">
            <v>0</v>
          </cell>
          <cell r="CX230">
            <v>0</v>
          </cell>
          <cell r="CY230">
            <v>0</v>
          </cell>
          <cell r="CZ230">
            <v>130.51570000000001</v>
          </cell>
          <cell r="DA230">
            <v>1302.6850999999999</v>
          </cell>
          <cell r="DB230">
            <v>918.03499999999997</v>
          </cell>
        </row>
        <row r="231">
          <cell r="A231">
            <v>93940</v>
          </cell>
          <cell r="B231">
            <v>0</v>
          </cell>
          <cell r="C231">
            <v>0</v>
          </cell>
          <cell r="D231">
            <v>0</v>
          </cell>
          <cell r="E231">
            <v>0</v>
          </cell>
          <cell r="F231">
            <v>0</v>
          </cell>
          <cell r="G231">
            <v>0</v>
          </cell>
          <cell r="H231">
            <v>0</v>
          </cell>
          <cell r="I231">
            <v>408.76420000000002</v>
          </cell>
          <cell r="J231">
            <v>0</v>
          </cell>
          <cell r="K231">
            <v>0</v>
          </cell>
          <cell r="L231">
            <v>0</v>
          </cell>
          <cell r="M231">
            <v>0</v>
          </cell>
          <cell r="N231">
            <v>0</v>
          </cell>
          <cell r="O231">
            <v>408.76420000000002</v>
          </cell>
          <cell r="P231">
            <v>0</v>
          </cell>
          <cell r="Q231">
            <v>17.731200000000001</v>
          </cell>
          <cell r="R231">
            <v>152.3047</v>
          </cell>
          <cell r="S231">
            <v>91.201700000000002</v>
          </cell>
          <cell r="T231">
            <v>62.865099999999998</v>
          </cell>
          <cell r="U231">
            <v>539.98990000000003</v>
          </cell>
          <cell r="V231">
            <v>323.35079999999999</v>
          </cell>
          <cell r="W231">
            <v>80.596299999999999</v>
          </cell>
          <cell r="X231">
            <v>692.29459999999995</v>
          </cell>
          <cell r="Y231">
            <v>414.55250000000001</v>
          </cell>
          <cell r="Z231">
            <v>75.835099999999997</v>
          </cell>
          <cell r="AA231">
            <v>619.47450000000003</v>
          </cell>
          <cell r="AB231">
            <v>390.06220000000002</v>
          </cell>
          <cell r="AC231">
            <v>0</v>
          </cell>
          <cell r="AD231">
            <v>0</v>
          </cell>
          <cell r="AE231">
            <v>0</v>
          </cell>
          <cell r="AF231">
            <v>0</v>
          </cell>
          <cell r="AG231">
            <v>0</v>
          </cell>
          <cell r="AH231">
            <v>0</v>
          </cell>
          <cell r="AI231">
            <v>13.705</v>
          </cell>
          <cell r="AJ231">
            <v>138.48159999999999</v>
          </cell>
          <cell r="AK231">
            <v>58.204900000000002</v>
          </cell>
          <cell r="AL231">
            <v>74.335300000000004</v>
          </cell>
          <cell r="AM231">
            <v>697.45519999999999</v>
          </cell>
          <cell r="AN231">
            <v>382.3476</v>
          </cell>
          <cell r="AO231">
            <v>136.46539999999999</v>
          </cell>
          <cell r="AP231">
            <v>1178.4481000000001</v>
          </cell>
          <cell r="AQ231">
            <v>714.20489999999995</v>
          </cell>
          <cell r="AR231">
            <v>13.705</v>
          </cell>
          <cell r="AS231">
            <v>547.24580000000003</v>
          </cell>
          <cell r="AT231">
            <v>58.204900000000002</v>
          </cell>
          <cell r="AU231">
            <v>0</v>
          </cell>
          <cell r="AV231">
            <v>0</v>
          </cell>
          <cell r="AW231">
            <v>0</v>
          </cell>
          <cell r="AX231">
            <v>0</v>
          </cell>
          <cell r="AY231">
            <v>0</v>
          </cell>
          <cell r="AZ231">
            <v>0</v>
          </cell>
          <cell r="BA231">
            <v>13.705</v>
          </cell>
          <cell r="BB231">
            <v>547.24580000000003</v>
          </cell>
          <cell r="BC231">
            <v>58.204900000000002</v>
          </cell>
          <cell r="BD231">
            <v>75.835099999999997</v>
          </cell>
          <cell r="BE231">
            <v>1028.2387000000001</v>
          </cell>
          <cell r="BF231">
            <v>390.06220000000002</v>
          </cell>
          <cell r="BG231">
            <v>154.9316</v>
          </cell>
          <cell r="BH231">
            <v>1389.7498000000001</v>
          </cell>
          <cell r="BI231">
            <v>796.90009999999995</v>
          </cell>
          <cell r="BJ231">
            <v>230.76669999999999</v>
          </cell>
          <cell r="BK231">
            <v>2417.9884999999999</v>
          </cell>
          <cell r="BL231">
            <v>1186.9622999999999</v>
          </cell>
          <cell r="BM231">
            <v>217.0617</v>
          </cell>
          <cell r="BN231">
            <v>1870.7427</v>
          </cell>
          <cell r="BO231">
            <v>1128.7574</v>
          </cell>
          <cell r="BP231">
            <v>75.835099999999997</v>
          </cell>
          <cell r="BQ231">
            <v>1028.2387000000001</v>
          </cell>
          <cell r="BR231">
            <v>390.06220000000002</v>
          </cell>
          <cell r="BS231">
            <v>154.9316</v>
          </cell>
          <cell r="BT231">
            <v>1389.7498000000001</v>
          </cell>
          <cell r="BU231">
            <v>796.90009999999995</v>
          </cell>
          <cell r="BV231">
            <v>230.76669999999999</v>
          </cell>
          <cell r="BW231">
            <v>2417.9884999999999</v>
          </cell>
          <cell r="BX231">
            <v>1186.9622999999999</v>
          </cell>
          <cell r="BY231">
            <v>13.705</v>
          </cell>
          <cell r="BZ231">
            <v>138.48159999999999</v>
          </cell>
          <cell r="CA231">
            <v>58.204900000000002</v>
          </cell>
          <cell r="CB231">
            <v>0</v>
          </cell>
          <cell r="CC231">
            <v>0</v>
          </cell>
          <cell r="CD231">
            <v>0</v>
          </cell>
          <cell r="CE231">
            <v>0</v>
          </cell>
          <cell r="CF231">
            <v>408.76420000000002</v>
          </cell>
          <cell r="CG231">
            <v>0</v>
          </cell>
          <cell r="CH231">
            <v>0</v>
          </cell>
          <cell r="CI231">
            <v>0</v>
          </cell>
          <cell r="CJ231">
            <v>0</v>
          </cell>
          <cell r="CK231">
            <v>0</v>
          </cell>
          <cell r="CL231">
            <v>0</v>
          </cell>
          <cell r="CM231">
            <v>0</v>
          </cell>
          <cell r="CN231">
            <v>13.705</v>
          </cell>
          <cell r="CO231">
            <v>547.24580000000003</v>
          </cell>
          <cell r="CP231">
            <v>58.204900000000002</v>
          </cell>
          <cell r="CQ231">
            <v>0</v>
          </cell>
          <cell r="CR231">
            <v>0</v>
          </cell>
          <cell r="CS231">
            <v>0</v>
          </cell>
          <cell r="CT231">
            <v>0</v>
          </cell>
          <cell r="CU231">
            <v>0</v>
          </cell>
          <cell r="CV231">
            <v>0</v>
          </cell>
          <cell r="CW231">
            <v>0</v>
          </cell>
          <cell r="CX231">
            <v>0</v>
          </cell>
          <cell r="CY231">
            <v>0</v>
          </cell>
          <cell r="CZ231">
            <v>217.0617</v>
          </cell>
          <cell r="DA231">
            <v>1870.7427</v>
          </cell>
          <cell r="DB231">
            <v>1128.7574</v>
          </cell>
        </row>
        <row r="232">
          <cell r="A232">
            <v>93942</v>
          </cell>
          <cell r="B232">
            <v>0</v>
          </cell>
          <cell r="C232">
            <v>0</v>
          </cell>
          <cell r="D232">
            <v>0</v>
          </cell>
          <cell r="E232">
            <v>0</v>
          </cell>
          <cell r="F232">
            <v>0</v>
          </cell>
          <cell r="G232">
            <v>0</v>
          </cell>
          <cell r="H232">
            <v>0</v>
          </cell>
          <cell r="I232">
            <v>59.6736</v>
          </cell>
          <cell r="J232">
            <v>0</v>
          </cell>
          <cell r="K232">
            <v>0</v>
          </cell>
          <cell r="L232">
            <v>0</v>
          </cell>
          <cell r="M232">
            <v>0</v>
          </cell>
          <cell r="N232">
            <v>0</v>
          </cell>
          <cell r="O232">
            <v>59.6736</v>
          </cell>
          <cell r="P232">
            <v>0</v>
          </cell>
          <cell r="Q232">
            <v>46.314399999999999</v>
          </cell>
          <cell r="R232">
            <v>369.1789</v>
          </cell>
          <cell r="S232">
            <v>138.40539999999999</v>
          </cell>
          <cell r="T232">
            <v>164.2055</v>
          </cell>
          <cell r="U232">
            <v>1308.9074000000001</v>
          </cell>
          <cell r="V232">
            <v>490.7097</v>
          </cell>
          <cell r="W232">
            <v>210.51990000000001</v>
          </cell>
          <cell r="X232">
            <v>1678.0862999999999</v>
          </cell>
          <cell r="Y232">
            <v>629.11509999999998</v>
          </cell>
          <cell r="Z232">
            <v>235.12649999999999</v>
          </cell>
          <cell r="AA232">
            <v>1783.9034999999999</v>
          </cell>
          <cell r="AB232">
            <v>702.64980000000003</v>
          </cell>
          <cell r="AC232">
            <v>0</v>
          </cell>
          <cell r="AD232">
            <v>0</v>
          </cell>
          <cell r="AE232">
            <v>0</v>
          </cell>
          <cell r="AF232">
            <v>0</v>
          </cell>
          <cell r="AG232">
            <v>0</v>
          </cell>
          <cell r="AH232">
            <v>0</v>
          </cell>
          <cell r="AI232">
            <v>0.41770000000000002</v>
          </cell>
          <cell r="AJ232">
            <v>18.750800000000002</v>
          </cell>
          <cell r="AK232">
            <v>1.1113999999999999</v>
          </cell>
          <cell r="AL232">
            <v>211.51159999999999</v>
          </cell>
          <cell r="AM232">
            <v>1851.9318000000001</v>
          </cell>
          <cell r="AN232">
            <v>632.07910000000004</v>
          </cell>
          <cell r="AO232">
            <v>446.22039999999998</v>
          </cell>
          <cell r="AP232">
            <v>3617.0844999999999</v>
          </cell>
          <cell r="AQ232">
            <v>1333.6175000000001</v>
          </cell>
          <cell r="AR232">
            <v>0.41770000000000002</v>
          </cell>
          <cell r="AS232">
            <v>78.424400000000006</v>
          </cell>
          <cell r="AT232">
            <v>1.1113999999999999</v>
          </cell>
          <cell r="AU232">
            <v>0</v>
          </cell>
          <cell r="AV232">
            <v>0</v>
          </cell>
          <cell r="AW232">
            <v>0</v>
          </cell>
          <cell r="AX232">
            <v>0</v>
          </cell>
          <cell r="AY232">
            <v>0</v>
          </cell>
          <cell r="AZ232">
            <v>0</v>
          </cell>
          <cell r="BA232">
            <v>0.41770000000000002</v>
          </cell>
          <cell r="BB232">
            <v>78.424400000000006</v>
          </cell>
          <cell r="BC232">
            <v>1.1113999999999999</v>
          </cell>
          <cell r="BD232">
            <v>235.12649999999999</v>
          </cell>
          <cell r="BE232">
            <v>1843.5771</v>
          </cell>
          <cell r="BF232">
            <v>702.64980000000003</v>
          </cell>
          <cell r="BG232">
            <v>422.03149999999999</v>
          </cell>
          <cell r="BH232">
            <v>3530.0180999999998</v>
          </cell>
          <cell r="BI232">
            <v>1261.1941999999999</v>
          </cell>
          <cell r="BJ232">
            <v>657.15800000000002</v>
          </cell>
          <cell r="BK232">
            <v>5373.5951999999997</v>
          </cell>
          <cell r="BL232">
            <v>1963.8440000000001</v>
          </cell>
          <cell r="BM232">
            <v>656.74030000000005</v>
          </cell>
          <cell r="BN232">
            <v>5295.1707999999999</v>
          </cell>
          <cell r="BO232">
            <v>1962.7326</v>
          </cell>
          <cell r="BP232">
            <v>235.12649999999999</v>
          </cell>
          <cell r="BQ232">
            <v>1843.5771</v>
          </cell>
          <cell r="BR232">
            <v>702.64980000000003</v>
          </cell>
          <cell r="BS232">
            <v>422.03149999999999</v>
          </cell>
          <cell r="BT232">
            <v>3530.0180999999998</v>
          </cell>
          <cell r="BU232">
            <v>1261.1941999999999</v>
          </cell>
          <cell r="BV232">
            <v>657.15800000000002</v>
          </cell>
          <cell r="BW232">
            <v>5373.5951999999997</v>
          </cell>
          <cell r="BX232">
            <v>1963.8440000000001</v>
          </cell>
          <cell r="BY232">
            <v>0.41770000000000002</v>
          </cell>
          <cell r="BZ232">
            <v>18.750800000000002</v>
          </cell>
          <cell r="CA232">
            <v>1.1113999999999999</v>
          </cell>
          <cell r="CB232">
            <v>0</v>
          </cell>
          <cell r="CC232">
            <v>0</v>
          </cell>
          <cell r="CD232">
            <v>0</v>
          </cell>
          <cell r="CE232">
            <v>0</v>
          </cell>
          <cell r="CF232">
            <v>59.6736</v>
          </cell>
          <cell r="CG232">
            <v>0</v>
          </cell>
          <cell r="CH232">
            <v>0</v>
          </cell>
          <cell r="CI232">
            <v>0</v>
          </cell>
          <cell r="CJ232">
            <v>0</v>
          </cell>
          <cell r="CK232">
            <v>0</v>
          </cell>
          <cell r="CL232">
            <v>0</v>
          </cell>
          <cell r="CM232">
            <v>0</v>
          </cell>
          <cell r="CN232">
            <v>0.41770000000000002</v>
          </cell>
          <cell r="CO232">
            <v>78.424400000000006</v>
          </cell>
          <cell r="CP232">
            <v>1.1113999999999999</v>
          </cell>
          <cell r="CQ232">
            <v>0</v>
          </cell>
          <cell r="CR232">
            <v>0</v>
          </cell>
          <cell r="CS232">
            <v>0</v>
          </cell>
          <cell r="CT232">
            <v>0</v>
          </cell>
          <cell r="CU232">
            <v>0</v>
          </cell>
          <cell r="CV232">
            <v>0</v>
          </cell>
          <cell r="CW232">
            <v>0</v>
          </cell>
          <cell r="CX232">
            <v>0</v>
          </cell>
          <cell r="CY232">
            <v>0</v>
          </cell>
          <cell r="CZ232">
            <v>656.74030000000005</v>
          </cell>
          <cell r="DA232">
            <v>5295.1707999999999</v>
          </cell>
          <cell r="DB232">
            <v>1962.7326</v>
          </cell>
        </row>
        <row r="233">
          <cell r="A233">
            <v>93943</v>
          </cell>
          <cell r="B233">
            <v>1126.1976999999999</v>
          </cell>
          <cell r="C233">
            <v>7074.2281999999996</v>
          </cell>
          <cell r="D233">
            <v>675.45209999999997</v>
          </cell>
          <cell r="E233">
            <v>2091.5100000000002</v>
          </cell>
          <cell r="F233">
            <v>15038.308300000001</v>
          </cell>
          <cell r="G233">
            <v>1254.4110000000001</v>
          </cell>
          <cell r="H233">
            <v>0</v>
          </cell>
          <cell r="I233">
            <v>0</v>
          </cell>
          <cell r="J233">
            <v>0</v>
          </cell>
          <cell r="K233">
            <v>0</v>
          </cell>
          <cell r="L233">
            <v>0</v>
          </cell>
          <cell r="M233">
            <v>0</v>
          </cell>
          <cell r="N233">
            <v>0</v>
          </cell>
          <cell r="O233">
            <v>0</v>
          </cell>
          <cell r="P233">
            <v>0</v>
          </cell>
          <cell r="Q233">
            <v>2.9992000000000001</v>
          </cell>
          <cell r="R233">
            <v>8033.1189999999997</v>
          </cell>
          <cell r="S233">
            <v>1.7988</v>
          </cell>
          <cell r="T233">
            <v>10.6335</v>
          </cell>
          <cell r="U233">
            <v>28481.057700000001</v>
          </cell>
          <cell r="V233">
            <v>6.3776000000000002</v>
          </cell>
          <cell r="W233">
            <v>3231.3404</v>
          </cell>
          <cell r="X233">
            <v>58626.713199999998</v>
          </cell>
          <cell r="Y233">
            <v>1938.0395000000001</v>
          </cell>
          <cell r="Z233">
            <v>51.922400000000003</v>
          </cell>
          <cell r="AA233">
            <v>134965.0491</v>
          </cell>
          <cell r="AB233">
            <v>31.141200000000001</v>
          </cell>
          <cell r="AC233">
            <v>0</v>
          </cell>
          <cell r="AD233">
            <v>0</v>
          </cell>
          <cell r="AE233">
            <v>0</v>
          </cell>
          <cell r="AF233">
            <v>0</v>
          </cell>
          <cell r="AG233">
            <v>0</v>
          </cell>
          <cell r="AH233">
            <v>0</v>
          </cell>
          <cell r="AI233">
            <v>0</v>
          </cell>
          <cell r="AJ233">
            <v>0</v>
          </cell>
          <cell r="AK233">
            <v>0</v>
          </cell>
          <cell r="AL233">
            <v>14.833</v>
          </cell>
          <cell r="AM233">
            <v>45182.621800000001</v>
          </cell>
          <cell r="AN233">
            <v>8.8963000000000001</v>
          </cell>
          <cell r="AO233">
            <v>66.755399999999995</v>
          </cell>
          <cell r="AP233">
            <v>180147.6709</v>
          </cell>
          <cell r="AQ233">
            <v>40.037500000000001</v>
          </cell>
          <cell r="AR233">
            <v>0</v>
          </cell>
          <cell r="AS233">
            <v>0</v>
          </cell>
          <cell r="AT233">
            <v>0</v>
          </cell>
          <cell r="AU233">
            <v>0</v>
          </cell>
          <cell r="AV233">
            <v>0</v>
          </cell>
          <cell r="AW233">
            <v>0</v>
          </cell>
          <cell r="AX233">
            <v>0</v>
          </cell>
          <cell r="AY233">
            <v>0</v>
          </cell>
          <cell r="AZ233">
            <v>0</v>
          </cell>
          <cell r="BA233">
            <v>0</v>
          </cell>
          <cell r="BB233">
            <v>0</v>
          </cell>
          <cell r="BC233">
            <v>0</v>
          </cell>
          <cell r="BD233">
            <v>3269.6300999999999</v>
          </cell>
          <cell r="BE233">
            <v>157077.58559999999</v>
          </cell>
          <cell r="BF233">
            <v>1961.0043000000001</v>
          </cell>
          <cell r="BG233">
            <v>28.465699999999998</v>
          </cell>
          <cell r="BH233">
            <v>81696.798500000004</v>
          </cell>
          <cell r="BI233">
            <v>17.072700000000001</v>
          </cell>
          <cell r="BJ233">
            <v>3298.0958000000001</v>
          </cell>
          <cell r="BK233">
            <v>238774.3841</v>
          </cell>
          <cell r="BL233">
            <v>1978.077</v>
          </cell>
          <cell r="BM233">
            <v>3298.0958000000001</v>
          </cell>
          <cell r="BN233">
            <v>238774.3841</v>
          </cell>
          <cell r="BO233">
            <v>1978.077</v>
          </cell>
          <cell r="BP233">
            <v>3269.6300999999999</v>
          </cell>
          <cell r="BQ233">
            <v>157077.58559999999</v>
          </cell>
          <cell r="BR233">
            <v>1961.0043000000001</v>
          </cell>
          <cell r="BS233">
            <v>28.465699999999998</v>
          </cell>
          <cell r="BT233">
            <v>81696.798500000004</v>
          </cell>
          <cell r="BU233">
            <v>17.072700000000001</v>
          </cell>
          <cell r="BV233">
            <v>3298.0958000000001</v>
          </cell>
          <cell r="BW233">
            <v>238774.3841</v>
          </cell>
          <cell r="BX233">
            <v>1978.077</v>
          </cell>
          <cell r="BY233">
            <v>0</v>
          </cell>
          <cell r="BZ233">
            <v>0</v>
          </cell>
          <cell r="CA233">
            <v>0</v>
          </cell>
          <cell r="CB233">
            <v>0</v>
          </cell>
          <cell r="CC233">
            <v>0</v>
          </cell>
          <cell r="CD233">
            <v>0</v>
          </cell>
          <cell r="CE233">
            <v>0</v>
          </cell>
          <cell r="CF233">
            <v>0</v>
          </cell>
          <cell r="CG233">
            <v>0</v>
          </cell>
          <cell r="CH233">
            <v>0</v>
          </cell>
          <cell r="CI233">
            <v>0</v>
          </cell>
          <cell r="CJ233">
            <v>0</v>
          </cell>
          <cell r="CK233">
            <v>0</v>
          </cell>
          <cell r="CL233">
            <v>0</v>
          </cell>
          <cell r="CM233">
            <v>0</v>
          </cell>
          <cell r="CN233">
            <v>0</v>
          </cell>
          <cell r="CO233">
            <v>0</v>
          </cell>
          <cell r="CP233">
            <v>0</v>
          </cell>
          <cell r="CQ233">
            <v>0</v>
          </cell>
          <cell r="CR233">
            <v>0</v>
          </cell>
          <cell r="CS233">
            <v>0</v>
          </cell>
          <cell r="CT233">
            <v>0</v>
          </cell>
          <cell r="CU233">
            <v>0</v>
          </cell>
          <cell r="CV233">
            <v>0</v>
          </cell>
          <cell r="CW233">
            <v>0</v>
          </cell>
          <cell r="CX233">
            <v>0</v>
          </cell>
          <cell r="CY233">
            <v>0</v>
          </cell>
          <cell r="CZ233">
            <v>3298.0958000000001</v>
          </cell>
          <cell r="DA233">
            <v>238774.3841</v>
          </cell>
          <cell r="DB233">
            <v>1978.077</v>
          </cell>
        </row>
        <row r="234">
          <cell r="A234">
            <v>93944</v>
          </cell>
          <cell r="B234">
            <v>3622.8290999999999</v>
          </cell>
          <cell r="C234">
            <v>25040.0553</v>
          </cell>
          <cell r="D234">
            <v>12222.0191</v>
          </cell>
          <cell r="E234">
            <v>6728.1112000000003</v>
          </cell>
          <cell r="F234">
            <v>29161.029600000002</v>
          </cell>
          <cell r="G234">
            <v>22698.035500000002</v>
          </cell>
          <cell r="H234">
            <v>0</v>
          </cell>
          <cell r="I234">
            <v>1782.9131</v>
          </cell>
          <cell r="J234">
            <v>0</v>
          </cell>
          <cell r="K234">
            <v>570.2885</v>
          </cell>
          <cell r="L234">
            <v>2229.4207000000001</v>
          </cell>
          <cell r="M234">
            <v>23623.435300000001</v>
          </cell>
          <cell r="N234">
            <v>0</v>
          </cell>
          <cell r="O234">
            <v>1782.9131</v>
          </cell>
          <cell r="P234">
            <v>0</v>
          </cell>
          <cell r="Q234">
            <v>290.70929999999998</v>
          </cell>
          <cell r="R234">
            <v>2459.7510000000002</v>
          </cell>
          <cell r="S234">
            <v>963.09439999999995</v>
          </cell>
          <cell r="T234">
            <v>1030.6966</v>
          </cell>
          <cell r="U234">
            <v>8720.9352999999992</v>
          </cell>
          <cell r="V234">
            <v>3414.6071000000002</v>
          </cell>
          <cell r="W234">
            <v>11102.057699999999</v>
          </cell>
          <cell r="X234">
            <v>63152.3505</v>
          </cell>
          <cell r="Y234">
            <v>15674.3208</v>
          </cell>
          <cell r="Z234">
            <v>3190.5857000000001</v>
          </cell>
          <cell r="AA234">
            <v>25872.481299999999</v>
          </cell>
          <cell r="AB234">
            <v>10620.7184</v>
          </cell>
          <cell r="AC234">
            <v>0</v>
          </cell>
          <cell r="AD234">
            <v>0</v>
          </cell>
          <cell r="AE234">
            <v>0</v>
          </cell>
          <cell r="AF234">
            <v>0</v>
          </cell>
          <cell r="AG234">
            <v>0</v>
          </cell>
          <cell r="AH234">
            <v>0</v>
          </cell>
          <cell r="AI234">
            <v>0</v>
          </cell>
          <cell r="AJ234">
            <v>0</v>
          </cell>
          <cell r="AK234">
            <v>0</v>
          </cell>
          <cell r="AL234">
            <v>1218.7550000000001</v>
          </cell>
          <cell r="AM234">
            <v>11004.1991</v>
          </cell>
          <cell r="AN234">
            <v>4111.6059999999998</v>
          </cell>
          <cell r="AO234">
            <v>4409.3406999999997</v>
          </cell>
          <cell r="AP234">
            <v>36876.680399999997</v>
          </cell>
          <cell r="AQ234">
            <v>14732.3244</v>
          </cell>
          <cell r="AR234">
            <v>570.2885</v>
          </cell>
          <cell r="AS234">
            <v>4012.3337999999999</v>
          </cell>
          <cell r="AT234">
            <v>23623.435300000001</v>
          </cell>
          <cell r="AU234">
            <v>0</v>
          </cell>
          <cell r="AV234">
            <v>0</v>
          </cell>
          <cell r="AW234">
            <v>0</v>
          </cell>
          <cell r="AX234">
            <v>0</v>
          </cell>
          <cell r="AY234">
            <v>0</v>
          </cell>
          <cell r="AZ234">
            <v>0</v>
          </cell>
          <cell r="BA234">
            <v>570.2885</v>
          </cell>
          <cell r="BB234">
            <v>4012.3337999999999</v>
          </cell>
          <cell r="BC234">
            <v>23623.435300000001</v>
          </cell>
          <cell r="BD234">
            <v>13541.526</v>
          </cell>
          <cell r="BE234">
            <v>81856.479300000006</v>
          </cell>
          <cell r="BF234">
            <v>45540.773000000001</v>
          </cell>
          <cell r="BG234">
            <v>2540.1608999999999</v>
          </cell>
          <cell r="BH234">
            <v>22184.885399999999</v>
          </cell>
          <cell r="BI234">
            <v>8489.3075000000008</v>
          </cell>
          <cell r="BJ234">
            <v>16081.686900000001</v>
          </cell>
          <cell r="BK234">
            <v>104041.36470000001</v>
          </cell>
          <cell r="BL234">
            <v>54030.080499999996</v>
          </cell>
          <cell r="BM234">
            <v>15511.3984</v>
          </cell>
          <cell r="BN234">
            <v>100029.0309</v>
          </cell>
          <cell r="BO234">
            <v>30406.645199999999</v>
          </cell>
          <cell r="BP234">
            <v>13541.526</v>
          </cell>
          <cell r="BQ234">
            <v>81856.479300000006</v>
          </cell>
          <cell r="BR234">
            <v>45540.773000000001</v>
          </cell>
          <cell r="BS234">
            <v>2540.1608999999999</v>
          </cell>
          <cell r="BT234">
            <v>22184.885399999999</v>
          </cell>
          <cell r="BU234">
            <v>8489.3075000000008</v>
          </cell>
          <cell r="BV234">
            <v>16081.686900000001</v>
          </cell>
          <cell r="BW234">
            <v>104041.36470000001</v>
          </cell>
          <cell r="BX234">
            <v>54030.080499999996</v>
          </cell>
          <cell r="BY234">
            <v>0</v>
          </cell>
          <cell r="BZ234">
            <v>0</v>
          </cell>
          <cell r="CA234">
            <v>0</v>
          </cell>
          <cell r="CB234">
            <v>0</v>
          </cell>
          <cell r="CC234">
            <v>0</v>
          </cell>
          <cell r="CD234">
            <v>0</v>
          </cell>
          <cell r="CE234">
            <v>0</v>
          </cell>
          <cell r="CF234">
            <v>1782.9131</v>
          </cell>
          <cell r="CG234">
            <v>0</v>
          </cell>
          <cell r="CH234">
            <v>570.2885</v>
          </cell>
          <cell r="CI234">
            <v>2229.4207000000001</v>
          </cell>
          <cell r="CJ234">
            <v>23623.435300000001</v>
          </cell>
          <cell r="CK234">
            <v>0</v>
          </cell>
          <cell r="CL234">
            <v>0</v>
          </cell>
          <cell r="CM234">
            <v>0</v>
          </cell>
          <cell r="CN234">
            <v>570.2885</v>
          </cell>
          <cell r="CO234">
            <v>4012.3337999999999</v>
          </cell>
          <cell r="CP234">
            <v>23623.435300000001</v>
          </cell>
          <cell r="CQ234">
            <v>0</v>
          </cell>
          <cell r="CR234">
            <v>0</v>
          </cell>
          <cell r="CS234">
            <v>0</v>
          </cell>
          <cell r="CT234">
            <v>0</v>
          </cell>
          <cell r="CU234">
            <v>0</v>
          </cell>
          <cell r="CV234">
            <v>0</v>
          </cell>
          <cell r="CW234">
            <v>0</v>
          </cell>
          <cell r="CX234">
            <v>0</v>
          </cell>
          <cell r="CY234">
            <v>0</v>
          </cell>
          <cell r="CZ234">
            <v>15511.3984</v>
          </cell>
          <cell r="DA234">
            <v>100029.0309</v>
          </cell>
          <cell r="DB234">
            <v>30406.645199999999</v>
          </cell>
        </row>
        <row r="235">
          <cell r="A235">
            <v>93945</v>
          </cell>
          <cell r="B235">
            <v>1720.2867000000001</v>
          </cell>
          <cell r="C235">
            <v>8713.8446000000004</v>
          </cell>
          <cell r="D235">
            <v>17474.985799999999</v>
          </cell>
          <cell r="E235">
            <v>3194.8181</v>
          </cell>
          <cell r="F235">
            <v>15045.8649</v>
          </cell>
          <cell r="G235">
            <v>32453.545699999999</v>
          </cell>
          <cell r="H235">
            <v>0</v>
          </cell>
          <cell r="I235">
            <v>1101.6044999999999</v>
          </cell>
          <cell r="J235">
            <v>0</v>
          </cell>
          <cell r="K235">
            <v>4402.0429999999997</v>
          </cell>
          <cell r="L235">
            <v>8633.5319</v>
          </cell>
          <cell r="M235">
            <v>44716.755599999997</v>
          </cell>
          <cell r="N235">
            <v>0</v>
          </cell>
          <cell r="O235">
            <v>1101.6044999999999</v>
          </cell>
          <cell r="P235">
            <v>0</v>
          </cell>
          <cell r="Q235">
            <v>1431.7856999999999</v>
          </cell>
          <cell r="R235">
            <v>4707.6495999999997</v>
          </cell>
          <cell r="S235">
            <v>14544.339900000001</v>
          </cell>
          <cell r="T235">
            <v>5076.3311000000003</v>
          </cell>
          <cell r="U235">
            <v>16690.757600000001</v>
          </cell>
          <cell r="V235">
            <v>51566.298300000002</v>
          </cell>
          <cell r="W235">
            <v>7021.1786000000002</v>
          </cell>
          <cell r="X235">
            <v>36524.584799999997</v>
          </cell>
          <cell r="Y235">
            <v>71322.414099999995</v>
          </cell>
          <cell r="Z235">
            <v>11144.133900000001</v>
          </cell>
          <cell r="AA235">
            <v>36300.9015</v>
          </cell>
          <cell r="AB235">
            <v>113204.148</v>
          </cell>
          <cell r="AC235">
            <v>0</v>
          </cell>
          <cell r="AD235">
            <v>1936.1392000000001</v>
          </cell>
          <cell r="AE235">
            <v>0</v>
          </cell>
          <cell r="AF235">
            <v>0</v>
          </cell>
          <cell r="AG235">
            <v>0</v>
          </cell>
          <cell r="AH235">
            <v>0</v>
          </cell>
          <cell r="AI235">
            <v>0</v>
          </cell>
          <cell r="AJ235">
            <v>0</v>
          </cell>
          <cell r="AK235">
            <v>0</v>
          </cell>
          <cell r="AL235">
            <v>6414.7349000000004</v>
          </cell>
          <cell r="AM235">
            <v>21808.9179</v>
          </cell>
          <cell r="AN235">
            <v>65162.049899999998</v>
          </cell>
          <cell r="AO235">
            <v>17558.8688</v>
          </cell>
          <cell r="AP235">
            <v>56173.680200000003</v>
          </cell>
          <cell r="AQ235">
            <v>178366.1979</v>
          </cell>
          <cell r="AR235">
            <v>4402.0429999999997</v>
          </cell>
          <cell r="AS235">
            <v>11671.275600000001</v>
          </cell>
          <cell r="AT235">
            <v>44716.755599999997</v>
          </cell>
          <cell r="AU235">
            <v>0</v>
          </cell>
          <cell r="AV235">
            <v>3916.21</v>
          </cell>
          <cell r="AW235">
            <v>0</v>
          </cell>
          <cell r="AX235">
            <v>0</v>
          </cell>
          <cell r="AY235">
            <v>0</v>
          </cell>
          <cell r="AZ235">
            <v>0</v>
          </cell>
          <cell r="BA235">
            <v>4402.0429999999997</v>
          </cell>
          <cell r="BB235">
            <v>7755.0655999999999</v>
          </cell>
          <cell r="BC235">
            <v>44716.755599999997</v>
          </cell>
          <cell r="BD235">
            <v>16059.2387</v>
          </cell>
          <cell r="BE235">
            <v>61162.215499999998</v>
          </cell>
          <cell r="BF235">
            <v>163132.6795</v>
          </cell>
          <cell r="BG235">
            <v>12922.851699999999</v>
          </cell>
          <cell r="BH235">
            <v>43207.325100000002</v>
          </cell>
          <cell r="BI235">
            <v>131272.6881</v>
          </cell>
          <cell r="BJ235">
            <v>28982.090400000001</v>
          </cell>
          <cell r="BK235">
            <v>104369.54059999999</v>
          </cell>
          <cell r="BL235">
            <v>294405.3676</v>
          </cell>
          <cell r="BM235">
            <v>24580.047399999999</v>
          </cell>
          <cell r="BN235">
            <v>96614.475000000006</v>
          </cell>
          <cell r="BO235">
            <v>249688.61199999999</v>
          </cell>
          <cell r="BP235">
            <v>16059.2387</v>
          </cell>
          <cell r="BQ235">
            <v>61162.215499999998</v>
          </cell>
          <cell r="BR235">
            <v>163132.6795</v>
          </cell>
          <cell r="BS235">
            <v>12922.851699999999</v>
          </cell>
          <cell r="BT235">
            <v>43207.325100000002</v>
          </cell>
          <cell r="BU235">
            <v>131272.6881</v>
          </cell>
          <cell r="BV235">
            <v>28982.090400000001</v>
          </cell>
          <cell r="BW235">
            <v>104369.54059999999</v>
          </cell>
          <cell r="BX235">
            <v>294405.3676</v>
          </cell>
          <cell r="BY235">
            <v>0</v>
          </cell>
          <cell r="BZ235">
            <v>0</v>
          </cell>
          <cell r="CA235">
            <v>0</v>
          </cell>
          <cell r="CB235">
            <v>0</v>
          </cell>
          <cell r="CC235">
            <v>0</v>
          </cell>
          <cell r="CD235">
            <v>0</v>
          </cell>
          <cell r="CE235">
            <v>0</v>
          </cell>
          <cell r="CF235">
            <v>1101.6044999999999</v>
          </cell>
          <cell r="CG235">
            <v>0</v>
          </cell>
          <cell r="CH235">
            <v>4402.0429999999997</v>
          </cell>
          <cell r="CI235">
            <v>8633.5319</v>
          </cell>
          <cell r="CJ235">
            <v>44716.755599999997</v>
          </cell>
          <cell r="CK235">
            <v>0</v>
          </cell>
          <cell r="CL235">
            <v>1936.1392000000001</v>
          </cell>
          <cell r="CM235">
            <v>0</v>
          </cell>
          <cell r="CN235">
            <v>4402.0429999999997</v>
          </cell>
          <cell r="CO235">
            <v>11671.275600000001</v>
          </cell>
          <cell r="CP235">
            <v>44716.755599999997</v>
          </cell>
          <cell r="CQ235">
            <v>0</v>
          </cell>
          <cell r="CR235">
            <v>0</v>
          </cell>
          <cell r="CS235">
            <v>0</v>
          </cell>
          <cell r="CT235">
            <v>0</v>
          </cell>
          <cell r="CU235">
            <v>3916.21</v>
          </cell>
          <cell r="CV235">
            <v>0</v>
          </cell>
          <cell r="CW235">
            <v>0</v>
          </cell>
          <cell r="CX235">
            <v>3916.21</v>
          </cell>
          <cell r="CY235">
            <v>0</v>
          </cell>
          <cell r="CZ235">
            <v>24580.047399999999</v>
          </cell>
          <cell r="DA235">
            <v>96614.475000000006</v>
          </cell>
          <cell r="DB235">
            <v>249688.61199999999</v>
          </cell>
        </row>
        <row r="236">
          <cell r="A236">
            <v>93946</v>
          </cell>
          <cell r="B236">
            <v>11480.9625</v>
          </cell>
          <cell r="C236">
            <v>26430.881600000001</v>
          </cell>
          <cell r="D236">
            <v>116625.7145</v>
          </cell>
          <cell r="E236">
            <v>21321.787499999999</v>
          </cell>
          <cell r="F236">
            <v>116907.0827</v>
          </cell>
          <cell r="G236">
            <v>216590.61170000001</v>
          </cell>
          <cell r="H236">
            <v>0</v>
          </cell>
          <cell r="I236">
            <v>0</v>
          </cell>
          <cell r="J236">
            <v>0</v>
          </cell>
          <cell r="K236">
            <v>13121.1</v>
          </cell>
          <cell r="L236">
            <v>40957.578399999999</v>
          </cell>
          <cell r="M236">
            <v>133286.5295</v>
          </cell>
          <cell r="N236">
            <v>0</v>
          </cell>
          <cell r="O236">
            <v>0</v>
          </cell>
          <cell r="P236">
            <v>0</v>
          </cell>
          <cell r="Q236">
            <v>320.06380000000001</v>
          </cell>
          <cell r="R236">
            <v>1175.7936</v>
          </cell>
          <cell r="S236">
            <v>3158.288</v>
          </cell>
          <cell r="T236">
            <v>1134.7717</v>
          </cell>
          <cell r="U236">
            <v>4168.7219999999998</v>
          </cell>
          <cell r="V236">
            <v>11197.564899999999</v>
          </cell>
          <cell r="W236">
            <v>21136.485499999999</v>
          </cell>
          <cell r="X236">
            <v>107724.90150000001</v>
          </cell>
          <cell r="Y236">
            <v>214285.6496</v>
          </cell>
          <cell r="Z236">
            <v>3512.7597999999998</v>
          </cell>
          <cell r="AA236">
            <v>12519.811900000001</v>
          </cell>
          <cell r="AB236">
            <v>34929.316700000003</v>
          </cell>
          <cell r="AC236">
            <v>0</v>
          </cell>
          <cell r="AD236">
            <v>0</v>
          </cell>
          <cell r="AE236">
            <v>0</v>
          </cell>
          <cell r="AF236">
            <v>0</v>
          </cell>
          <cell r="AG236">
            <v>0</v>
          </cell>
          <cell r="AH236">
            <v>0</v>
          </cell>
          <cell r="AI236">
            <v>0</v>
          </cell>
          <cell r="AJ236">
            <v>0</v>
          </cell>
          <cell r="AK236">
            <v>0</v>
          </cell>
          <cell r="AL236">
            <v>1341.8194000000001</v>
          </cell>
          <cell r="AM236">
            <v>5089.5533999999998</v>
          </cell>
          <cell r="AN236">
            <v>13630.447099999999</v>
          </cell>
          <cell r="AO236">
            <v>4854.5792000000001</v>
          </cell>
          <cell r="AP236">
            <v>17609.365300000001</v>
          </cell>
          <cell r="AQ236">
            <v>48559.763800000001</v>
          </cell>
          <cell r="AR236">
            <v>13121.1</v>
          </cell>
          <cell r="AS236">
            <v>40957.578399999999</v>
          </cell>
          <cell r="AT236">
            <v>133286.5295</v>
          </cell>
          <cell r="AU236">
            <v>0</v>
          </cell>
          <cell r="AV236">
            <v>0</v>
          </cell>
          <cell r="AW236">
            <v>0</v>
          </cell>
          <cell r="AX236">
            <v>0</v>
          </cell>
          <cell r="AY236">
            <v>0</v>
          </cell>
          <cell r="AZ236">
            <v>0</v>
          </cell>
          <cell r="BA236">
            <v>13121.1</v>
          </cell>
          <cell r="BB236">
            <v>40957.578399999999</v>
          </cell>
          <cell r="BC236">
            <v>133286.5295</v>
          </cell>
          <cell r="BD236">
            <v>36315.5098</v>
          </cell>
          <cell r="BE236">
            <v>155857.77619999999</v>
          </cell>
          <cell r="BF236">
            <v>368145.64289999998</v>
          </cell>
          <cell r="BG236">
            <v>2796.6549</v>
          </cell>
          <cell r="BH236">
            <v>10434.069</v>
          </cell>
          <cell r="BI236">
            <v>27986.3</v>
          </cell>
          <cell r="BJ236">
            <v>39112.164700000001</v>
          </cell>
          <cell r="BK236">
            <v>166291.84520000001</v>
          </cell>
          <cell r="BL236">
            <v>396131.94290000002</v>
          </cell>
          <cell r="BM236">
            <v>25991.064699999999</v>
          </cell>
          <cell r="BN236">
            <v>125334.2668</v>
          </cell>
          <cell r="BO236">
            <v>262845.41340000002</v>
          </cell>
          <cell r="BP236">
            <v>36315.5098</v>
          </cell>
          <cell r="BQ236">
            <v>155857.77619999999</v>
          </cell>
          <cell r="BR236">
            <v>368145.64289999998</v>
          </cell>
          <cell r="BS236">
            <v>2796.6549</v>
          </cell>
          <cell r="BT236">
            <v>10434.069</v>
          </cell>
          <cell r="BU236">
            <v>27986.3</v>
          </cell>
          <cell r="BV236">
            <v>39112.164700000001</v>
          </cell>
          <cell r="BW236">
            <v>166291.84520000001</v>
          </cell>
          <cell r="BX236">
            <v>396131.94290000002</v>
          </cell>
          <cell r="BY236">
            <v>0</v>
          </cell>
          <cell r="BZ236">
            <v>0</v>
          </cell>
          <cell r="CA236">
            <v>0</v>
          </cell>
          <cell r="CB236">
            <v>0</v>
          </cell>
          <cell r="CC236">
            <v>0</v>
          </cell>
          <cell r="CD236">
            <v>0</v>
          </cell>
          <cell r="CE236">
            <v>0</v>
          </cell>
          <cell r="CF236">
            <v>0</v>
          </cell>
          <cell r="CG236">
            <v>0</v>
          </cell>
          <cell r="CH236">
            <v>13121.1</v>
          </cell>
          <cell r="CI236">
            <v>40957.578399999999</v>
          </cell>
          <cell r="CJ236">
            <v>133286.5295</v>
          </cell>
          <cell r="CK236">
            <v>0</v>
          </cell>
          <cell r="CL236">
            <v>0</v>
          </cell>
          <cell r="CM236">
            <v>0</v>
          </cell>
          <cell r="CN236">
            <v>13121.1</v>
          </cell>
          <cell r="CO236">
            <v>40957.578399999999</v>
          </cell>
          <cell r="CP236">
            <v>133286.5295</v>
          </cell>
          <cell r="CQ236">
            <v>0</v>
          </cell>
          <cell r="CR236">
            <v>0</v>
          </cell>
          <cell r="CS236">
            <v>0</v>
          </cell>
          <cell r="CT236">
            <v>0</v>
          </cell>
          <cell r="CU236">
            <v>0</v>
          </cell>
          <cell r="CV236">
            <v>0</v>
          </cell>
          <cell r="CW236">
            <v>0</v>
          </cell>
          <cell r="CX236">
            <v>0</v>
          </cell>
          <cell r="CY236">
            <v>0</v>
          </cell>
          <cell r="CZ236">
            <v>25991.064699999999</v>
          </cell>
          <cell r="DA236">
            <v>125334.2668</v>
          </cell>
          <cell r="DB236">
            <v>262845.41340000002</v>
          </cell>
        </row>
        <row r="237">
          <cell r="A237">
            <v>93947</v>
          </cell>
          <cell r="B237">
            <v>86.138800000000003</v>
          </cell>
          <cell r="C237">
            <v>1640.0346999999999</v>
          </cell>
          <cell r="D237">
            <v>675.72159999999997</v>
          </cell>
          <cell r="E237">
            <v>159.97210000000001</v>
          </cell>
          <cell r="F237">
            <v>3045.7791999999999</v>
          </cell>
          <cell r="G237">
            <v>1254.9112</v>
          </cell>
          <cell r="H237">
            <v>0</v>
          </cell>
          <cell r="I237">
            <v>1055.1856</v>
          </cell>
          <cell r="J237">
            <v>0</v>
          </cell>
          <cell r="K237">
            <v>0</v>
          </cell>
          <cell r="L237">
            <v>0</v>
          </cell>
          <cell r="M237">
            <v>0</v>
          </cell>
          <cell r="N237">
            <v>0</v>
          </cell>
          <cell r="O237">
            <v>1055.1856</v>
          </cell>
          <cell r="P237">
            <v>0</v>
          </cell>
          <cell r="Q237">
            <v>447.67919999999998</v>
          </cell>
          <cell r="R237">
            <v>2951.8076999999998</v>
          </cell>
          <cell r="S237">
            <v>3511.8505</v>
          </cell>
          <cell r="T237">
            <v>1587.2262000000001</v>
          </cell>
          <cell r="U237">
            <v>10465.499400000001</v>
          </cell>
          <cell r="V237">
            <v>12451.102500000001</v>
          </cell>
          <cell r="W237">
            <v>2281.0162999999998</v>
          </cell>
          <cell r="X237">
            <v>18103.120999999999</v>
          </cell>
          <cell r="Y237">
            <v>17893.585800000001</v>
          </cell>
          <cell r="Z237">
            <v>3046.1925999999999</v>
          </cell>
          <cell r="AA237">
            <v>20190.8014</v>
          </cell>
          <cell r="AB237">
            <v>23896.0615</v>
          </cell>
          <cell r="AC237">
            <v>0</v>
          </cell>
          <cell r="AD237">
            <v>0</v>
          </cell>
          <cell r="AE237">
            <v>0</v>
          </cell>
          <cell r="AF237">
            <v>0</v>
          </cell>
          <cell r="AG237">
            <v>0</v>
          </cell>
          <cell r="AH237">
            <v>0</v>
          </cell>
          <cell r="AI237">
            <v>59.968000000000004</v>
          </cell>
          <cell r="AJ237">
            <v>395.67270000000002</v>
          </cell>
          <cell r="AK237">
            <v>357.63040000000001</v>
          </cell>
          <cell r="AL237">
            <v>2005.7075</v>
          </cell>
          <cell r="AM237">
            <v>14241.754800000001</v>
          </cell>
          <cell r="AN237">
            <v>15733.906800000001</v>
          </cell>
          <cell r="AO237">
            <v>4991.9321</v>
          </cell>
          <cell r="AP237">
            <v>34036.883500000004</v>
          </cell>
          <cell r="AQ237">
            <v>39272.337899999999</v>
          </cell>
          <cell r="AR237">
            <v>59.968000000000004</v>
          </cell>
          <cell r="AS237">
            <v>1450.8583000000001</v>
          </cell>
          <cell r="AT237">
            <v>357.63040000000001</v>
          </cell>
          <cell r="AU237">
            <v>0</v>
          </cell>
          <cell r="AV237">
            <v>0</v>
          </cell>
          <cell r="AW237">
            <v>0</v>
          </cell>
          <cell r="AX237">
            <v>0</v>
          </cell>
          <cell r="AY237">
            <v>0</v>
          </cell>
          <cell r="AZ237">
            <v>0</v>
          </cell>
          <cell r="BA237">
            <v>59.968000000000004</v>
          </cell>
          <cell r="BB237">
            <v>1450.8583000000001</v>
          </cell>
          <cell r="BC237">
            <v>357.63040000000001</v>
          </cell>
          <cell r="BD237">
            <v>3292.3035</v>
          </cell>
          <cell r="BE237">
            <v>25931.800899999998</v>
          </cell>
          <cell r="BF237">
            <v>25826.694299999999</v>
          </cell>
          <cell r="BG237">
            <v>4040.6129000000001</v>
          </cell>
          <cell r="BH237">
            <v>27659.061900000001</v>
          </cell>
          <cell r="BI237">
            <v>31696.859799999998</v>
          </cell>
          <cell r="BJ237">
            <v>7332.9164000000001</v>
          </cell>
          <cell r="BK237">
            <v>53590.862800000003</v>
          </cell>
          <cell r="BL237">
            <v>57523.554100000001</v>
          </cell>
          <cell r="BM237">
            <v>7272.9484000000002</v>
          </cell>
          <cell r="BN237">
            <v>52140.004500000003</v>
          </cell>
          <cell r="BO237">
            <v>57165.923699999999</v>
          </cell>
          <cell r="BP237">
            <v>3292.3035</v>
          </cell>
          <cell r="BQ237">
            <v>25931.800899999998</v>
          </cell>
          <cell r="BR237">
            <v>25826.694299999999</v>
          </cell>
          <cell r="BS237">
            <v>4040.6129000000001</v>
          </cell>
          <cell r="BT237">
            <v>27659.061900000001</v>
          </cell>
          <cell r="BU237">
            <v>31696.859799999998</v>
          </cell>
          <cell r="BV237">
            <v>7332.9164000000001</v>
          </cell>
          <cell r="BW237">
            <v>53590.862800000003</v>
          </cell>
          <cell r="BX237">
            <v>57523.554100000001</v>
          </cell>
          <cell r="BY237">
            <v>59.968000000000004</v>
          </cell>
          <cell r="BZ237">
            <v>395.67270000000002</v>
          </cell>
          <cell r="CA237">
            <v>357.63040000000001</v>
          </cell>
          <cell r="CB237">
            <v>0</v>
          </cell>
          <cell r="CC237">
            <v>0</v>
          </cell>
          <cell r="CD237">
            <v>0</v>
          </cell>
          <cell r="CE237">
            <v>0</v>
          </cell>
          <cell r="CF237">
            <v>1055.1856</v>
          </cell>
          <cell r="CG237">
            <v>0</v>
          </cell>
          <cell r="CH237">
            <v>0</v>
          </cell>
          <cell r="CI237">
            <v>0</v>
          </cell>
          <cell r="CJ237">
            <v>0</v>
          </cell>
          <cell r="CK237">
            <v>0</v>
          </cell>
          <cell r="CL237">
            <v>0</v>
          </cell>
          <cell r="CM237">
            <v>0</v>
          </cell>
          <cell r="CN237">
            <v>59.968000000000004</v>
          </cell>
          <cell r="CO237">
            <v>1450.8583000000001</v>
          </cell>
          <cell r="CP237">
            <v>357.63040000000001</v>
          </cell>
          <cell r="CQ237">
            <v>0</v>
          </cell>
          <cell r="CR237">
            <v>0</v>
          </cell>
          <cell r="CS237">
            <v>0</v>
          </cell>
          <cell r="CT237">
            <v>0</v>
          </cell>
          <cell r="CU237">
            <v>0</v>
          </cell>
          <cell r="CV237">
            <v>0</v>
          </cell>
          <cell r="CW237">
            <v>0</v>
          </cell>
          <cell r="CX237">
            <v>0</v>
          </cell>
          <cell r="CY237">
            <v>0</v>
          </cell>
          <cell r="CZ237">
            <v>7272.9484000000002</v>
          </cell>
          <cell r="DA237">
            <v>52140.004500000003</v>
          </cell>
          <cell r="DB237">
            <v>57165.923699999999</v>
          </cell>
        </row>
        <row r="238">
          <cell r="A238">
            <v>93948</v>
          </cell>
          <cell r="B238">
            <v>24.426200000000001</v>
          </cell>
          <cell r="C238">
            <v>209.67</v>
          </cell>
          <cell r="D238">
            <v>203.58869999999999</v>
          </cell>
          <cell r="E238">
            <v>45.362900000000003</v>
          </cell>
          <cell r="F238">
            <v>302.42750000000001</v>
          </cell>
          <cell r="G238">
            <v>378.0933</v>
          </cell>
          <cell r="H238">
            <v>0</v>
          </cell>
          <cell r="I238">
            <v>57.046799999999998</v>
          </cell>
          <cell r="J238">
            <v>0</v>
          </cell>
          <cell r="K238">
            <v>39.687100000000001</v>
          </cell>
          <cell r="L238">
            <v>249.9915</v>
          </cell>
          <cell r="M238">
            <v>330.7869</v>
          </cell>
          <cell r="N238">
            <v>0</v>
          </cell>
          <cell r="O238">
            <v>57.046799999999998</v>
          </cell>
          <cell r="P238">
            <v>0</v>
          </cell>
          <cell r="Q238">
            <v>22.998899999999999</v>
          </cell>
          <cell r="R238">
            <v>599.74329999999998</v>
          </cell>
          <cell r="S238">
            <v>191.69229999999999</v>
          </cell>
          <cell r="T238">
            <v>81.541600000000003</v>
          </cell>
          <cell r="U238">
            <v>2126.3627000000001</v>
          </cell>
          <cell r="V238">
            <v>679.63679999999999</v>
          </cell>
          <cell r="W238">
            <v>134.64250000000001</v>
          </cell>
          <cell r="X238">
            <v>2988.212</v>
          </cell>
          <cell r="Y238">
            <v>1122.2242000000001</v>
          </cell>
          <cell r="Z238">
            <v>269.58089999999999</v>
          </cell>
          <cell r="AA238">
            <v>6977.5137000000004</v>
          </cell>
          <cell r="AB238">
            <v>2246.9171999999999</v>
          </cell>
          <cell r="AC238">
            <v>0</v>
          </cell>
          <cell r="AD238">
            <v>0</v>
          </cell>
          <cell r="AE238">
            <v>0</v>
          </cell>
          <cell r="AF238">
            <v>0</v>
          </cell>
          <cell r="AG238">
            <v>0</v>
          </cell>
          <cell r="AH238">
            <v>0</v>
          </cell>
          <cell r="AI238">
            <v>0</v>
          </cell>
          <cell r="AJ238">
            <v>0</v>
          </cell>
          <cell r="AK238">
            <v>0</v>
          </cell>
          <cell r="AL238">
            <v>113.74550000000001</v>
          </cell>
          <cell r="AM238">
            <v>3213.0538999999999</v>
          </cell>
          <cell r="AN238">
            <v>948.05150000000003</v>
          </cell>
          <cell r="AO238">
            <v>383.32639999999998</v>
          </cell>
          <cell r="AP238">
            <v>10190.5676</v>
          </cell>
          <cell r="AQ238">
            <v>3194.9686999999999</v>
          </cell>
          <cell r="AR238">
            <v>39.687100000000001</v>
          </cell>
          <cell r="AS238">
            <v>307.03829999999999</v>
          </cell>
          <cell r="AT238">
            <v>330.7869</v>
          </cell>
          <cell r="AU238">
            <v>0</v>
          </cell>
          <cell r="AV238">
            <v>0</v>
          </cell>
          <cell r="AW238">
            <v>0</v>
          </cell>
          <cell r="AX238">
            <v>0</v>
          </cell>
          <cell r="AY238">
            <v>0</v>
          </cell>
          <cell r="AZ238">
            <v>0</v>
          </cell>
          <cell r="BA238">
            <v>39.687100000000001</v>
          </cell>
          <cell r="BB238">
            <v>307.03829999999999</v>
          </cell>
          <cell r="BC238">
            <v>330.7869</v>
          </cell>
          <cell r="BD238">
            <v>339.37</v>
          </cell>
          <cell r="BE238">
            <v>7546.6580000000004</v>
          </cell>
          <cell r="BF238">
            <v>2828.5992000000001</v>
          </cell>
          <cell r="BG238">
            <v>218.286</v>
          </cell>
          <cell r="BH238">
            <v>5939.1598999999997</v>
          </cell>
          <cell r="BI238">
            <v>1819.3806</v>
          </cell>
          <cell r="BJ238">
            <v>557.65599999999995</v>
          </cell>
          <cell r="BK238">
            <v>13485.8179</v>
          </cell>
          <cell r="BL238">
            <v>4647.9798000000001</v>
          </cell>
          <cell r="BM238">
            <v>517.96889999999996</v>
          </cell>
          <cell r="BN238">
            <v>13178.7796</v>
          </cell>
          <cell r="BO238">
            <v>4317.1929</v>
          </cell>
          <cell r="BP238">
            <v>339.37</v>
          </cell>
          <cell r="BQ238">
            <v>7546.6580000000004</v>
          </cell>
          <cell r="BR238">
            <v>2828.5992000000001</v>
          </cell>
          <cell r="BS238">
            <v>218.286</v>
          </cell>
          <cell r="BT238">
            <v>5939.1598999999997</v>
          </cell>
          <cell r="BU238">
            <v>1819.3806</v>
          </cell>
          <cell r="BV238">
            <v>557.65599999999995</v>
          </cell>
          <cell r="BW238">
            <v>13485.8179</v>
          </cell>
          <cell r="BX238">
            <v>4647.9798000000001</v>
          </cell>
          <cell r="BY238">
            <v>0</v>
          </cell>
          <cell r="BZ238">
            <v>0</v>
          </cell>
          <cell r="CA238">
            <v>0</v>
          </cell>
          <cell r="CB238">
            <v>0</v>
          </cell>
          <cell r="CC238">
            <v>0</v>
          </cell>
          <cell r="CD238">
            <v>0</v>
          </cell>
          <cell r="CE238">
            <v>0</v>
          </cell>
          <cell r="CF238">
            <v>57.046799999999998</v>
          </cell>
          <cell r="CG238">
            <v>0</v>
          </cell>
          <cell r="CH238">
            <v>39.687100000000001</v>
          </cell>
          <cell r="CI238">
            <v>249.9915</v>
          </cell>
          <cell r="CJ238">
            <v>330.7869</v>
          </cell>
          <cell r="CK238">
            <v>0</v>
          </cell>
          <cell r="CL238">
            <v>0</v>
          </cell>
          <cell r="CM238">
            <v>0</v>
          </cell>
          <cell r="CN238">
            <v>39.687100000000001</v>
          </cell>
          <cell r="CO238">
            <v>307.03829999999999</v>
          </cell>
          <cell r="CP238">
            <v>330.7869</v>
          </cell>
          <cell r="CQ238">
            <v>0</v>
          </cell>
          <cell r="CR238">
            <v>0</v>
          </cell>
          <cell r="CS238">
            <v>0</v>
          </cell>
          <cell r="CT238">
            <v>0</v>
          </cell>
          <cell r="CU238">
            <v>0</v>
          </cell>
          <cell r="CV238">
            <v>0</v>
          </cell>
          <cell r="CW238">
            <v>0</v>
          </cell>
          <cell r="CX238">
            <v>0</v>
          </cell>
          <cell r="CY238">
            <v>0</v>
          </cell>
          <cell r="CZ238">
            <v>517.96889999999996</v>
          </cell>
          <cell r="DA238">
            <v>13178.7796</v>
          </cell>
          <cell r="DB238">
            <v>4317.1929</v>
          </cell>
        </row>
        <row r="239">
          <cell r="A239">
            <v>93949</v>
          </cell>
          <cell r="B239">
            <v>798.16359999999997</v>
          </cell>
          <cell r="C239">
            <v>3475.7264</v>
          </cell>
          <cell r="D239">
            <v>6652.5749999999998</v>
          </cell>
          <cell r="E239">
            <v>1482.3039000000001</v>
          </cell>
          <cell r="F239">
            <v>6764.6162000000004</v>
          </cell>
          <cell r="G239">
            <v>12354.784299999999</v>
          </cell>
          <cell r="H239">
            <v>0</v>
          </cell>
          <cell r="I239">
            <v>418.6</v>
          </cell>
          <cell r="J239">
            <v>0</v>
          </cell>
          <cell r="K239">
            <v>1782.1687999999999</v>
          </cell>
          <cell r="L239">
            <v>5840.7655999999997</v>
          </cell>
          <cell r="M239">
            <v>14854.114299999999</v>
          </cell>
          <cell r="N239">
            <v>0</v>
          </cell>
          <cell r="O239">
            <v>418.6</v>
          </cell>
          <cell r="P239">
            <v>0</v>
          </cell>
          <cell r="Q239">
            <v>1089.164</v>
          </cell>
          <cell r="R239">
            <v>6931.1441999999997</v>
          </cell>
          <cell r="S239">
            <v>9078.0210000000006</v>
          </cell>
          <cell r="T239">
            <v>3861.5814</v>
          </cell>
          <cell r="U239">
            <v>24574.056799999998</v>
          </cell>
          <cell r="V239">
            <v>32185.7117</v>
          </cell>
          <cell r="W239">
            <v>5449.0441000000001</v>
          </cell>
          <cell r="X239">
            <v>35904.777999999998</v>
          </cell>
          <cell r="Y239">
            <v>45416.977700000003</v>
          </cell>
          <cell r="Z239">
            <v>8837.8346999999994</v>
          </cell>
          <cell r="AA239">
            <v>59304.628900000003</v>
          </cell>
          <cell r="AB239">
            <v>73662.048699999999</v>
          </cell>
          <cell r="AC239">
            <v>0</v>
          </cell>
          <cell r="AD239">
            <v>0</v>
          </cell>
          <cell r="AE239">
            <v>0</v>
          </cell>
          <cell r="AF239">
            <v>0</v>
          </cell>
          <cell r="AG239">
            <v>0</v>
          </cell>
          <cell r="AH239">
            <v>0</v>
          </cell>
          <cell r="AI239">
            <v>0</v>
          </cell>
          <cell r="AJ239">
            <v>0</v>
          </cell>
          <cell r="AK239">
            <v>0</v>
          </cell>
          <cell r="AL239">
            <v>4879.7094999999999</v>
          </cell>
          <cell r="AM239">
            <v>33727.334999999999</v>
          </cell>
          <cell r="AN239">
            <v>40671.6584</v>
          </cell>
          <cell r="AO239">
            <v>13717.5442</v>
          </cell>
          <cell r="AP239">
            <v>93031.963900000002</v>
          </cell>
          <cell r="AQ239">
            <v>114333.7071</v>
          </cell>
          <cell r="AR239">
            <v>1782.1687999999999</v>
          </cell>
          <cell r="AS239">
            <v>6259.3656000000001</v>
          </cell>
          <cell r="AT239">
            <v>14854.114299999999</v>
          </cell>
          <cell r="AU239">
            <v>0</v>
          </cell>
          <cell r="AV239">
            <v>0</v>
          </cell>
          <cell r="AW239">
            <v>0</v>
          </cell>
          <cell r="AX239">
            <v>0</v>
          </cell>
          <cell r="AY239">
            <v>0</v>
          </cell>
          <cell r="AZ239">
            <v>0</v>
          </cell>
          <cell r="BA239">
            <v>1782.1687999999999</v>
          </cell>
          <cell r="BB239">
            <v>6259.3656000000001</v>
          </cell>
          <cell r="BC239">
            <v>14854.114299999999</v>
          </cell>
          <cell r="BD239">
            <v>11118.3022</v>
          </cell>
          <cell r="BE239">
            <v>69963.571500000005</v>
          </cell>
          <cell r="BF239">
            <v>92669.407999999996</v>
          </cell>
          <cell r="BG239">
            <v>9830.4549000000006</v>
          </cell>
          <cell r="BH239">
            <v>65232.536</v>
          </cell>
          <cell r="BI239">
            <v>81935.391099999993</v>
          </cell>
          <cell r="BJ239">
            <v>20948.757099999999</v>
          </cell>
          <cell r="BK239">
            <v>135196.10750000001</v>
          </cell>
          <cell r="BL239">
            <v>174604.7991</v>
          </cell>
          <cell r="BM239">
            <v>19166.588299999999</v>
          </cell>
          <cell r="BN239">
            <v>128936.74189999999</v>
          </cell>
          <cell r="BO239">
            <v>159750.68479999999</v>
          </cell>
          <cell r="BP239">
            <v>11118.3022</v>
          </cell>
          <cell r="BQ239">
            <v>69963.571500000005</v>
          </cell>
          <cell r="BR239">
            <v>92669.407999999996</v>
          </cell>
          <cell r="BS239">
            <v>9830.4549000000006</v>
          </cell>
          <cell r="BT239">
            <v>65232.536</v>
          </cell>
          <cell r="BU239">
            <v>81935.391099999993</v>
          </cell>
          <cell r="BV239">
            <v>20948.757099999999</v>
          </cell>
          <cell r="BW239">
            <v>135196.10750000001</v>
          </cell>
          <cell r="BX239">
            <v>174604.7991</v>
          </cell>
          <cell r="BY239">
            <v>0</v>
          </cell>
          <cell r="BZ239">
            <v>0</v>
          </cell>
          <cell r="CA239">
            <v>0</v>
          </cell>
          <cell r="CB239">
            <v>0</v>
          </cell>
          <cell r="CC239">
            <v>0</v>
          </cell>
          <cell r="CD239">
            <v>0</v>
          </cell>
          <cell r="CE239">
            <v>0</v>
          </cell>
          <cell r="CF239">
            <v>418.6</v>
          </cell>
          <cell r="CG239">
            <v>0</v>
          </cell>
          <cell r="CH239">
            <v>1782.1687999999999</v>
          </cell>
          <cell r="CI239">
            <v>5840.7655999999997</v>
          </cell>
          <cell r="CJ239">
            <v>14854.114299999999</v>
          </cell>
          <cell r="CK239">
            <v>0</v>
          </cell>
          <cell r="CL239">
            <v>0</v>
          </cell>
          <cell r="CM239">
            <v>0</v>
          </cell>
          <cell r="CN239">
            <v>1782.1687999999999</v>
          </cell>
          <cell r="CO239">
            <v>6259.3656000000001</v>
          </cell>
          <cell r="CP239">
            <v>14854.114299999999</v>
          </cell>
          <cell r="CQ239">
            <v>0</v>
          </cell>
          <cell r="CR239">
            <v>0</v>
          </cell>
          <cell r="CS239">
            <v>0</v>
          </cell>
          <cell r="CT239">
            <v>0</v>
          </cell>
          <cell r="CU239">
            <v>0</v>
          </cell>
          <cell r="CV239">
            <v>0</v>
          </cell>
          <cell r="CW239">
            <v>0</v>
          </cell>
          <cell r="CX239">
            <v>0</v>
          </cell>
          <cell r="CY239">
            <v>0</v>
          </cell>
          <cell r="CZ239">
            <v>19166.588299999999</v>
          </cell>
          <cell r="DA239">
            <v>128936.74189999999</v>
          </cell>
          <cell r="DB239">
            <v>159750.68479999999</v>
          </cell>
        </row>
        <row r="240">
          <cell r="A240">
            <v>93950</v>
          </cell>
          <cell r="B240">
            <v>0</v>
          </cell>
          <cell r="C240">
            <v>0</v>
          </cell>
          <cell r="D240">
            <v>0</v>
          </cell>
          <cell r="E240">
            <v>0</v>
          </cell>
          <cell r="F240">
            <v>0</v>
          </cell>
          <cell r="G240">
            <v>0</v>
          </cell>
          <cell r="H240">
            <v>0</v>
          </cell>
          <cell r="I240">
            <v>586.04</v>
          </cell>
          <cell r="J240">
            <v>0</v>
          </cell>
          <cell r="K240">
            <v>0</v>
          </cell>
          <cell r="L240">
            <v>0</v>
          </cell>
          <cell r="M240">
            <v>0</v>
          </cell>
          <cell r="N240">
            <v>0</v>
          </cell>
          <cell r="O240">
            <v>586.04</v>
          </cell>
          <cell r="P240">
            <v>0</v>
          </cell>
          <cell r="Q240">
            <v>80.731300000000005</v>
          </cell>
          <cell r="R240">
            <v>624.23339999999996</v>
          </cell>
          <cell r="S240">
            <v>763.50829999999996</v>
          </cell>
          <cell r="T240">
            <v>286.22930000000002</v>
          </cell>
          <cell r="U240">
            <v>2213.1911</v>
          </cell>
          <cell r="V240">
            <v>2706.9861000000001</v>
          </cell>
          <cell r="W240">
            <v>366.9606</v>
          </cell>
          <cell r="X240">
            <v>2837.4245000000001</v>
          </cell>
          <cell r="Y240">
            <v>3470.4944</v>
          </cell>
          <cell r="Z240">
            <v>376.24239999999998</v>
          </cell>
          <cell r="AA240">
            <v>2681.4870999999998</v>
          </cell>
          <cell r="AB240">
            <v>3558.2759000000001</v>
          </cell>
          <cell r="AC240">
            <v>0</v>
          </cell>
          <cell r="AD240">
            <v>0</v>
          </cell>
          <cell r="AE240">
            <v>0</v>
          </cell>
          <cell r="AF240">
            <v>0</v>
          </cell>
          <cell r="AG240">
            <v>0</v>
          </cell>
          <cell r="AH240">
            <v>0</v>
          </cell>
          <cell r="AI240">
            <v>15.516999999999999</v>
          </cell>
          <cell r="AJ240">
            <v>130.81219999999999</v>
          </cell>
          <cell r="AK240">
            <v>107.3918</v>
          </cell>
          <cell r="AL240">
            <v>338.45400000000001</v>
          </cell>
          <cell r="AM240">
            <v>2800.6772000000001</v>
          </cell>
          <cell r="AN240">
            <v>3200.8962000000001</v>
          </cell>
          <cell r="AO240">
            <v>699.17939999999999</v>
          </cell>
          <cell r="AP240">
            <v>5351.3521000000001</v>
          </cell>
          <cell r="AQ240">
            <v>6651.7803000000004</v>
          </cell>
          <cell r="AR240">
            <v>15.516999999999999</v>
          </cell>
          <cell r="AS240">
            <v>716.85220000000004</v>
          </cell>
          <cell r="AT240">
            <v>107.3918</v>
          </cell>
          <cell r="AU240">
            <v>0</v>
          </cell>
          <cell r="AV240">
            <v>0</v>
          </cell>
          <cell r="AW240">
            <v>0</v>
          </cell>
          <cell r="AX240">
            <v>0</v>
          </cell>
          <cell r="AY240">
            <v>0</v>
          </cell>
          <cell r="AZ240">
            <v>0</v>
          </cell>
          <cell r="BA240">
            <v>15.516999999999999</v>
          </cell>
          <cell r="BB240">
            <v>716.85220000000004</v>
          </cell>
          <cell r="BC240">
            <v>107.3918</v>
          </cell>
          <cell r="BD240">
            <v>376.24239999999998</v>
          </cell>
          <cell r="BE240">
            <v>3267.5270999999998</v>
          </cell>
          <cell r="BF240">
            <v>3558.2759000000001</v>
          </cell>
          <cell r="BG240">
            <v>705.41459999999995</v>
          </cell>
          <cell r="BH240">
            <v>5638.1017000000002</v>
          </cell>
          <cell r="BI240">
            <v>6671.3905999999997</v>
          </cell>
          <cell r="BJ240">
            <v>1081.6569999999999</v>
          </cell>
          <cell r="BK240">
            <v>8905.6288000000004</v>
          </cell>
          <cell r="BL240">
            <v>10229.666499999999</v>
          </cell>
          <cell r="BM240">
            <v>1066.1400000000001</v>
          </cell>
          <cell r="BN240">
            <v>8188.7766000000001</v>
          </cell>
          <cell r="BO240">
            <v>10122.2747</v>
          </cell>
          <cell r="BP240">
            <v>376.24239999999998</v>
          </cell>
          <cell r="BQ240">
            <v>3267.5270999999998</v>
          </cell>
          <cell r="BR240">
            <v>3558.2759000000001</v>
          </cell>
          <cell r="BS240">
            <v>705.41459999999995</v>
          </cell>
          <cell r="BT240">
            <v>5638.1017000000002</v>
          </cell>
          <cell r="BU240">
            <v>6671.3905999999997</v>
          </cell>
          <cell r="BV240">
            <v>1081.6569999999999</v>
          </cell>
          <cell r="BW240">
            <v>8905.6288000000004</v>
          </cell>
          <cell r="BX240">
            <v>10229.666499999999</v>
          </cell>
          <cell r="BY240">
            <v>15.516999999999999</v>
          </cell>
          <cell r="BZ240">
            <v>130.81219999999999</v>
          </cell>
          <cell r="CA240">
            <v>107.3918</v>
          </cell>
          <cell r="CB240">
            <v>0</v>
          </cell>
          <cell r="CC240">
            <v>0</v>
          </cell>
          <cell r="CD240">
            <v>0</v>
          </cell>
          <cell r="CE240">
            <v>0</v>
          </cell>
          <cell r="CF240">
            <v>586.04</v>
          </cell>
          <cell r="CG240">
            <v>0</v>
          </cell>
          <cell r="CH240">
            <v>0</v>
          </cell>
          <cell r="CI240">
            <v>0</v>
          </cell>
          <cell r="CJ240">
            <v>0</v>
          </cell>
          <cell r="CK240">
            <v>0</v>
          </cell>
          <cell r="CL240">
            <v>0</v>
          </cell>
          <cell r="CM240">
            <v>0</v>
          </cell>
          <cell r="CN240">
            <v>15.516999999999999</v>
          </cell>
          <cell r="CO240">
            <v>716.85220000000004</v>
          </cell>
          <cell r="CP240">
            <v>107.3918</v>
          </cell>
          <cell r="CQ240">
            <v>0</v>
          </cell>
          <cell r="CR240">
            <v>0</v>
          </cell>
          <cell r="CS240">
            <v>0</v>
          </cell>
          <cell r="CT240">
            <v>0</v>
          </cell>
          <cell r="CU240">
            <v>0</v>
          </cell>
          <cell r="CV240">
            <v>0</v>
          </cell>
          <cell r="CW240">
            <v>0</v>
          </cell>
          <cell r="CX240">
            <v>0</v>
          </cell>
          <cell r="CY240">
            <v>0</v>
          </cell>
          <cell r="CZ240">
            <v>1066.1400000000001</v>
          </cell>
          <cell r="DA240">
            <v>8188.7766000000001</v>
          </cell>
          <cell r="DB240">
            <v>10122.2747</v>
          </cell>
        </row>
        <row r="241">
          <cell r="A241">
            <v>93951</v>
          </cell>
          <cell r="B241">
            <v>96.586799999999997</v>
          </cell>
          <cell r="C241">
            <v>365.08730000000003</v>
          </cell>
          <cell r="D241">
            <v>805.03629999999998</v>
          </cell>
          <cell r="E241">
            <v>179.37559999999999</v>
          </cell>
          <cell r="F241">
            <v>895.36680000000001</v>
          </cell>
          <cell r="G241">
            <v>1495.0689</v>
          </cell>
          <cell r="H241">
            <v>0</v>
          </cell>
          <cell r="I241">
            <v>93.883600000000001</v>
          </cell>
          <cell r="J241">
            <v>0</v>
          </cell>
          <cell r="K241">
            <v>155.64250000000001</v>
          </cell>
          <cell r="L241">
            <v>512.55920000000003</v>
          </cell>
          <cell r="M241">
            <v>1297.2577000000001</v>
          </cell>
          <cell r="N241">
            <v>0</v>
          </cell>
          <cell r="O241">
            <v>93.883600000000001</v>
          </cell>
          <cell r="P241">
            <v>0</v>
          </cell>
          <cell r="Q241">
            <v>29.821300000000001</v>
          </cell>
          <cell r="R241">
            <v>221.83189999999999</v>
          </cell>
          <cell r="S241">
            <v>248.55539999999999</v>
          </cell>
          <cell r="T241">
            <v>105.7299</v>
          </cell>
          <cell r="U241">
            <v>786.49450000000002</v>
          </cell>
          <cell r="V241">
            <v>881.24329999999998</v>
          </cell>
          <cell r="W241">
            <v>255.87110000000001</v>
          </cell>
          <cell r="X241">
            <v>1756.2212999999999</v>
          </cell>
          <cell r="Y241">
            <v>2132.6462000000001</v>
          </cell>
          <cell r="Z241">
            <v>221.43510000000001</v>
          </cell>
          <cell r="AA241">
            <v>1640.1880000000001</v>
          </cell>
          <cell r="AB241">
            <v>1845.6288</v>
          </cell>
          <cell r="AC241">
            <v>0</v>
          </cell>
          <cell r="AD241">
            <v>0.49440000000000001</v>
          </cell>
          <cell r="AE241">
            <v>0</v>
          </cell>
          <cell r="AF241">
            <v>0</v>
          </cell>
          <cell r="AG241">
            <v>0</v>
          </cell>
          <cell r="AH241">
            <v>0</v>
          </cell>
          <cell r="AI241">
            <v>0</v>
          </cell>
          <cell r="AJ241">
            <v>0</v>
          </cell>
          <cell r="AK241">
            <v>0</v>
          </cell>
          <cell r="AL241">
            <v>136.18979999999999</v>
          </cell>
          <cell r="AM241">
            <v>1106.7956999999999</v>
          </cell>
          <cell r="AN241">
            <v>1135.1214</v>
          </cell>
          <cell r="AO241">
            <v>357.62490000000003</v>
          </cell>
          <cell r="AP241">
            <v>2746.4893000000002</v>
          </cell>
          <cell r="AQ241">
            <v>2980.7501999999999</v>
          </cell>
          <cell r="AR241">
            <v>155.64250000000001</v>
          </cell>
          <cell r="AS241">
            <v>606.93719999999996</v>
          </cell>
          <cell r="AT241">
            <v>1297.2577000000001</v>
          </cell>
          <cell r="AU241">
            <v>0</v>
          </cell>
          <cell r="AV241">
            <v>0</v>
          </cell>
          <cell r="AW241">
            <v>0</v>
          </cell>
          <cell r="AX241">
            <v>0</v>
          </cell>
          <cell r="AY241">
            <v>0</v>
          </cell>
          <cell r="AZ241">
            <v>0</v>
          </cell>
          <cell r="BA241">
            <v>155.64250000000001</v>
          </cell>
          <cell r="BB241">
            <v>606.93719999999996</v>
          </cell>
          <cell r="BC241">
            <v>1297.2577000000001</v>
          </cell>
          <cell r="BD241">
            <v>497.39749999999998</v>
          </cell>
          <cell r="BE241">
            <v>2994.5257000000001</v>
          </cell>
          <cell r="BF241">
            <v>4145.7340000000004</v>
          </cell>
          <cell r="BG241">
            <v>271.74099999999999</v>
          </cell>
          <cell r="BH241">
            <v>2115.1221</v>
          </cell>
          <cell r="BI241">
            <v>2264.9200999999998</v>
          </cell>
          <cell r="BJ241">
            <v>769.13850000000002</v>
          </cell>
          <cell r="BK241">
            <v>5109.6477999999997</v>
          </cell>
          <cell r="BL241">
            <v>6410.6540999999997</v>
          </cell>
          <cell r="BM241">
            <v>613.49599999999998</v>
          </cell>
          <cell r="BN241">
            <v>4502.7106000000003</v>
          </cell>
          <cell r="BO241">
            <v>5113.3963999999996</v>
          </cell>
          <cell r="BP241">
            <v>497.39749999999998</v>
          </cell>
          <cell r="BQ241">
            <v>2994.5257000000001</v>
          </cell>
          <cell r="BR241">
            <v>4145.7340000000004</v>
          </cell>
          <cell r="BS241">
            <v>271.74099999999999</v>
          </cell>
          <cell r="BT241">
            <v>2115.1221</v>
          </cell>
          <cell r="BU241">
            <v>2264.9200999999998</v>
          </cell>
          <cell r="BV241">
            <v>769.13850000000002</v>
          </cell>
          <cell r="BW241">
            <v>5109.6477999999997</v>
          </cell>
          <cell r="BX241">
            <v>6410.6540999999997</v>
          </cell>
          <cell r="BY241">
            <v>0</v>
          </cell>
          <cell r="BZ241">
            <v>0</v>
          </cell>
          <cell r="CA241">
            <v>0</v>
          </cell>
          <cell r="CB241">
            <v>0</v>
          </cell>
          <cell r="CC241">
            <v>0</v>
          </cell>
          <cell r="CD241">
            <v>0</v>
          </cell>
          <cell r="CE241">
            <v>0</v>
          </cell>
          <cell r="CF241">
            <v>93.883600000000001</v>
          </cell>
          <cell r="CG241">
            <v>0</v>
          </cell>
          <cell r="CH241">
            <v>155.64250000000001</v>
          </cell>
          <cell r="CI241">
            <v>512.55920000000003</v>
          </cell>
          <cell r="CJ241">
            <v>1297.2577000000001</v>
          </cell>
          <cell r="CK241">
            <v>0</v>
          </cell>
          <cell r="CL241">
            <v>0.49440000000000001</v>
          </cell>
          <cell r="CM241">
            <v>0</v>
          </cell>
          <cell r="CN241">
            <v>155.64250000000001</v>
          </cell>
          <cell r="CO241">
            <v>606.93719999999996</v>
          </cell>
          <cell r="CP241">
            <v>1297.2577000000001</v>
          </cell>
          <cell r="CQ241">
            <v>0</v>
          </cell>
          <cell r="CR241">
            <v>0</v>
          </cell>
          <cell r="CS241">
            <v>0</v>
          </cell>
          <cell r="CT241">
            <v>0</v>
          </cell>
          <cell r="CU241">
            <v>0</v>
          </cell>
          <cell r="CV241">
            <v>0</v>
          </cell>
          <cell r="CW241">
            <v>0</v>
          </cell>
          <cell r="CX241">
            <v>0</v>
          </cell>
          <cell r="CY241">
            <v>0</v>
          </cell>
          <cell r="CZ241">
            <v>613.49599999999998</v>
          </cell>
          <cell r="DA241">
            <v>4502.7106000000003</v>
          </cell>
          <cell r="DB241">
            <v>5113.3963999999996</v>
          </cell>
        </row>
        <row r="242">
          <cell r="A242">
            <v>93952</v>
          </cell>
          <cell r="B242">
            <v>204.45519999999999</v>
          </cell>
          <cell r="C242">
            <v>1747.0971</v>
          </cell>
          <cell r="D242">
            <v>1704.1035999999999</v>
          </cell>
          <cell r="E242">
            <v>379.70249999999999</v>
          </cell>
          <cell r="F242">
            <v>2709.0527999999999</v>
          </cell>
          <cell r="G242">
            <v>3164.7644</v>
          </cell>
          <cell r="H242">
            <v>0</v>
          </cell>
          <cell r="I242">
            <v>55.255200000000002</v>
          </cell>
          <cell r="J242">
            <v>0</v>
          </cell>
          <cell r="K242">
            <v>59.8</v>
          </cell>
          <cell r="L242">
            <v>444.9923</v>
          </cell>
          <cell r="M242">
            <v>498.42430000000002</v>
          </cell>
          <cell r="N242">
            <v>0</v>
          </cell>
          <cell r="O242">
            <v>55.255200000000002</v>
          </cell>
          <cell r="P242">
            <v>0</v>
          </cell>
          <cell r="Q242">
            <v>53.947600000000001</v>
          </cell>
          <cell r="R242">
            <v>267.0095</v>
          </cell>
          <cell r="S242">
            <v>449.64640000000003</v>
          </cell>
          <cell r="T242">
            <v>191.26859999999999</v>
          </cell>
          <cell r="U242">
            <v>946.67060000000004</v>
          </cell>
          <cell r="V242">
            <v>1594.1949999999999</v>
          </cell>
          <cell r="W242">
            <v>769.57389999999998</v>
          </cell>
          <cell r="X242">
            <v>5224.8377</v>
          </cell>
          <cell r="Y242">
            <v>6414.2851000000001</v>
          </cell>
          <cell r="Z242">
            <v>434.60070000000002</v>
          </cell>
          <cell r="AA242">
            <v>2209.1927000000001</v>
          </cell>
          <cell r="AB242">
            <v>3622.3319999999999</v>
          </cell>
          <cell r="AC242">
            <v>0</v>
          </cell>
          <cell r="AD242">
            <v>26.427199999999999</v>
          </cell>
          <cell r="AE242">
            <v>0</v>
          </cell>
          <cell r="AF242">
            <v>0</v>
          </cell>
          <cell r="AG242">
            <v>0</v>
          </cell>
          <cell r="AH242">
            <v>0</v>
          </cell>
          <cell r="AI242">
            <v>0</v>
          </cell>
          <cell r="AJ242">
            <v>0</v>
          </cell>
          <cell r="AK242">
            <v>0</v>
          </cell>
          <cell r="AL242">
            <v>246.37139999999999</v>
          </cell>
          <cell r="AM242">
            <v>1299.6511</v>
          </cell>
          <cell r="AN242">
            <v>2053.4695000000002</v>
          </cell>
          <cell r="AO242">
            <v>680.97209999999995</v>
          </cell>
          <cell r="AP242">
            <v>3482.4166</v>
          </cell>
          <cell r="AQ242">
            <v>5675.8014999999996</v>
          </cell>
          <cell r="AR242">
            <v>59.8</v>
          </cell>
          <cell r="AS242">
            <v>526.67470000000003</v>
          </cell>
          <cell r="AT242">
            <v>498.42430000000002</v>
          </cell>
          <cell r="AU242">
            <v>0</v>
          </cell>
          <cell r="AV242">
            <v>0</v>
          </cell>
          <cell r="AW242">
            <v>0</v>
          </cell>
          <cell r="AX242">
            <v>0</v>
          </cell>
          <cell r="AY242">
            <v>0</v>
          </cell>
          <cell r="AZ242">
            <v>0</v>
          </cell>
          <cell r="BA242">
            <v>59.8</v>
          </cell>
          <cell r="BB242">
            <v>526.67470000000003</v>
          </cell>
          <cell r="BC242">
            <v>498.42430000000002</v>
          </cell>
          <cell r="BD242">
            <v>1018.7584000000001</v>
          </cell>
          <cell r="BE242">
            <v>6720.5977999999996</v>
          </cell>
          <cell r="BF242">
            <v>8491.2000000000007</v>
          </cell>
          <cell r="BG242">
            <v>491.58760000000001</v>
          </cell>
          <cell r="BH242">
            <v>2513.3312000000001</v>
          </cell>
          <cell r="BI242">
            <v>4097.3109000000004</v>
          </cell>
          <cell r="BJ242">
            <v>1510.346</v>
          </cell>
          <cell r="BK242">
            <v>9233.9290000000001</v>
          </cell>
          <cell r="BL242">
            <v>12588.510899999999</v>
          </cell>
          <cell r="BM242">
            <v>1450.546</v>
          </cell>
          <cell r="BN242">
            <v>8707.2543000000005</v>
          </cell>
          <cell r="BO242">
            <v>12090.086600000001</v>
          </cell>
          <cell r="BP242">
            <v>1018.7584000000001</v>
          </cell>
          <cell r="BQ242">
            <v>6720.5977999999996</v>
          </cell>
          <cell r="BR242">
            <v>8491.2000000000007</v>
          </cell>
          <cell r="BS242">
            <v>491.58760000000001</v>
          </cell>
          <cell r="BT242">
            <v>2513.3312000000001</v>
          </cell>
          <cell r="BU242">
            <v>4097.3109000000004</v>
          </cell>
          <cell r="BV242">
            <v>1510.346</v>
          </cell>
          <cell r="BW242">
            <v>9233.9290000000001</v>
          </cell>
          <cell r="BX242">
            <v>12588.510899999999</v>
          </cell>
          <cell r="BY242">
            <v>0</v>
          </cell>
          <cell r="BZ242">
            <v>0</v>
          </cell>
          <cell r="CA242">
            <v>0</v>
          </cell>
          <cell r="CB242">
            <v>0</v>
          </cell>
          <cell r="CC242">
            <v>0</v>
          </cell>
          <cell r="CD242">
            <v>0</v>
          </cell>
          <cell r="CE242">
            <v>0</v>
          </cell>
          <cell r="CF242">
            <v>55.255200000000002</v>
          </cell>
          <cell r="CG242">
            <v>0</v>
          </cell>
          <cell r="CH242">
            <v>59.8</v>
          </cell>
          <cell r="CI242">
            <v>444.9923</v>
          </cell>
          <cell r="CJ242">
            <v>498.42430000000002</v>
          </cell>
          <cell r="CK242">
            <v>0</v>
          </cell>
          <cell r="CL242">
            <v>26.427199999999999</v>
          </cell>
          <cell r="CM242">
            <v>0</v>
          </cell>
          <cell r="CN242">
            <v>59.8</v>
          </cell>
          <cell r="CO242">
            <v>526.67470000000003</v>
          </cell>
          <cell r="CP242">
            <v>498.42430000000002</v>
          </cell>
          <cell r="CQ242">
            <v>0</v>
          </cell>
          <cell r="CR242">
            <v>0</v>
          </cell>
          <cell r="CS242">
            <v>0</v>
          </cell>
          <cell r="CT242">
            <v>0</v>
          </cell>
          <cell r="CU242">
            <v>0</v>
          </cell>
          <cell r="CV242">
            <v>0</v>
          </cell>
          <cell r="CW242">
            <v>0</v>
          </cell>
          <cell r="CX242">
            <v>0</v>
          </cell>
          <cell r="CY242">
            <v>0</v>
          </cell>
          <cell r="CZ242">
            <v>1450.546</v>
          </cell>
          <cell r="DA242">
            <v>8707.2543000000005</v>
          </cell>
          <cell r="DB242">
            <v>12090.086600000001</v>
          </cell>
        </row>
        <row r="243">
          <cell r="A243">
            <v>93954</v>
          </cell>
          <cell r="B243">
            <v>0</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83.281099999999995</v>
          </cell>
          <cell r="R243">
            <v>544.41279999999995</v>
          </cell>
          <cell r="S243">
            <v>845.98400000000004</v>
          </cell>
          <cell r="T243">
            <v>295.26940000000002</v>
          </cell>
          <cell r="U243">
            <v>1930.1902</v>
          </cell>
          <cell r="V243">
            <v>2999.4009000000001</v>
          </cell>
          <cell r="W243">
            <v>378.5505</v>
          </cell>
          <cell r="X243">
            <v>2474.6030000000001</v>
          </cell>
          <cell r="Y243">
            <v>3845.3849</v>
          </cell>
          <cell r="Z243">
            <v>388.12369999999999</v>
          </cell>
          <cell r="AA243">
            <v>2370.5048000000002</v>
          </cell>
          <cell r="AB243">
            <v>3942.6311999999998</v>
          </cell>
          <cell r="AC243">
            <v>0</v>
          </cell>
          <cell r="AD243">
            <v>0</v>
          </cell>
          <cell r="AE243">
            <v>0</v>
          </cell>
          <cell r="AF243">
            <v>0</v>
          </cell>
          <cell r="AG243">
            <v>0</v>
          </cell>
          <cell r="AH243">
            <v>0</v>
          </cell>
          <cell r="AI243">
            <v>16.935600000000001</v>
          </cell>
          <cell r="AJ243">
            <v>135.2792</v>
          </cell>
          <cell r="AK243">
            <v>122.8766</v>
          </cell>
          <cell r="AL243">
            <v>349.14359999999999</v>
          </cell>
          <cell r="AM243">
            <v>2414.4982</v>
          </cell>
          <cell r="AN243">
            <v>3546.6646999999998</v>
          </cell>
          <cell r="AO243">
            <v>720.33169999999996</v>
          </cell>
          <cell r="AP243">
            <v>4649.7237999999998</v>
          </cell>
          <cell r="AQ243">
            <v>7366.4192999999996</v>
          </cell>
          <cell r="AR243">
            <v>16.935600000000001</v>
          </cell>
          <cell r="AS243">
            <v>135.2792</v>
          </cell>
          <cell r="AT243">
            <v>122.8766</v>
          </cell>
          <cell r="AU243">
            <v>0</v>
          </cell>
          <cell r="AV243">
            <v>0</v>
          </cell>
          <cell r="AW243">
            <v>0</v>
          </cell>
          <cell r="AX243">
            <v>0</v>
          </cell>
          <cell r="AY243">
            <v>0</v>
          </cell>
          <cell r="AZ243">
            <v>0</v>
          </cell>
          <cell r="BA243">
            <v>16.935600000000001</v>
          </cell>
          <cell r="BB243">
            <v>135.2792</v>
          </cell>
          <cell r="BC243">
            <v>122.8766</v>
          </cell>
          <cell r="BD243">
            <v>388.12369999999999</v>
          </cell>
          <cell r="BE243">
            <v>2370.5048000000002</v>
          </cell>
          <cell r="BF243">
            <v>3942.6311999999998</v>
          </cell>
          <cell r="BG243">
            <v>727.69410000000005</v>
          </cell>
          <cell r="BH243">
            <v>4889.1012000000001</v>
          </cell>
          <cell r="BI243">
            <v>7392.0496000000003</v>
          </cell>
          <cell r="BJ243">
            <v>1115.8178</v>
          </cell>
          <cell r="BK243">
            <v>7259.6059999999998</v>
          </cell>
          <cell r="BL243">
            <v>11334.6808</v>
          </cell>
          <cell r="BM243">
            <v>1098.8822</v>
          </cell>
          <cell r="BN243">
            <v>7124.3267999999998</v>
          </cell>
          <cell r="BO243">
            <v>11211.8042</v>
          </cell>
          <cell r="BP243">
            <v>388.12369999999999</v>
          </cell>
          <cell r="BQ243">
            <v>2370.5048000000002</v>
          </cell>
          <cell r="BR243">
            <v>3942.6311999999998</v>
          </cell>
          <cell r="BS243">
            <v>727.69410000000005</v>
          </cell>
          <cell r="BT243">
            <v>4889.1012000000001</v>
          </cell>
          <cell r="BU243">
            <v>7392.0496000000003</v>
          </cell>
          <cell r="BV243">
            <v>1115.8178</v>
          </cell>
          <cell r="BW243">
            <v>7259.6059999999998</v>
          </cell>
          <cell r="BX243">
            <v>11334.6808</v>
          </cell>
          <cell r="BY243">
            <v>16.935600000000001</v>
          </cell>
          <cell r="BZ243">
            <v>135.2792</v>
          </cell>
          <cell r="CA243">
            <v>122.8766</v>
          </cell>
          <cell r="CB243">
            <v>0</v>
          </cell>
          <cell r="CC243">
            <v>0</v>
          </cell>
          <cell r="CD243">
            <v>0</v>
          </cell>
          <cell r="CE243">
            <v>0</v>
          </cell>
          <cell r="CF243">
            <v>0</v>
          </cell>
          <cell r="CG243">
            <v>0</v>
          </cell>
          <cell r="CH243">
            <v>0</v>
          </cell>
          <cell r="CI243">
            <v>0</v>
          </cell>
          <cell r="CJ243">
            <v>0</v>
          </cell>
          <cell r="CK243">
            <v>0</v>
          </cell>
          <cell r="CL243">
            <v>0</v>
          </cell>
          <cell r="CM243">
            <v>0</v>
          </cell>
          <cell r="CN243">
            <v>16.935600000000001</v>
          </cell>
          <cell r="CO243">
            <v>135.2792</v>
          </cell>
          <cell r="CP243">
            <v>122.8766</v>
          </cell>
          <cell r="CQ243">
            <v>0</v>
          </cell>
          <cell r="CR243">
            <v>0</v>
          </cell>
          <cell r="CS243">
            <v>0</v>
          </cell>
          <cell r="CT243">
            <v>0</v>
          </cell>
          <cell r="CU243">
            <v>0</v>
          </cell>
          <cell r="CV243">
            <v>0</v>
          </cell>
          <cell r="CW243">
            <v>0</v>
          </cell>
          <cell r="CX243">
            <v>0</v>
          </cell>
          <cell r="CY243">
            <v>0</v>
          </cell>
          <cell r="CZ243">
            <v>1098.8822</v>
          </cell>
          <cell r="DA243">
            <v>7124.3267999999998</v>
          </cell>
          <cell r="DB243">
            <v>11211.8042</v>
          </cell>
        </row>
        <row r="244">
          <cell r="A244">
            <v>93958</v>
          </cell>
          <cell r="B244">
            <v>0</v>
          </cell>
          <cell r="C244">
            <v>0</v>
          </cell>
          <cell r="D244">
            <v>0</v>
          </cell>
          <cell r="E244">
            <v>0</v>
          </cell>
          <cell r="F244">
            <v>0</v>
          </cell>
          <cell r="G244">
            <v>0</v>
          </cell>
          <cell r="H244">
            <v>0</v>
          </cell>
          <cell r="I244">
            <v>1446.9328</v>
          </cell>
          <cell r="J244">
            <v>0</v>
          </cell>
          <cell r="K244">
            <v>0</v>
          </cell>
          <cell r="L244">
            <v>0</v>
          </cell>
          <cell r="M244">
            <v>0</v>
          </cell>
          <cell r="N244">
            <v>0</v>
          </cell>
          <cell r="O244">
            <v>1446.9328</v>
          </cell>
          <cell r="P244">
            <v>0</v>
          </cell>
          <cell r="Q244">
            <v>120.2473</v>
          </cell>
          <cell r="R244">
            <v>819.54179999999997</v>
          </cell>
          <cell r="S244">
            <v>1221.4945</v>
          </cell>
          <cell r="T244">
            <v>426.3313</v>
          </cell>
          <cell r="U244">
            <v>2905.6484999999998</v>
          </cell>
          <cell r="V244">
            <v>4330.7518</v>
          </cell>
          <cell r="W244">
            <v>546.57860000000005</v>
          </cell>
          <cell r="X244">
            <v>3725.1903000000002</v>
          </cell>
          <cell r="Y244">
            <v>5552.2462999999998</v>
          </cell>
          <cell r="Z244">
            <v>560.40319999999997</v>
          </cell>
          <cell r="AA244">
            <v>3561.0634</v>
          </cell>
          <cell r="AB244">
            <v>5692.6765999999998</v>
          </cell>
          <cell r="AC244">
            <v>0</v>
          </cell>
          <cell r="AD244">
            <v>0</v>
          </cell>
          <cell r="AE244">
            <v>0</v>
          </cell>
          <cell r="AF244">
            <v>0</v>
          </cell>
          <cell r="AG244">
            <v>0</v>
          </cell>
          <cell r="AH244">
            <v>0</v>
          </cell>
          <cell r="AI244">
            <v>35.042700000000004</v>
          </cell>
          <cell r="AJ244">
            <v>273.87490000000003</v>
          </cell>
          <cell r="AK244">
            <v>254.25229999999999</v>
          </cell>
          <cell r="AL244">
            <v>504.11860000000001</v>
          </cell>
          <cell r="AM244">
            <v>3641.2824000000001</v>
          </cell>
          <cell r="AN244">
            <v>5120.9297999999999</v>
          </cell>
          <cell r="AO244">
            <v>1029.4791</v>
          </cell>
          <cell r="AP244">
            <v>6928.4709000000003</v>
          </cell>
          <cell r="AQ244">
            <v>10559.3541</v>
          </cell>
          <cell r="AR244">
            <v>35.042700000000004</v>
          </cell>
          <cell r="AS244">
            <v>1720.8077000000001</v>
          </cell>
          <cell r="AT244">
            <v>254.25229999999999</v>
          </cell>
          <cell r="AU244">
            <v>0</v>
          </cell>
          <cell r="AV244">
            <v>0</v>
          </cell>
          <cell r="AW244">
            <v>0</v>
          </cell>
          <cell r="AX244">
            <v>0</v>
          </cell>
          <cell r="AY244">
            <v>0</v>
          </cell>
          <cell r="AZ244">
            <v>0</v>
          </cell>
          <cell r="BA244">
            <v>35.042700000000004</v>
          </cell>
          <cell r="BB244">
            <v>1720.8077000000001</v>
          </cell>
          <cell r="BC244">
            <v>254.25229999999999</v>
          </cell>
          <cell r="BD244">
            <v>560.40319999999997</v>
          </cell>
          <cell r="BE244">
            <v>5007.9961999999996</v>
          </cell>
          <cell r="BF244">
            <v>5692.6765999999998</v>
          </cell>
          <cell r="BG244">
            <v>1050.6972000000001</v>
          </cell>
          <cell r="BH244">
            <v>7366.4727000000003</v>
          </cell>
          <cell r="BI244">
            <v>10673.176100000001</v>
          </cell>
          <cell r="BJ244">
            <v>1611.1004</v>
          </cell>
          <cell r="BK244">
            <v>12374.4689</v>
          </cell>
          <cell r="BL244">
            <v>16365.852699999999</v>
          </cell>
          <cell r="BM244">
            <v>1576.0577000000001</v>
          </cell>
          <cell r="BN244">
            <v>10653.6612</v>
          </cell>
          <cell r="BO244">
            <v>16111.600399999999</v>
          </cell>
          <cell r="BP244">
            <v>560.40319999999997</v>
          </cell>
          <cell r="BQ244">
            <v>5007.9961999999996</v>
          </cell>
          <cell r="BR244">
            <v>5692.6765999999998</v>
          </cell>
          <cell r="BS244">
            <v>1050.6972000000001</v>
          </cell>
          <cell r="BT244">
            <v>7366.4727000000003</v>
          </cell>
          <cell r="BU244">
            <v>10673.176100000001</v>
          </cell>
          <cell r="BV244">
            <v>1611.1004</v>
          </cell>
          <cell r="BW244">
            <v>12374.4689</v>
          </cell>
          <cell r="BX244">
            <v>16365.852699999999</v>
          </cell>
          <cell r="BY244">
            <v>35.042700000000004</v>
          </cell>
          <cell r="BZ244">
            <v>273.87490000000003</v>
          </cell>
          <cell r="CA244">
            <v>254.25229999999999</v>
          </cell>
          <cell r="CB244">
            <v>0</v>
          </cell>
          <cell r="CC244">
            <v>0</v>
          </cell>
          <cell r="CD244">
            <v>0</v>
          </cell>
          <cell r="CE244">
            <v>0</v>
          </cell>
          <cell r="CF244">
            <v>1446.9328</v>
          </cell>
          <cell r="CG244">
            <v>0</v>
          </cell>
          <cell r="CH244">
            <v>0</v>
          </cell>
          <cell r="CI244">
            <v>0</v>
          </cell>
          <cell r="CJ244">
            <v>0</v>
          </cell>
          <cell r="CK244">
            <v>0</v>
          </cell>
          <cell r="CL244">
            <v>0</v>
          </cell>
          <cell r="CM244">
            <v>0</v>
          </cell>
          <cell r="CN244">
            <v>35.042700000000004</v>
          </cell>
          <cell r="CO244">
            <v>1720.8077000000001</v>
          </cell>
          <cell r="CP244">
            <v>254.25229999999999</v>
          </cell>
          <cell r="CQ244">
            <v>0</v>
          </cell>
          <cell r="CR244">
            <v>0</v>
          </cell>
          <cell r="CS244">
            <v>0</v>
          </cell>
          <cell r="CT244">
            <v>0</v>
          </cell>
          <cell r="CU244">
            <v>0</v>
          </cell>
          <cell r="CV244">
            <v>0</v>
          </cell>
          <cell r="CW244">
            <v>0</v>
          </cell>
          <cell r="CX244">
            <v>0</v>
          </cell>
          <cell r="CY244">
            <v>0</v>
          </cell>
          <cell r="CZ244">
            <v>1576.0577000000001</v>
          </cell>
          <cell r="DA244">
            <v>10653.6612</v>
          </cell>
          <cell r="DB244">
            <v>16111.600399999999</v>
          </cell>
        </row>
        <row r="245">
          <cell r="A245">
            <v>93959</v>
          </cell>
          <cell r="B245">
            <v>0</v>
          </cell>
          <cell r="C245">
            <v>0</v>
          </cell>
          <cell r="D245">
            <v>0</v>
          </cell>
          <cell r="E245">
            <v>0</v>
          </cell>
          <cell r="F245">
            <v>0</v>
          </cell>
          <cell r="G245">
            <v>0</v>
          </cell>
          <cell r="H245">
            <v>0</v>
          </cell>
          <cell r="I245">
            <v>0</v>
          </cell>
          <cell r="J245">
            <v>0</v>
          </cell>
          <cell r="K245">
            <v>0</v>
          </cell>
          <cell r="L245">
            <v>0</v>
          </cell>
          <cell r="M245">
            <v>0</v>
          </cell>
          <cell r="N245">
            <v>0</v>
          </cell>
          <cell r="O245">
            <v>0</v>
          </cell>
          <cell r="P245">
            <v>0</v>
          </cell>
          <cell r="Q245">
            <v>158.48920000000001</v>
          </cell>
          <cell r="R245">
            <v>1066.3106</v>
          </cell>
          <cell r="S245">
            <v>1381.8503000000001</v>
          </cell>
          <cell r="T245">
            <v>561.91639999999995</v>
          </cell>
          <cell r="U245">
            <v>3780.5556000000001</v>
          </cell>
          <cell r="V245">
            <v>4899.2875999999997</v>
          </cell>
          <cell r="W245">
            <v>720.40560000000005</v>
          </cell>
          <cell r="X245">
            <v>4846.8662000000004</v>
          </cell>
          <cell r="Y245">
            <v>6281.1378999999997</v>
          </cell>
          <cell r="Z245">
            <v>738.62329999999997</v>
          </cell>
          <cell r="AA245">
            <v>4629.1900999999998</v>
          </cell>
          <cell r="AB245">
            <v>6439.9754999999996</v>
          </cell>
          <cell r="AC245">
            <v>0</v>
          </cell>
          <cell r="AD245">
            <v>0</v>
          </cell>
          <cell r="AE245">
            <v>0</v>
          </cell>
          <cell r="AF245">
            <v>0</v>
          </cell>
          <cell r="AG245">
            <v>0</v>
          </cell>
          <cell r="AH245">
            <v>0</v>
          </cell>
          <cell r="AI245">
            <v>2.3085</v>
          </cell>
          <cell r="AJ245">
            <v>17.251300000000001</v>
          </cell>
          <cell r="AK245">
            <v>15.104900000000001</v>
          </cell>
          <cell r="AL245">
            <v>664.44230000000005</v>
          </cell>
          <cell r="AM245">
            <v>4741.5590000000002</v>
          </cell>
          <cell r="AN245">
            <v>5793.1997000000001</v>
          </cell>
          <cell r="AO245">
            <v>1400.7571</v>
          </cell>
          <cell r="AP245">
            <v>9353.4977999999992</v>
          </cell>
          <cell r="AQ245">
            <v>12218.070299999999</v>
          </cell>
          <cell r="AR245">
            <v>2.3085</v>
          </cell>
          <cell r="AS245">
            <v>17.251300000000001</v>
          </cell>
          <cell r="AT245">
            <v>15.104900000000001</v>
          </cell>
          <cell r="AU245">
            <v>0</v>
          </cell>
          <cell r="AV245">
            <v>0</v>
          </cell>
          <cell r="AW245">
            <v>0</v>
          </cell>
          <cell r="AX245">
            <v>0</v>
          </cell>
          <cell r="AY245">
            <v>0</v>
          </cell>
          <cell r="AZ245">
            <v>0</v>
          </cell>
          <cell r="BA245">
            <v>2.3085</v>
          </cell>
          <cell r="BB245">
            <v>17.251300000000001</v>
          </cell>
          <cell r="BC245">
            <v>15.104900000000001</v>
          </cell>
          <cell r="BD245">
            <v>738.62329999999997</v>
          </cell>
          <cell r="BE245">
            <v>4629.1900999999998</v>
          </cell>
          <cell r="BF245">
            <v>6439.9754999999996</v>
          </cell>
          <cell r="BG245">
            <v>1384.8479</v>
          </cell>
          <cell r="BH245">
            <v>9588.4251999999997</v>
          </cell>
          <cell r="BI245">
            <v>12074.337600000001</v>
          </cell>
          <cell r="BJ245">
            <v>2123.4712</v>
          </cell>
          <cell r="BK245">
            <v>14217.615299999999</v>
          </cell>
          <cell r="BL245">
            <v>18514.313099999999</v>
          </cell>
          <cell r="BM245">
            <v>2121.1626999999999</v>
          </cell>
          <cell r="BN245">
            <v>14200.364</v>
          </cell>
          <cell r="BO245">
            <v>18499.208200000001</v>
          </cell>
          <cell r="BP245">
            <v>738.62329999999997</v>
          </cell>
          <cell r="BQ245">
            <v>4629.1900999999998</v>
          </cell>
          <cell r="BR245">
            <v>6439.9754999999996</v>
          </cell>
          <cell r="BS245">
            <v>1384.8479</v>
          </cell>
          <cell r="BT245">
            <v>9588.4251999999997</v>
          </cell>
          <cell r="BU245">
            <v>12074.337600000001</v>
          </cell>
          <cell r="BV245">
            <v>2123.4712</v>
          </cell>
          <cell r="BW245">
            <v>14217.615299999999</v>
          </cell>
          <cell r="BX245">
            <v>18514.313099999999</v>
          </cell>
          <cell r="BY245">
            <v>2.3085</v>
          </cell>
          <cell r="BZ245">
            <v>17.251300000000001</v>
          </cell>
          <cell r="CA245">
            <v>15.104900000000001</v>
          </cell>
          <cell r="CB245">
            <v>0</v>
          </cell>
          <cell r="CC245">
            <v>0</v>
          </cell>
          <cell r="CD245">
            <v>0</v>
          </cell>
          <cell r="CE245">
            <v>0</v>
          </cell>
          <cell r="CF245">
            <v>0</v>
          </cell>
          <cell r="CG245">
            <v>0</v>
          </cell>
          <cell r="CH245">
            <v>0</v>
          </cell>
          <cell r="CI245">
            <v>0</v>
          </cell>
          <cell r="CJ245">
            <v>0</v>
          </cell>
          <cell r="CK245">
            <v>0</v>
          </cell>
          <cell r="CL245">
            <v>0</v>
          </cell>
          <cell r="CM245">
            <v>0</v>
          </cell>
          <cell r="CN245">
            <v>2.3085</v>
          </cell>
          <cell r="CO245">
            <v>17.251300000000001</v>
          </cell>
          <cell r="CP245">
            <v>15.104900000000001</v>
          </cell>
          <cell r="CQ245">
            <v>0</v>
          </cell>
          <cell r="CR245">
            <v>0</v>
          </cell>
          <cell r="CS245">
            <v>0</v>
          </cell>
          <cell r="CT245">
            <v>0</v>
          </cell>
          <cell r="CU245">
            <v>0</v>
          </cell>
          <cell r="CV245">
            <v>0</v>
          </cell>
          <cell r="CW245">
            <v>0</v>
          </cell>
          <cell r="CX245">
            <v>0</v>
          </cell>
          <cell r="CY245">
            <v>0</v>
          </cell>
          <cell r="CZ245">
            <v>2121.1626999999999</v>
          </cell>
          <cell r="DA245">
            <v>14200.364</v>
          </cell>
          <cell r="DB245">
            <v>18499.208200000001</v>
          </cell>
        </row>
        <row r="246">
          <cell r="A246">
            <v>93960</v>
          </cell>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914.53589999999997</v>
          </cell>
          <cell r="R246">
            <v>4298.6812</v>
          </cell>
          <cell r="S246">
            <v>11376.8595</v>
          </cell>
          <cell r="T246">
            <v>3242.4454999999998</v>
          </cell>
          <cell r="U246">
            <v>15240.7785</v>
          </cell>
          <cell r="V246">
            <v>40336.144</v>
          </cell>
          <cell r="W246">
            <v>4156.9813999999997</v>
          </cell>
          <cell r="X246">
            <v>19539.459699999999</v>
          </cell>
          <cell r="Y246">
            <v>51713.003499999999</v>
          </cell>
          <cell r="Z246">
            <v>5027.9825000000001</v>
          </cell>
          <cell r="AA246">
            <v>22504.2585</v>
          </cell>
          <cell r="AB246">
            <v>61844.136899999998</v>
          </cell>
          <cell r="AC246">
            <v>0</v>
          </cell>
          <cell r="AD246">
            <v>0</v>
          </cell>
          <cell r="AE246">
            <v>0</v>
          </cell>
          <cell r="AF246">
            <v>17.378499999999999</v>
          </cell>
          <cell r="AG246">
            <v>113.18819999999999</v>
          </cell>
          <cell r="AH246">
            <v>51.933500000000002</v>
          </cell>
          <cell r="AI246">
            <v>0</v>
          </cell>
          <cell r="AJ246">
            <v>0</v>
          </cell>
          <cell r="AK246">
            <v>0</v>
          </cell>
          <cell r="AL246">
            <v>4523.0128000000004</v>
          </cell>
          <cell r="AM246">
            <v>22851.439299999998</v>
          </cell>
          <cell r="AN246">
            <v>59454.286200000002</v>
          </cell>
          <cell r="AO246">
            <v>9533.6167999999998</v>
          </cell>
          <cell r="AP246">
            <v>45242.509599999998</v>
          </cell>
          <cell r="AQ246">
            <v>121246.4896</v>
          </cell>
          <cell r="AR246">
            <v>17.378499999999999</v>
          </cell>
          <cell r="AS246">
            <v>113.18819999999999</v>
          </cell>
          <cell r="AT246">
            <v>51.933500000000002</v>
          </cell>
          <cell r="AU246">
            <v>0</v>
          </cell>
          <cell r="AV246">
            <v>0</v>
          </cell>
          <cell r="AW246">
            <v>0</v>
          </cell>
          <cell r="AX246">
            <v>0</v>
          </cell>
          <cell r="AY246">
            <v>0</v>
          </cell>
          <cell r="AZ246">
            <v>0</v>
          </cell>
          <cell r="BA246">
            <v>17.378499999999999</v>
          </cell>
          <cell r="BB246">
            <v>113.18819999999999</v>
          </cell>
          <cell r="BC246">
            <v>51.933500000000002</v>
          </cell>
          <cell r="BD246">
            <v>5027.9825000000001</v>
          </cell>
          <cell r="BE246">
            <v>22504.2585</v>
          </cell>
          <cell r="BF246">
            <v>61844.136899999998</v>
          </cell>
          <cell r="BG246">
            <v>8679.9941999999992</v>
          </cell>
          <cell r="BH246">
            <v>42390.898999999998</v>
          </cell>
          <cell r="BI246">
            <v>111167.28969999999</v>
          </cell>
          <cell r="BJ246">
            <v>13707.976699999999</v>
          </cell>
          <cell r="BK246">
            <v>64895.157500000001</v>
          </cell>
          <cell r="BL246">
            <v>173011.42660000001</v>
          </cell>
          <cell r="BM246">
            <v>13690.5982</v>
          </cell>
          <cell r="BN246">
            <v>64781.969299999997</v>
          </cell>
          <cell r="BO246">
            <v>172959.49309999999</v>
          </cell>
          <cell r="BP246">
            <v>5027.9825000000001</v>
          </cell>
          <cell r="BQ246">
            <v>22504.2585</v>
          </cell>
          <cell r="BR246">
            <v>61844.136899999998</v>
          </cell>
          <cell r="BS246">
            <v>8679.9941999999992</v>
          </cell>
          <cell r="BT246">
            <v>42390.898999999998</v>
          </cell>
          <cell r="BU246">
            <v>111167.28969999999</v>
          </cell>
          <cell r="BV246">
            <v>13707.976699999999</v>
          </cell>
          <cell r="BW246">
            <v>64895.157500000001</v>
          </cell>
          <cell r="BX246">
            <v>173011.42660000001</v>
          </cell>
          <cell r="BY246">
            <v>0</v>
          </cell>
          <cell r="BZ246">
            <v>0</v>
          </cell>
          <cell r="CA246">
            <v>0</v>
          </cell>
          <cell r="CB246">
            <v>17.378499999999999</v>
          </cell>
          <cell r="CC246">
            <v>113.18819999999999</v>
          </cell>
          <cell r="CD246">
            <v>51.933500000000002</v>
          </cell>
          <cell r="CE246">
            <v>0</v>
          </cell>
          <cell r="CF246">
            <v>0</v>
          </cell>
          <cell r="CG246">
            <v>0</v>
          </cell>
          <cell r="CH246">
            <v>0</v>
          </cell>
          <cell r="CI246">
            <v>0</v>
          </cell>
          <cell r="CJ246">
            <v>0</v>
          </cell>
          <cell r="CK246">
            <v>0</v>
          </cell>
          <cell r="CL246">
            <v>0</v>
          </cell>
          <cell r="CM246">
            <v>0</v>
          </cell>
          <cell r="CN246">
            <v>17.378499999999999</v>
          </cell>
          <cell r="CO246">
            <v>113.18819999999999</v>
          </cell>
          <cell r="CP246">
            <v>51.933500000000002</v>
          </cell>
          <cell r="CQ246">
            <v>0</v>
          </cell>
          <cell r="CR246">
            <v>0</v>
          </cell>
          <cell r="CS246">
            <v>0</v>
          </cell>
          <cell r="CT246">
            <v>0</v>
          </cell>
          <cell r="CU246">
            <v>0</v>
          </cell>
          <cell r="CV246">
            <v>0</v>
          </cell>
          <cell r="CW246">
            <v>0</v>
          </cell>
          <cell r="CX246">
            <v>0</v>
          </cell>
          <cell r="CY246">
            <v>0</v>
          </cell>
          <cell r="CZ246">
            <v>13690.5982</v>
          </cell>
          <cell r="DA246">
            <v>64781.969299999997</v>
          </cell>
          <cell r="DB246">
            <v>172959.49309999999</v>
          </cell>
        </row>
        <row r="247">
          <cell r="A247">
            <v>93961</v>
          </cell>
          <cell r="B247">
            <v>18.273900000000001</v>
          </cell>
          <cell r="C247">
            <v>111.0048</v>
          </cell>
          <cell r="D247">
            <v>159.32769999999999</v>
          </cell>
          <cell r="E247">
            <v>33.937199999999997</v>
          </cell>
          <cell r="F247">
            <v>207.94329999999999</v>
          </cell>
          <cell r="G247">
            <v>295.89400000000001</v>
          </cell>
          <cell r="H247">
            <v>0</v>
          </cell>
          <cell r="I247">
            <v>19.4649</v>
          </cell>
          <cell r="J247">
            <v>0</v>
          </cell>
          <cell r="K247">
            <v>39.5563</v>
          </cell>
          <cell r="L247">
            <v>203.1825</v>
          </cell>
          <cell r="M247">
            <v>344.88729999999998</v>
          </cell>
          <cell r="N247">
            <v>0</v>
          </cell>
          <cell r="O247">
            <v>19.4649</v>
          </cell>
          <cell r="P247">
            <v>0</v>
          </cell>
          <cell r="Q247">
            <v>27.379799999999999</v>
          </cell>
          <cell r="R247">
            <v>218.4289</v>
          </cell>
          <cell r="S247">
            <v>238.72190000000001</v>
          </cell>
          <cell r="T247">
            <v>97.073800000000006</v>
          </cell>
          <cell r="U247">
            <v>774.42939999999999</v>
          </cell>
          <cell r="V247">
            <v>846.37660000000005</v>
          </cell>
          <cell r="W247">
            <v>137.10839999999999</v>
          </cell>
          <cell r="X247">
            <v>1108.6239</v>
          </cell>
          <cell r="Y247">
            <v>1195.4329</v>
          </cell>
          <cell r="Z247">
            <v>320.92959999999999</v>
          </cell>
          <cell r="AA247">
            <v>2520.9454000000001</v>
          </cell>
          <cell r="AB247">
            <v>2798.15</v>
          </cell>
          <cell r="AC247">
            <v>0</v>
          </cell>
          <cell r="AD247">
            <v>0</v>
          </cell>
          <cell r="AE247">
            <v>0</v>
          </cell>
          <cell r="AF247">
            <v>0</v>
          </cell>
          <cell r="AG247">
            <v>0</v>
          </cell>
          <cell r="AH247">
            <v>0</v>
          </cell>
          <cell r="AI247">
            <v>0</v>
          </cell>
          <cell r="AJ247">
            <v>0</v>
          </cell>
          <cell r="AK247">
            <v>0</v>
          </cell>
          <cell r="AL247">
            <v>135.41200000000001</v>
          </cell>
          <cell r="AM247">
            <v>1173.0600999999999</v>
          </cell>
          <cell r="AN247">
            <v>1180.6423</v>
          </cell>
          <cell r="AO247">
            <v>456.34160000000003</v>
          </cell>
          <cell r="AP247">
            <v>3694.0055000000002</v>
          </cell>
          <cell r="AQ247">
            <v>3978.7923000000001</v>
          </cell>
          <cell r="AR247">
            <v>39.5563</v>
          </cell>
          <cell r="AS247">
            <v>222.6474</v>
          </cell>
          <cell r="AT247">
            <v>344.88729999999998</v>
          </cell>
          <cell r="AU247">
            <v>0</v>
          </cell>
          <cell r="AV247">
            <v>0</v>
          </cell>
          <cell r="AW247">
            <v>0</v>
          </cell>
          <cell r="AX247">
            <v>0</v>
          </cell>
          <cell r="AY247">
            <v>0</v>
          </cell>
          <cell r="AZ247">
            <v>0</v>
          </cell>
          <cell r="BA247">
            <v>39.5563</v>
          </cell>
          <cell r="BB247">
            <v>222.6474</v>
          </cell>
          <cell r="BC247">
            <v>344.88729999999998</v>
          </cell>
          <cell r="BD247">
            <v>373.14069999999998</v>
          </cell>
          <cell r="BE247">
            <v>2859.3584000000001</v>
          </cell>
          <cell r="BF247">
            <v>3253.3717000000001</v>
          </cell>
          <cell r="BG247">
            <v>259.86559999999997</v>
          </cell>
          <cell r="BH247">
            <v>2165.9184</v>
          </cell>
          <cell r="BI247">
            <v>2265.7408</v>
          </cell>
          <cell r="BJ247">
            <v>633.00630000000001</v>
          </cell>
          <cell r="BK247">
            <v>5025.2767999999996</v>
          </cell>
          <cell r="BL247">
            <v>5519.1125000000002</v>
          </cell>
          <cell r="BM247">
            <v>593.45000000000005</v>
          </cell>
          <cell r="BN247">
            <v>4802.6293999999998</v>
          </cell>
          <cell r="BO247">
            <v>5174.2251999999999</v>
          </cell>
          <cell r="BP247">
            <v>373.14069999999998</v>
          </cell>
          <cell r="BQ247">
            <v>2859.3584000000001</v>
          </cell>
          <cell r="BR247">
            <v>3253.3717000000001</v>
          </cell>
          <cell r="BS247">
            <v>259.86559999999997</v>
          </cell>
          <cell r="BT247">
            <v>2165.9184</v>
          </cell>
          <cell r="BU247">
            <v>2265.7408</v>
          </cell>
          <cell r="BV247">
            <v>633.00630000000001</v>
          </cell>
          <cell r="BW247">
            <v>5025.2767999999996</v>
          </cell>
          <cell r="BX247">
            <v>5519.1125000000002</v>
          </cell>
          <cell r="BY247">
            <v>0</v>
          </cell>
          <cell r="BZ247">
            <v>0</v>
          </cell>
          <cell r="CA247">
            <v>0</v>
          </cell>
          <cell r="CB247">
            <v>0</v>
          </cell>
          <cell r="CC247">
            <v>0</v>
          </cell>
          <cell r="CD247">
            <v>0</v>
          </cell>
          <cell r="CE247">
            <v>0</v>
          </cell>
          <cell r="CF247">
            <v>19.4649</v>
          </cell>
          <cell r="CG247">
            <v>0</v>
          </cell>
          <cell r="CH247">
            <v>39.5563</v>
          </cell>
          <cell r="CI247">
            <v>203.1825</v>
          </cell>
          <cell r="CJ247">
            <v>344.88729999999998</v>
          </cell>
          <cell r="CK247">
            <v>0</v>
          </cell>
          <cell r="CL247">
            <v>0</v>
          </cell>
          <cell r="CM247">
            <v>0</v>
          </cell>
          <cell r="CN247">
            <v>39.5563</v>
          </cell>
          <cell r="CO247">
            <v>222.6474</v>
          </cell>
          <cell r="CP247">
            <v>344.88729999999998</v>
          </cell>
          <cell r="CQ247">
            <v>0</v>
          </cell>
          <cell r="CR247">
            <v>0</v>
          </cell>
          <cell r="CS247">
            <v>0</v>
          </cell>
          <cell r="CT247">
            <v>0</v>
          </cell>
          <cell r="CU247">
            <v>0</v>
          </cell>
          <cell r="CV247">
            <v>0</v>
          </cell>
          <cell r="CW247">
            <v>0</v>
          </cell>
          <cell r="CX247">
            <v>0</v>
          </cell>
          <cell r="CY247">
            <v>0</v>
          </cell>
          <cell r="CZ247">
            <v>593.45000000000005</v>
          </cell>
          <cell r="DA247">
            <v>4802.6293999999998</v>
          </cell>
          <cell r="DB247">
            <v>5174.2251999999999</v>
          </cell>
        </row>
        <row r="248">
          <cell r="A248">
            <v>93964</v>
          </cell>
          <cell r="B248">
            <v>0</v>
          </cell>
          <cell r="C248">
            <v>0</v>
          </cell>
          <cell r="D248">
            <v>0</v>
          </cell>
          <cell r="E248">
            <v>0</v>
          </cell>
          <cell r="F248">
            <v>0</v>
          </cell>
          <cell r="G248">
            <v>0</v>
          </cell>
          <cell r="H248">
            <v>0</v>
          </cell>
          <cell r="I248">
            <v>167.44</v>
          </cell>
          <cell r="J248">
            <v>0</v>
          </cell>
          <cell r="K248">
            <v>0</v>
          </cell>
          <cell r="L248">
            <v>0</v>
          </cell>
          <cell r="M248">
            <v>0</v>
          </cell>
          <cell r="N248">
            <v>0</v>
          </cell>
          <cell r="O248">
            <v>167.44</v>
          </cell>
          <cell r="P248">
            <v>0</v>
          </cell>
          <cell r="Q248">
            <v>116.8484</v>
          </cell>
          <cell r="R248">
            <v>827.14390000000003</v>
          </cell>
          <cell r="S248">
            <v>0</v>
          </cell>
          <cell r="T248">
            <v>414.28059999999999</v>
          </cell>
          <cell r="U248">
            <v>2932.6017000000002</v>
          </cell>
          <cell r="V248">
            <v>0</v>
          </cell>
          <cell r="W248">
            <v>531.12900000000002</v>
          </cell>
          <cell r="X248">
            <v>3759.7456000000002</v>
          </cell>
          <cell r="Y248">
            <v>0</v>
          </cell>
          <cell r="Z248">
            <v>642.41610000000003</v>
          </cell>
          <cell r="AA248">
            <v>4312.0555999999997</v>
          </cell>
          <cell r="AB248">
            <v>0</v>
          </cell>
          <cell r="AC248">
            <v>0</v>
          </cell>
          <cell r="AD248">
            <v>0</v>
          </cell>
          <cell r="AE248">
            <v>0</v>
          </cell>
          <cell r="AF248">
            <v>0</v>
          </cell>
          <cell r="AG248">
            <v>0</v>
          </cell>
          <cell r="AH248">
            <v>0</v>
          </cell>
          <cell r="AI248">
            <v>2.4821</v>
          </cell>
          <cell r="AJ248">
            <v>34.874200000000002</v>
          </cell>
          <cell r="AK248">
            <v>0</v>
          </cell>
          <cell r="AL248">
            <v>577.89599999999996</v>
          </cell>
          <cell r="AM248">
            <v>4414.2635</v>
          </cell>
          <cell r="AN248">
            <v>0</v>
          </cell>
          <cell r="AO248">
            <v>1217.83</v>
          </cell>
          <cell r="AP248">
            <v>8691.4449000000004</v>
          </cell>
          <cell r="AQ248">
            <v>0</v>
          </cell>
          <cell r="AR248">
            <v>2.4821</v>
          </cell>
          <cell r="AS248">
            <v>202.3142</v>
          </cell>
          <cell r="AT248">
            <v>0</v>
          </cell>
          <cell r="AU248">
            <v>0</v>
          </cell>
          <cell r="AV248">
            <v>0</v>
          </cell>
          <cell r="AW248">
            <v>0</v>
          </cell>
          <cell r="AX248">
            <v>0</v>
          </cell>
          <cell r="AY248">
            <v>0</v>
          </cell>
          <cell r="AZ248">
            <v>0</v>
          </cell>
          <cell r="BA248">
            <v>2.4821</v>
          </cell>
          <cell r="BB248">
            <v>202.3142</v>
          </cell>
          <cell r="BC248">
            <v>0</v>
          </cell>
          <cell r="BD248">
            <v>642.41610000000003</v>
          </cell>
          <cell r="BE248">
            <v>4479.4956000000002</v>
          </cell>
          <cell r="BF248">
            <v>0</v>
          </cell>
          <cell r="BG248">
            <v>1109.0250000000001</v>
          </cell>
          <cell r="BH248">
            <v>8174.0091000000002</v>
          </cell>
          <cell r="BI248">
            <v>0</v>
          </cell>
          <cell r="BJ248">
            <v>1751.4411</v>
          </cell>
          <cell r="BK248">
            <v>12653.5047</v>
          </cell>
          <cell r="BL248">
            <v>0</v>
          </cell>
          <cell r="BM248">
            <v>1748.9590000000001</v>
          </cell>
          <cell r="BN248">
            <v>12451.190500000001</v>
          </cell>
          <cell r="BO248">
            <v>0</v>
          </cell>
          <cell r="BP248">
            <v>642.41610000000003</v>
          </cell>
          <cell r="BQ248">
            <v>4479.4956000000002</v>
          </cell>
          <cell r="BR248">
            <v>0</v>
          </cell>
          <cell r="BS248">
            <v>1109.0250000000001</v>
          </cell>
          <cell r="BT248">
            <v>8174.0091000000002</v>
          </cell>
          <cell r="BU248">
            <v>0</v>
          </cell>
          <cell r="BV248">
            <v>1751.4411</v>
          </cell>
          <cell r="BW248">
            <v>12653.5047</v>
          </cell>
          <cell r="BX248">
            <v>0</v>
          </cell>
          <cell r="BY248">
            <v>2.4821</v>
          </cell>
          <cell r="BZ248">
            <v>34.874200000000002</v>
          </cell>
          <cell r="CA248">
            <v>0</v>
          </cell>
          <cell r="CB248">
            <v>0</v>
          </cell>
          <cell r="CC248">
            <v>0</v>
          </cell>
          <cell r="CD248">
            <v>0</v>
          </cell>
          <cell r="CE248">
            <v>0</v>
          </cell>
          <cell r="CF248">
            <v>167.44</v>
          </cell>
          <cell r="CG248">
            <v>0</v>
          </cell>
          <cell r="CH248">
            <v>0</v>
          </cell>
          <cell r="CI248">
            <v>0</v>
          </cell>
          <cell r="CJ248">
            <v>0</v>
          </cell>
          <cell r="CK248">
            <v>0</v>
          </cell>
          <cell r="CL248">
            <v>0</v>
          </cell>
          <cell r="CM248">
            <v>0</v>
          </cell>
          <cell r="CN248">
            <v>2.4821</v>
          </cell>
          <cell r="CO248">
            <v>202.3142</v>
          </cell>
          <cell r="CP248">
            <v>0</v>
          </cell>
          <cell r="CQ248">
            <v>0</v>
          </cell>
          <cell r="CR248">
            <v>0</v>
          </cell>
          <cell r="CS248">
            <v>0</v>
          </cell>
          <cell r="CT248">
            <v>0</v>
          </cell>
          <cell r="CU248">
            <v>0</v>
          </cell>
          <cell r="CV248">
            <v>0</v>
          </cell>
          <cell r="CW248">
            <v>0</v>
          </cell>
          <cell r="CX248">
            <v>0</v>
          </cell>
          <cell r="CY248">
            <v>0</v>
          </cell>
          <cell r="CZ248">
            <v>1748.9590000000001</v>
          </cell>
          <cell r="DA248">
            <v>12451.190500000001</v>
          </cell>
          <cell r="DB248">
            <v>0</v>
          </cell>
        </row>
        <row r="249">
          <cell r="A249">
            <v>93965</v>
          </cell>
          <cell r="B249">
            <v>0</v>
          </cell>
          <cell r="C249">
            <v>0</v>
          </cell>
          <cell r="D249">
            <v>0</v>
          </cell>
          <cell r="E249">
            <v>0</v>
          </cell>
          <cell r="F249">
            <v>0</v>
          </cell>
          <cell r="G249">
            <v>0</v>
          </cell>
          <cell r="H249">
            <v>0</v>
          </cell>
          <cell r="I249">
            <v>161.5796</v>
          </cell>
          <cell r="J249">
            <v>0</v>
          </cell>
          <cell r="K249">
            <v>0</v>
          </cell>
          <cell r="L249">
            <v>0</v>
          </cell>
          <cell r="M249">
            <v>0</v>
          </cell>
          <cell r="N249">
            <v>0</v>
          </cell>
          <cell r="O249">
            <v>161.5796</v>
          </cell>
          <cell r="P249">
            <v>0</v>
          </cell>
          <cell r="Q249">
            <v>62.460999999999999</v>
          </cell>
          <cell r="R249">
            <v>527.40830000000005</v>
          </cell>
          <cell r="S249">
            <v>634.48900000000003</v>
          </cell>
          <cell r="T249">
            <v>221.45259999999999</v>
          </cell>
          <cell r="U249">
            <v>1869.9018000000001</v>
          </cell>
          <cell r="V249">
            <v>2249.5560999999998</v>
          </cell>
          <cell r="W249">
            <v>283.91359999999997</v>
          </cell>
          <cell r="X249">
            <v>2397.3101000000001</v>
          </cell>
          <cell r="Y249">
            <v>2884.0450999999998</v>
          </cell>
          <cell r="Z249">
            <v>291.09280000000001</v>
          </cell>
          <cell r="AA249">
            <v>2256.4529000000002</v>
          </cell>
          <cell r="AB249">
            <v>2956.973</v>
          </cell>
          <cell r="AC249">
            <v>0</v>
          </cell>
          <cell r="AD249">
            <v>0</v>
          </cell>
          <cell r="AE249">
            <v>0</v>
          </cell>
          <cell r="AF249">
            <v>0</v>
          </cell>
          <cell r="AG249">
            <v>0</v>
          </cell>
          <cell r="AH249">
            <v>0</v>
          </cell>
          <cell r="AI249">
            <v>1.8903000000000001</v>
          </cell>
          <cell r="AJ249">
            <v>13.993499999999999</v>
          </cell>
          <cell r="AK249">
            <v>13.7151</v>
          </cell>
          <cell r="AL249">
            <v>261.85829999999999</v>
          </cell>
          <cell r="AM249">
            <v>2366.6927000000001</v>
          </cell>
          <cell r="AN249">
            <v>2660.0038</v>
          </cell>
          <cell r="AO249">
            <v>551.06079999999997</v>
          </cell>
          <cell r="AP249">
            <v>4609.1521000000002</v>
          </cell>
          <cell r="AQ249">
            <v>5603.2617</v>
          </cell>
          <cell r="AR249">
            <v>1.8903000000000001</v>
          </cell>
          <cell r="AS249">
            <v>175.57310000000001</v>
          </cell>
          <cell r="AT249">
            <v>13.7151</v>
          </cell>
          <cell r="AU249">
            <v>0</v>
          </cell>
          <cell r="AV249">
            <v>0</v>
          </cell>
          <cell r="AW249">
            <v>0</v>
          </cell>
          <cell r="AX249">
            <v>0</v>
          </cell>
          <cell r="AY249">
            <v>0</v>
          </cell>
          <cell r="AZ249">
            <v>0</v>
          </cell>
          <cell r="BA249">
            <v>1.8903000000000001</v>
          </cell>
          <cell r="BB249">
            <v>175.57310000000001</v>
          </cell>
          <cell r="BC249">
            <v>13.7151</v>
          </cell>
          <cell r="BD249">
            <v>291.09280000000001</v>
          </cell>
          <cell r="BE249">
            <v>2418.0324999999998</v>
          </cell>
          <cell r="BF249">
            <v>2956.973</v>
          </cell>
          <cell r="BG249">
            <v>545.77189999999996</v>
          </cell>
          <cell r="BH249">
            <v>4764.0028000000002</v>
          </cell>
          <cell r="BI249">
            <v>5544.0488999999998</v>
          </cell>
          <cell r="BJ249">
            <v>836.86469999999997</v>
          </cell>
          <cell r="BK249">
            <v>7182.0352999999996</v>
          </cell>
          <cell r="BL249">
            <v>8501.0218999999997</v>
          </cell>
          <cell r="BM249">
            <v>834.97439999999995</v>
          </cell>
          <cell r="BN249">
            <v>7006.4621999999999</v>
          </cell>
          <cell r="BO249">
            <v>8487.3068000000003</v>
          </cell>
          <cell r="BP249">
            <v>291.09280000000001</v>
          </cell>
          <cell r="BQ249">
            <v>2418.0324999999998</v>
          </cell>
          <cell r="BR249">
            <v>2956.973</v>
          </cell>
          <cell r="BS249">
            <v>545.77189999999996</v>
          </cell>
          <cell r="BT249">
            <v>4764.0028000000002</v>
          </cell>
          <cell r="BU249">
            <v>5544.0488999999998</v>
          </cell>
          <cell r="BV249">
            <v>836.86469999999997</v>
          </cell>
          <cell r="BW249">
            <v>7182.0352999999996</v>
          </cell>
          <cell r="BX249">
            <v>8501.0218999999997</v>
          </cell>
          <cell r="BY249">
            <v>1.8903000000000001</v>
          </cell>
          <cell r="BZ249">
            <v>13.993499999999999</v>
          </cell>
          <cell r="CA249">
            <v>13.7151</v>
          </cell>
          <cell r="CB249">
            <v>0</v>
          </cell>
          <cell r="CC249">
            <v>0</v>
          </cell>
          <cell r="CD249">
            <v>0</v>
          </cell>
          <cell r="CE249">
            <v>0</v>
          </cell>
          <cell r="CF249">
            <v>161.5796</v>
          </cell>
          <cell r="CG249">
            <v>0</v>
          </cell>
          <cell r="CH249">
            <v>0</v>
          </cell>
          <cell r="CI249">
            <v>0</v>
          </cell>
          <cell r="CJ249">
            <v>0</v>
          </cell>
          <cell r="CK249">
            <v>0</v>
          </cell>
          <cell r="CL249">
            <v>0</v>
          </cell>
          <cell r="CM249">
            <v>0</v>
          </cell>
          <cell r="CN249">
            <v>1.8903000000000001</v>
          </cell>
          <cell r="CO249">
            <v>175.57310000000001</v>
          </cell>
          <cell r="CP249">
            <v>13.7151</v>
          </cell>
          <cell r="CQ249">
            <v>0</v>
          </cell>
          <cell r="CR249">
            <v>0</v>
          </cell>
          <cell r="CS249">
            <v>0</v>
          </cell>
          <cell r="CT249">
            <v>0</v>
          </cell>
          <cell r="CU249">
            <v>0</v>
          </cell>
          <cell r="CV249">
            <v>0</v>
          </cell>
          <cell r="CW249">
            <v>0</v>
          </cell>
          <cell r="CX249">
            <v>0</v>
          </cell>
          <cell r="CY249">
            <v>0</v>
          </cell>
          <cell r="CZ249">
            <v>834.97439999999995</v>
          </cell>
          <cell r="DA249">
            <v>7006.4621999999999</v>
          </cell>
          <cell r="DB249">
            <v>8487.3068000000003</v>
          </cell>
        </row>
        <row r="250">
          <cell r="A250">
            <v>93966</v>
          </cell>
          <cell r="B250">
            <v>0</v>
          </cell>
          <cell r="C250">
            <v>0</v>
          </cell>
          <cell r="D250">
            <v>0</v>
          </cell>
          <cell r="E250">
            <v>0</v>
          </cell>
          <cell r="F250">
            <v>0</v>
          </cell>
          <cell r="G250">
            <v>0</v>
          </cell>
          <cell r="H250">
            <v>0</v>
          </cell>
          <cell r="I250">
            <v>2493.3825000000002</v>
          </cell>
          <cell r="J250">
            <v>0</v>
          </cell>
          <cell r="K250">
            <v>0</v>
          </cell>
          <cell r="L250">
            <v>0</v>
          </cell>
          <cell r="M250">
            <v>0</v>
          </cell>
          <cell r="N250">
            <v>0</v>
          </cell>
          <cell r="O250">
            <v>2493.3825000000002</v>
          </cell>
          <cell r="P250">
            <v>0</v>
          </cell>
          <cell r="Q250">
            <v>1011.3894</v>
          </cell>
          <cell r="R250">
            <v>68328.520099999994</v>
          </cell>
          <cell r="S250">
            <v>10273.8783</v>
          </cell>
          <cell r="T250">
            <v>3585.835</v>
          </cell>
          <cell r="U250">
            <v>242255.66219999999</v>
          </cell>
          <cell r="V250">
            <v>36425.567999999999</v>
          </cell>
          <cell r="W250">
            <v>4597.2244000000001</v>
          </cell>
          <cell r="X250">
            <v>310584.18229999999</v>
          </cell>
          <cell r="Y250">
            <v>46699.446300000003</v>
          </cell>
          <cell r="Z250">
            <v>4833.0661</v>
          </cell>
          <cell r="AA250">
            <v>319017.62410000002</v>
          </cell>
          <cell r="AB250">
            <v>49095.166599999997</v>
          </cell>
          <cell r="AC250">
            <v>0</v>
          </cell>
          <cell r="AD250">
            <v>0</v>
          </cell>
          <cell r="AE250">
            <v>0</v>
          </cell>
          <cell r="AF250">
            <v>0</v>
          </cell>
          <cell r="AG250">
            <v>0</v>
          </cell>
          <cell r="AH250">
            <v>0</v>
          </cell>
          <cell r="AI250">
            <v>43.143599999999999</v>
          </cell>
          <cell r="AJ250">
            <v>327.78539999999998</v>
          </cell>
          <cell r="AK250">
            <v>313.02839999999998</v>
          </cell>
          <cell r="AL250">
            <v>4618.8819999999996</v>
          </cell>
          <cell r="AM250">
            <v>336971.30040000001</v>
          </cell>
          <cell r="AN250">
            <v>46919.448100000001</v>
          </cell>
          <cell r="AO250">
            <v>9408.8045000000002</v>
          </cell>
          <cell r="AP250">
            <v>655661.13910000003</v>
          </cell>
          <cell r="AQ250">
            <v>95701.586299999995</v>
          </cell>
          <cell r="AR250">
            <v>43.143599999999999</v>
          </cell>
          <cell r="AS250">
            <v>2821.1678999999999</v>
          </cell>
          <cell r="AT250">
            <v>313.02839999999998</v>
          </cell>
          <cell r="AU250">
            <v>0</v>
          </cell>
          <cell r="AV250">
            <v>0</v>
          </cell>
          <cell r="AW250">
            <v>0</v>
          </cell>
          <cell r="AX250">
            <v>0</v>
          </cell>
          <cell r="AY250">
            <v>0</v>
          </cell>
          <cell r="AZ250">
            <v>0</v>
          </cell>
          <cell r="BA250">
            <v>43.143599999999999</v>
          </cell>
          <cell r="BB250">
            <v>2821.1678999999999</v>
          </cell>
          <cell r="BC250">
            <v>313.02839999999998</v>
          </cell>
          <cell r="BD250">
            <v>4833.0661</v>
          </cell>
          <cell r="BE250">
            <v>321511.00660000002</v>
          </cell>
          <cell r="BF250">
            <v>49095.166599999997</v>
          </cell>
          <cell r="BG250">
            <v>9216.1064000000006</v>
          </cell>
          <cell r="BH250">
            <v>647555.48270000005</v>
          </cell>
          <cell r="BI250">
            <v>93618.894400000005</v>
          </cell>
          <cell r="BJ250">
            <v>14049.172500000001</v>
          </cell>
          <cell r="BK250">
            <v>969066.48930000002</v>
          </cell>
          <cell r="BL250">
            <v>142714.06099999999</v>
          </cell>
          <cell r="BM250">
            <v>14006.028899999999</v>
          </cell>
          <cell r="BN250">
            <v>966245.32140000002</v>
          </cell>
          <cell r="BO250">
            <v>142401.03260000001</v>
          </cell>
          <cell r="BP250">
            <v>4833.0661</v>
          </cell>
          <cell r="BQ250">
            <v>321511.00660000002</v>
          </cell>
          <cell r="BR250">
            <v>49095.166599999997</v>
          </cell>
          <cell r="BS250">
            <v>9216.1064000000006</v>
          </cell>
          <cell r="BT250">
            <v>647555.48270000005</v>
          </cell>
          <cell r="BU250">
            <v>93618.894400000005</v>
          </cell>
          <cell r="BV250">
            <v>14049.172500000001</v>
          </cell>
          <cell r="BW250">
            <v>969066.48930000002</v>
          </cell>
          <cell r="BX250">
            <v>142714.06099999999</v>
          </cell>
          <cell r="BY250">
            <v>43.143599999999999</v>
          </cell>
          <cell r="BZ250">
            <v>327.78539999999998</v>
          </cell>
          <cell r="CA250">
            <v>313.02839999999998</v>
          </cell>
          <cell r="CB250">
            <v>0</v>
          </cell>
          <cell r="CC250">
            <v>0</v>
          </cell>
          <cell r="CD250">
            <v>0</v>
          </cell>
          <cell r="CE250">
            <v>0</v>
          </cell>
          <cell r="CF250">
            <v>2493.3825000000002</v>
          </cell>
          <cell r="CG250">
            <v>0</v>
          </cell>
          <cell r="CH250">
            <v>0</v>
          </cell>
          <cell r="CI250">
            <v>0</v>
          </cell>
          <cell r="CJ250">
            <v>0</v>
          </cell>
          <cell r="CK250">
            <v>0</v>
          </cell>
          <cell r="CL250">
            <v>0</v>
          </cell>
          <cell r="CM250">
            <v>0</v>
          </cell>
          <cell r="CN250">
            <v>43.143599999999999</v>
          </cell>
          <cell r="CO250">
            <v>2821.1678999999999</v>
          </cell>
          <cell r="CP250">
            <v>313.02839999999998</v>
          </cell>
          <cell r="CQ250">
            <v>0</v>
          </cell>
          <cell r="CR250">
            <v>0</v>
          </cell>
          <cell r="CS250">
            <v>0</v>
          </cell>
          <cell r="CT250">
            <v>0</v>
          </cell>
          <cell r="CU250">
            <v>0</v>
          </cell>
          <cell r="CV250">
            <v>0</v>
          </cell>
          <cell r="CW250">
            <v>0</v>
          </cell>
          <cell r="CX250">
            <v>0</v>
          </cell>
          <cell r="CY250">
            <v>0</v>
          </cell>
          <cell r="CZ250">
            <v>14006.028899999999</v>
          </cell>
          <cell r="DA250">
            <v>966245.32140000002</v>
          </cell>
          <cell r="DB250">
            <v>142401.03260000001</v>
          </cell>
        </row>
        <row r="251">
          <cell r="A251">
            <v>93967</v>
          </cell>
          <cell r="B251">
            <v>51.765900000000002</v>
          </cell>
          <cell r="C251">
            <v>234.32380000000001</v>
          </cell>
          <cell r="D251">
            <v>61.290999999999997</v>
          </cell>
          <cell r="E251">
            <v>96.136700000000005</v>
          </cell>
          <cell r="F251">
            <v>615.13329999999996</v>
          </cell>
          <cell r="G251">
            <v>113.8262</v>
          </cell>
          <cell r="H251">
            <v>0</v>
          </cell>
          <cell r="I251">
            <v>0</v>
          </cell>
          <cell r="J251">
            <v>0</v>
          </cell>
          <cell r="K251">
            <v>147.90270000000001</v>
          </cell>
          <cell r="L251">
            <v>496.06689999999998</v>
          </cell>
          <cell r="M251">
            <v>175.1173</v>
          </cell>
          <cell r="N251">
            <v>0</v>
          </cell>
          <cell r="O251">
            <v>0</v>
          </cell>
          <cell r="P251">
            <v>0</v>
          </cell>
          <cell r="Q251">
            <v>26.1082</v>
          </cell>
          <cell r="R251">
            <v>224.43790000000001</v>
          </cell>
          <cell r="S251">
            <v>30.912199999999999</v>
          </cell>
          <cell r="T251">
            <v>92.565399999999997</v>
          </cell>
          <cell r="U251">
            <v>795.73519999999996</v>
          </cell>
          <cell r="V251">
            <v>109.5977</v>
          </cell>
          <cell r="W251">
            <v>118.6735</v>
          </cell>
          <cell r="X251">
            <v>1373.5633</v>
          </cell>
          <cell r="Y251">
            <v>140.50980000000001</v>
          </cell>
          <cell r="Z251">
            <v>338.03559999999999</v>
          </cell>
          <cell r="AA251">
            <v>2816.6943000000001</v>
          </cell>
          <cell r="AB251">
            <v>400.23520000000002</v>
          </cell>
          <cell r="AC251">
            <v>0</v>
          </cell>
          <cell r="AD251">
            <v>26.729700000000001</v>
          </cell>
          <cell r="AE251">
            <v>0</v>
          </cell>
          <cell r="AF251">
            <v>0</v>
          </cell>
          <cell r="AG251">
            <v>0</v>
          </cell>
          <cell r="AH251">
            <v>0</v>
          </cell>
          <cell r="AI251">
            <v>0</v>
          </cell>
          <cell r="AJ251">
            <v>0</v>
          </cell>
          <cell r="AK251">
            <v>0</v>
          </cell>
          <cell r="AL251">
            <v>129.12309999999999</v>
          </cell>
          <cell r="AM251">
            <v>1217.4390000000001</v>
          </cell>
          <cell r="AN251">
            <v>152.88220000000001</v>
          </cell>
          <cell r="AO251">
            <v>467.15870000000001</v>
          </cell>
          <cell r="AP251">
            <v>4007.4036000000001</v>
          </cell>
          <cell r="AQ251">
            <v>553.11739999999998</v>
          </cell>
          <cell r="AR251">
            <v>147.90270000000001</v>
          </cell>
          <cell r="AS251">
            <v>522.79660000000001</v>
          </cell>
          <cell r="AT251">
            <v>175.1173</v>
          </cell>
          <cell r="AU251">
            <v>0</v>
          </cell>
          <cell r="AV251">
            <v>0</v>
          </cell>
          <cell r="AW251">
            <v>0</v>
          </cell>
          <cell r="AX251">
            <v>0</v>
          </cell>
          <cell r="AY251">
            <v>0</v>
          </cell>
          <cell r="AZ251">
            <v>0</v>
          </cell>
          <cell r="BA251">
            <v>147.90270000000001</v>
          </cell>
          <cell r="BB251">
            <v>522.79660000000001</v>
          </cell>
          <cell r="BC251">
            <v>175.1173</v>
          </cell>
          <cell r="BD251">
            <v>485.93819999999999</v>
          </cell>
          <cell r="BE251">
            <v>3666.1514000000002</v>
          </cell>
          <cell r="BF251">
            <v>575.35239999999999</v>
          </cell>
          <cell r="BG251">
            <v>247.79669999999999</v>
          </cell>
          <cell r="BH251">
            <v>2237.6120999999998</v>
          </cell>
          <cell r="BI251">
            <v>293.39210000000003</v>
          </cell>
          <cell r="BJ251">
            <v>733.73490000000004</v>
          </cell>
          <cell r="BK251">
            <v>5903.7635</v>
          </cell>
          <cell r="BL251">
            <v>868.74450000000002</v>
          </cell>
          <cell r="BM251">
            <v>585.83219999999994</v>
          </cell>
          <cell r="BN251">
            <v>5380.9669000000004</v>
          </cell>
          <cell r="BO251">
            <v>693.62720000000002</v>
          </cell>
          <cell r="BP251">
            <v>485.93819999999999</v>
          </cell>
          <cell r="BQ251">
            <v>3666.1514000000002</v>
          </cell>
          <cell r="BR251">
            <v>575.35239999999999</v>
          </cell>
          <cell r="BS251">
            <v>247.79669999999999</v>
          </cell>
          <cell r="BT251">
            <v>2237.6120999999998</v>
          </cell>
          <cell r="BU251">
            <v>293.39210000000003</v>
          </cell>
          <cell r="BV251">
            <v>733.73490000000004</v>
          </cell>
          <cell r="BW251">
            <v>5903.7635</v>
          </cell>
          <cell r="BX251">
            <v>868.74450000000002</v>
          </cell>
          <cell r="BY251">
            <v>0</v>
          </cell>
          <cell r="BZ251">
            <v>0</v>
          </cell>
          <cell r="CA251">
            <v>0</v>
          </cell>
          <cell r="CB251">
            <v>0</v>
          </cell>
          <cell r="CC251">
            <v>0</v>
          </cell>
          <cell r="CD251">
            <v>0</v>
          </cell>
          <cell r="CE251">
            <v>0</v>
          </cell>
          <cell r="CF251">
            <v>0</v>
          </cell>
          <cell r="CG251">
            <v>0</v>
          </cell>
          <cell r="CH251">
            <v>147.90270000000001</v>
          </cell>
          <cell r="CI251">
            <v>496.06689999999998</v>
          </cell>
          <cell r="CJ251">
            <v>175.1173</v>
          </cell>
          <cell r="CK251">
            <v>0</v>
          </cell>
          <cell r="CL251">
            <v>26.729700000000001</v>
          </cell>
          <cell r="CM251">
            <v>0</v>
          </cell>
          <cell r="CN251">
            <v>147.90270000000001</v>
          </cell>
          <cell r="CO251">
            <v>522.79660000000001</v>
          </cell>
          <cell r="CP251">
            <v>175.1173</v>
          </cell>
          <cell r="CQ251">
            <v>0</v>
          </cell>
          <cell r="CR251">
            <v>0</v>
          </cell>
          <cell r="CS251">
            <v>0</v>
          </cell>
          <cell r="CT251">
            <v>0</v>
          </cell>
          <cell r="CU251">
            <v>0</v>
          </cell>
          <cell r="CV251">
            <v>0</v>
          </cell>
          <cell r="CW251">
            <v>0</v>
          </cell>
          <cell r="CX251">
            <v>0</v>
          </cell>
          <cell r="CY251">
            <v>0</v>
          </cell>
          <cell r="CZ251">
            <v>585.83219999999994</v>
          </cell>
          <cell r="DA251">
            <v>5380.9669000000004</v>
          </cell>
          <cell r="DB251">
            <v>693.62720000000002</v>
          </cell>
        </row>
        <row r="252">
          <cell r="A252">
            <v>93968</v>
          </cell>
          <cell r="B252">
            <v>0</v>
          </cell>
          <cell r="C252">
            <v>0</v>
          </cell>
          <cell r="D252">
            <v>0</v>
          </cell>
          <cell r="E252">
            <v>0</v>
          </cell>
          <cell r="F252">
            <v>0</v>
          </cell>
          <cell r="G252">
            <v>0</v>
          </cell>
          <cell r="H252">
            <v>0</v>
          </cell>
          <cell r="I252">
            <v>264.63889999999998</v>
          </cell>
          <cell r="J252">
            <v>0</v>
          </cell>
          <cell r="K252">
            <v>0</v>
          </cell>
          <cell r="L252">
            <v>0</v>
          </cell>
          <cell r="M252">
            <v>0</v>
          </cell>
          <cell r="N252">
            <v>0</v>
          </cell>
          <cell r="O252">
            <v>264.63889999999998</v>
          </cell>
          <cell r="P252">
            <v>0</v>
          </cell>
          <cell r="Q252">
            <v>48.058700000000002</v>
          </cell>
          <cell r="R252">
            <v>576.14829999999995</v>
          </cell>
          <cell r="S252">
            <v>162.13149999999999</v>
          </cell>
          <cell r="T252">
            <v>170.38990000000001</v>
          </cell>
          <cell r="U252">
            <v>2042.7079000000001</v>
          </cell>
          <cell r="V252">
            <v>574.82929999999999</v>
          </cell>
          <cell r="W252">
            <v>218.4486</v>
          </cell>
          <cell r="X252">
            <v>2618.8562000000002</v>
          </cell>
          <cell r="Y252">
            <v>736.96079999999995</v>
          </cell>
          <cell r="Z252">
            <v>201.2424</v>
          </cell>
          <cell r="AA252">
            <v>2342.2546000000002</v>
          </cell>
          <cell r="AB252">
            <v>678.91390000000001</v>
          </cell>
          <cell r="AC252">
            <v>0</v>
          </cell>
          <cell r="AD252">
            <v>0</v>
          </cell>
          <cell r="AE252">
            <v>0</v>
          </cell>
          <cell r="AF252">
            <v>0</v>
          </cell>
          <cell r="AG252">
            <v>0</v>
          </cell>
          <cell r="AH252">
            <v>0</v>
          </cell>
          <cell r="AI252">
            <v>6.3235000000000001</v>
          </cell>
          <cell r="AJ252">
            <v>69.609899999999996</v>
          </cell>
          <cell r="AK252">
            <v>18.9956</v>
          </cell>
          <cell r="AL252">
            <v>201.47890000000001</v>
          </cell>
          <cell r="AM252">
            <v>2577.5808000000002</v>
          </cell>
          <cell r="AN252">
            <v>679.71180000000004</v>
          </cell>
          <cell r="AO252">
            <v>396.39780000000002</v>
          </cell>
          <cell r="AP252">
            <v>4850.2254999999996</v>
          </cell>
          <cell r="AQ252">
            <v>1339.6301000000001</v>
          </cell>
          <cell r="AR252">
            <v>6.3235000000000001</v>
          </cell>
          <cell r="AS252">
            <v>334.24880000000002</v>
          </cell>
          <cell r="AT252">
            <v>18.9956</v>
          </cell>
          <cell r="AU252">
            <v>0</v>
          </cell>
          <cell r="AV252">
            <v>0</v>
          </cell>
          <cell r="AW252">
            <v>0</v>
          </cell>
          <cell r="AX252">
            <v>0</v>
          </cell>
          <cell r="AY252">
            <v>0</v>
          </cell>
          <cell r="AZ252">
            <v>0</v>
          </cell>
          <cell r="BA252">
            <v>6.3235000000000001</v>
          </cell>
          <cell r="BB252">
            <v>334.24880000000002</v>
          </cell>
          <cell r="BC252">
            <v>18.9956</v>
          </cell>
          <cell r="BD252">
            <v>201.2424</v>
          </cell>
          <cell r="BE252">
            <v>2606.8935000000001</v>
          </cell>
          <cell r="BF252">
            <v>678.91390000000001</v>
          </cell>
          <cell r="BG252">
            <v>419.92750000000001</v>
          </cell>
          <cell r="BH252">
            <v>5196.4369999999999</v>
          </cell>
          <cell r="BI252">
            <v>1416.6726000000001</v>
          </cell>
          <cell r="BJ252">
            <v>621.16989999999998</v>
          </cell>
          <cell r="BK252">
            <v>7803.3305</v>
          </cell>
          <cell r="BL252">
            <v>2095.5864999999999</v>
          </cell>
          <cell r="BM252">
            <v>614.84640000000002</v>
          </cell>
          <cell r="BN252">
            <v>7469.0816999999997</v>
          </cell>
          <cell r="BO252">
            <v>2076.5909000000001</v>
          </cell>
          <cell r="BP252">
            <v>201.2424</v>
          </cell>
          <cell r="BQ252">
            <v>2606.8935000000001</v>
          </cell>
          <cell r="BR252">
            <v>678.91390000000001</v>
          </cell>
          <cell r="BS252">
            <v>419.92750000000001</v>
          </cell>
          <cell r="BT252">
            <v>5196.4369999999999</v>
          </cell>
          <cell r="BU252">
            <v>1416.6726000000001</v>
          </cell>
          <cell r="BV252">
            <v>621.16989999999998</v>
          </cell>
          <cell r="BW252">
            <v>7803.3305</v>
          </cell>
          <cell r="BX252">
            <v>2095.5864999999999</v>
          </cell>
          <cell r="BY252">
            <v>6.3235000000000001</v>
          </cell>
          <cell r="BZ252">
            <v>69.609899999999996</v>
          </cell>
          <cell r="CA252">
            <v>18.9956</v>
          </cell>
          <cell r="CB252">
            <v>0</v>
          </cell>
          <cell r="CC252">
            <v>0</v>
          </cell>
          <cell r="CD252">
            <v>0</v>
          </cell>
          <cell r="CE252">
            <v>0</v>
          </cell>
          <cell r="CF252">
            <v>264.63889999999998</v>
          </cell>
          <cell r="CG252">
            <v>0</v>
          </cell>
          <cell r="CH252">
            <v>0</v>
          </cell>
          <cell r="CI252">
            <v>0</v>
          </cell>
          <cell r="CJ252">
            <v>0</v>
          </cell>
          <cell r="CK252">
            <v>0</v>
          </cell>
          <cell r="CL252">
            <v>0</v>
          </cell>
          <cell r="CM252">
            <v>0</v>
          </cell>
          <cell r="CN252">
            <v>6.3235000000000001</v>
          </cell>
          <cell r="CO252">
            <v>334.24880000000002</v>
          </cell>
          <cell r="CP252">
            <v>18.9956</v>
          </cell>
          <cell r="CQ252">
            <v>0</v>
          </cell>
          <cell r="CR252">
            <v>0</v>
          </cell>
          <cell r="CS252">
            <v>0</v>
          </cell>
          <cell r="CT252">
            <v>0</v>
          </cell>
          <cell r="CU252">
            <v>0</v>
          </cell>
          <cell r="CV252">
            <v>0</v>
          </cell>
          <cell r="CW252">
            <v>0</v>
          </cell>
          <cell r="CX252">
            <v>0</v>
          </cell>
          <cell r="CY252">
            <v>0</v>
          </cell>
          <cell r="CZ252">
            <v>614.84640000000002</v>
          </cell>
          <cell r="DA252">
            <v>7469.0816999999997</v>
          </cell>
          <cell r="DB252">
            <v>2076.5909000000001</v>
          </cell>
        </row>
        <row r="253">
          <cell r="A253">
            <v>93970</v>
          </cell>
          <cell r="B253">
            <v>44.685400000000001</v>
          </cell>
          <cell r="C253">
            <v>297.38400000000001</v>
          </cell>
          <cell r="D253">
            <v>389.60680000000002</v>
          </cell>
          <cell r="E253">
            <v>82.987099999999998</v>
          </cell>
          <cell r="F253">
            <v>815.36310000000003</v>
          </cell>
          <cell r="G253">
            <v>723.55430000000001</v>
          </cell>
          <cell r="H253">
            <v>0</v>
          </cell>
          <cell r="I253">
            <v>70.324799999999996</v>
          </cell>
          <cell r="J253">
            <v>0</v>
          </cell>
          <cell r="K253">
            <v>116.44889999999999</v>
          </cell>
          <cell r="L253">
            <v>641.50699999999995</v>
          </cell>
          <cell r="M253">
            <v>1015.3053</v>
          </cell>
          <cell r="N253">
            <v>0</v>
          </cell>
          <cell r="O253">
            <v>70.324799999999996</v>
          </cell>
          <cell r="P253">
            <v>0</v>
          </cell>
          <cell r="Q253">
            <v>13.712300000000001</v>
          </cell>
          <cell r="R253">
            <v>109.54040000000001</v>
          </cell>
          <cell r="S253">
            <v>119.5558</v>
          </cell>
          <cell r="T253">
            <v>48.616500000000002</v>
          </cell>
          <cell r="U253">
            <v>388.37020000000001</v>
          </cell>
          <cell r="V253">
            <v>423.88240000000002</v>
          </cell>
          <cell r="W253">
            <v>73.552400000000006</v>
          </cell>
          <cell r="X253">
            <v>969.15070000000003</v>
          </cell>
          <cell r="Y253">
            <v>641.29399999999998</v>
          </cell>
          <cell r="Z253">
            <v>201.69720000000001</v>
          </cell>
          <cell r="AA253">
            <v>1835.3344999999999</v>
          </cell>
          <cell r="AB253">
            <v>1758.5758000000001</v>
          </cell>
          <cell r="AC253">
            <v>0</v>
          </cell>
          <cell r="AD253">
            <v>0</v>
          </cell>
          <cell r="AE253">
            <v>0</v>
          </cell>
          <cell r="AF253">
            <v>0</v>
          </cell>
          <cell r="AG253">
            <v>0</v>
          </cell>
          <cell r="AH253">
            <v>0</v>
          </cell>
          <cell r="AI253">
            <v>0</v>
          </cell>
          <cell r="AJ253">
            <v>0</v>
          </cell>
          <cell r="AK253">
            <v>0</v>
          </cell>
          <cell r="AL253">
            <v>62.622399999999999</v>
          </cell>
          <cell r="AM253">
            <v>541.83749999999998</v>
          </cell>
          <cell r="AN253">
            <v>545.99860000000001</v>
          </cell>
          <cell r="AO253">
            <v>264.31959999999998</v>
          </cell>
          <cell r="AP253">
            <v>2377.172</v>
          </cell>
          <cell r="AQ253">
            <v>2304.5744</v>
          </cell>
          <cell r="AR253">
            <v>116.44889999999999</v>
          </cell>
          <cell r="AS253">
            <v>711.83180000000004</v>
          </cell>
          <cell r="AT253">
            <v>1015.3053</v>
          </cell>
          <cell r="AU253">
            <v>0</v>
          </cell>
          <cell r="AV253">
            <v>0</v>
          </cell>
          <cell r="AW253">
            <v>0</v>
          </cell>
          <cell r="AX253">
            <v>0</v>
          </cell>
          <cell r="AY253">
            <v>0</v>
          </cell>
          <cell r="AZ253">
            <v>0</v>
          </cell>
          <cell r="BA253">
            <v>116.44889999999999</v>
          </cell>
          <cell r="BB253">
            <v>711.83180000000004</v>
          </cell>
          <cell r="BC253">
            <v>1015.3053</v>
          </cell>
          <cell r="BD253">
            <v>329.36970000000002</v>
          </cell>
          <cell r="BE253">
            <v>3018.4063999999998</v>
          </cell>
          <cell r="BF253">
            <v>2871.7368999999999</v>
          </cell>
          <cell r="BG253">
            <v>124.9512</v>
          </cell>
          <cell r="BH253">
            <v>1039.7481</v>
          </cell>
          <cell r="BI253">
            <v>1089.4367999999999</v>
          </cell>
          <cell r="BJ253">
            <v>454.32089999999999</v>
          </cell>
          <cell r="BK253">
            <v>4058.1545000000001</v>
          </cell>
          <cell r="BL253">
            <v>3961.1736999999998</v>
          </cell>
          <cell r="BM253">
            <v>337.87200000000001</v>
          </cell>
          <cell r="BN253">
            <v>3346.3227000000002</v>
          </cell>
          <cell r="BO253">
            <v>2945.8683999999998</v>
          </cell>
          <cell r="BP253">
            <v>329.36970000000002</v>
          </cell>
          <cell r="BQ253">
            <v>3018.4063999999998</v>
          </cell>
          <cell r="BR253">
            <v>2871.7368999999999</v>
          </cell>
          <cell r="BS253">
            <v>124.9512</v>
          </cell>
          <cell r="BT253">
            <v>1039.7481</v>
          </cell>
          <cell r="BU253">
            <v>1089.4367999999999</v>
          </cell>
          <cell r="BV253">
            <v>454.32089999999999</v>
          </cell>
          <cell r="BW253">
            <v>4058.1545000000001</v>
          </cell>
          <cell r="BX253">
            <v>3961.1736999999998</v>
          </cell>
          <cell r="BY253">
            <v>0</v>
          </cell>
          <cell r="BZ253">
            <v>0</v>
          </cell>
          <cell r="CA253">
            <v>0</v>
          </cell>
          <cell r="CB253">
            <v>0</v>
          </cell>
          <cell r="CC253">
            <v>0</v>
          </cell>
          <cell r="CD253">
            <v>0</v>
          </cell>
          <cell r="CE253">
            <v>0</v>
          </cell>
          <cell r="CF253">
            <v>70.324799999999996</v>
          </cell>
          <cell r="CG253">
            <v>0</v>
          </cell>
          <cell r="CH253">
            <v>116.44889999999999</v>
          </cell>
          <cell r="CI253">
            <v>641.50699999999995</v>
          </cell>
          <cell r="CJ253">
            <v>1015.3053</v>
          </cell>
          <cell r="CK253">
            <v>0</v>
          </cell>
          <cell r="CL253">
            <v>0</v>
          </cell>
          <cell r="CM253">
            <v>0</v>
          </cell>
          <cell r="CN253">
            <v>116.44889999999999</v>
          </cell>
          <cell r="CO253">
            <v>711.83180000000004</v>
          </cell>
          <cell r="CP253">
            <v>1015.3053</v>
          </cell>
          <cell r="CQ253">
            <v>0</v>
          </cell>
          <cell r="CR253">
            <v>0</v>
          </cell>
          <cell r="CS253">
            <v>0</v>
          </cell>
          <cell r="CT253">
            <v>0</v>
          </cell>
          <cell r="CU253">
            <v>0</v>
          </cell>
          <cell r="CV253">
            <v>0</v>
          </cell>
          <cell r="CW253">
            <v>0</v>
          </cell>
          <cell r="CX253">
            <v>0</v>
          </cell>
          <cell r="CY253">
            <v>0</v>
          </cell>
          <cell r="CZ253">
            <v>337.87200000000001</v>
          </cell>
          <cell r="DA253">
            <v>3346.3227000000002</v>
          </cell>
          <cell r="DB253">
            <v>2945.8683999999998</v>
          </cell>
        </row>
        <row r="254">
          <cell r="A254">
            <v>93973</v>
          </cell>
          <cell r="B254">
            <v>0</v>
          </cell>
          <cell r="C254">
            <v>0</v>
          </cell>
          <cell r="D254">
            <v>0</v>
          </cell>
          <cell r="E254">
            <v>0</v>
          </cell>
          <cell r="F254">
            <v>0</v>
          </cell>
          <cell r="G254">
            <v>0</v>
          </cell>
          <cell r="H254">
            <v>0</v>
          </cell>
          <cell r="I254">
            <v>476.36680000000001</v>
          </cell>
          <cell r="J254">
            <v>0</v>
          </cell>
          <cell r="K254">
            <v>0</v>
          </cell>
          <cell r="L254">
            <v>0</v>
          </cell>
          <cell r="M254">
            <v>0</v>
          </cell>
          <cell r="N254">
            <v>0</v>
          </cell>
          <cell r="O254">
            <v>476.36680000000001</v>
          </cell>
          <cell r="P254">
            <v>0</v>
          </cell>
          <cell r="Q254">
            <v>204.66540000000001</v>
          </cell>
          <cell r="R254">
            <v>539.18669999999997</v>
          </cell>
          <cell r="S254">
            <v>1705.8557000000001</v>
          </cell>
          <cell r="T254">
            <v>725.6318</v>
          </cell>
          <cell r="U254">
            <v>1911.662</v>
          </cell>
          <cell r="V254">
            <v>6048.0331999999999</v>
          </cell>
          <cell r="W254">
            <v>930.29719999999998</v>
          </cell>
          <cell r="X254">
            <v>2450.8487</v>
          </cell>
          <cell r="Y254">
            <v>7753.8888999999999</v>
          </cell>
          <cell r="Z254">
            <v>881.38220000000001</v>
          </cell>
          <cell r="AA254">
            <v>2243.9436999999998</v>
          </cell>
          <cell r="AB254">
            <v>7346.1914999999999</v>
          </cell>
          <cell r="AC254">
            <v>0</v>
          </cell>
          <cell r="AD254">
            <v>0</v>
          </cell>
          <cell r="AE254">
            <v>0</v>
          </cell>
          <cell r="AF254">
            <v>0</v>
          </cell>
          <cell r="AG254">
            <v>0</v>
          </cell>
          <cell r="AH254">
            <v>0</v>
          </cell>
          <cell r="AI254">
            <v>10.7006</v>
          </cell>
          <cell r="AJ254">
            <v>90.931299999999993</v>
          </cell>
          <cell r="AK254">
            <v>67.802999999999997</v>
          </cell>
          <cell r="AL254">
            <v>858.02880000000005</v>
          </cell>
          <cell r="AM254">
            <v>2352.1803</v>
          </cell>
          <cell r="AN254">
            <v>7151.5437000000002</v>
          </cell>
          <cell r="AO254">
            <v>1728.7103999999999</v>
          </cell>
          <cell r="AP254">
            <v>4505.1926999999996</v>
          </cell>
          <cell r="AQ254">
            <v>14429.932199999999</v>
          </cell>
          <cell r="AR254">
            <v>10.7006</v>
          </cell>
          <cell r="AS254">
            <v>567.29809999999998</v>
          </cell>
          <cell r="AT254">
            <v>67.802999999999997</v>
          </cell>
          <cell r="AU254">
            <v>0</v>
          </cell>
          <cell r="AV254">
            <v>0</v>
          </cell>
          <cell r="AW254">
            <v>0</v>
          </cell>
          <cell r="AX254">
            <v>0</v>
          </cell>
          <cell r="AY254">
            <v>0</v>
          </cell>
          <cell r="AZ254">
            <v>0</v>
          </cell>
          <cell r="BA254">
            <v>10.7006</v>
          </cell>
          <cell r="BB254">
            <v>567.29809999999998</v>
          </cell>
          <cell r="BC254">
            <v>67.802999999999997</v>
          </cell>
          <cell r="BD254">
            <v>881.38220000000001</v>
          </cell>
          <cell r="BE254">
            <v>2720.3105</v>
          </cell>
          <cell r="BF254">
            <v>7346.1914999999999</v>
          </cell>
          <cell r="BG254">
            <v>1788.326</v>
          </cell>
          <cell r="BH254">
            <v>4803.0290000000005</v>
          </cell>
          <cell r="BI254">
            <v>14905.4326</v>
          </cell>
          <cell r="BJ254">
            <v>2669.7082</v>
          </cell>
          <cell r="BK254">
            <v>7523.3395</v>
          </cell>
          <cell r="BL254">
            <v>22251.624100000001</v>
          </cell>
          <cell r="BM254">
            <v>2659.0075999999999</v>
          </cell>
          <cell r="BN254">
            <v>6956.0414000000001</v>
          </cell>
          <cell r="BO254">
            <v>22183.821100000001</v>
          </cell>
          <cell r="BP254">
            <v>881.38220000000001</v>
          </cell>
          <cell r="BQ254">
            <v>2720.3105</v>
          </cell>
          <cell r="BR254">
            <v>7346.1914999999999</v>
          </cell>
          <cell r="BS254">
            <v>1788.326</v>
          </cell>
          <cell r="BT254">
            <v>4803.0290000000005</v>
          </cell>
          <cell r="BU254">
            <v>14905.4326</v>
          </cell>
          <cell r="BV254">
            <v>2669.7082</v>
          </cell>
          <cell r="BW254">
            <v>7523.3395</v>
          </cell>
          <cell r="BX254">
            <v>22251.624100000001</v>
          </cell>
          <cell r="BY254">
            <v>10.7006</v>
          </cell>
          <cell r="BZ254">
            <v>90.931299999999993</v>
          </cell>
          <cell r="CA254">
            <v>67.802999999999997</v>
          </cell>
          <cell r="CB254">
            <v>0</v>
          </cell>
          <cell r="CC254">
            <v>0</v>
          </cell>
          <cell r="CD254">
            <v>0</v>
          </cell>
          <cell r="CE254">
            <v>0</v>
          </cell>
          <cell r="CF254">
            <v>476.36680000000001</v>
          </cell>
          <cell r="CG254">
            <v>0</v>
          </cell>
          <cell r="CH254">
            <v>0</v>
          </cell>
          <cell r="CI254">
            <v>0</v>
          </cell>
          <cell r="CJ254">
            <v>0</v>
          </cell>
          <cell r="CK254">
            <v>0</v>
          </cell>
          <cell r="CL254">
            <v>0</v>
          </cell>
          <cell r="CM254">
            <v>0</v>
          </cell>
          <cell r="CN254">
            <v>10.7006</v>
          </cell>
          <cell r="CO254">
            <v>567.29809999999998</v>
          </cell>
          <cell r="CP254">
            <v>67.802999999999997</v>
          </cell>
          <cell r="CQ254">
            <v>0</v>
          </cell>
          <cell r="CR254">
            <v>0</v>
          </cell>
          <cell r="CS254">
            <v>0</v>
          </cell>
          <cell r="CT254">
            <v>0</v>
          </cell>
          <cell r="CU254">
            <v>0</v>
          </cell>
          <cell r="CV254">
            <v>0</v>
          </cell>
          <cell r="CW254">
            <v>0</v>
          </cell>
          <cell r="CX254">
            <v>0</v>
          </cell>
          <cell r="CY254">
            <v>0</v>
          </cell>
          <cell r="CZ254">
            <v>2659.0075999999999</v>
          </cell>
          <cell r="DA254">
            <v>6956.0414000000001</v>
          </cell>
          <cell r="DB254">
            <v>22183.821100000001</v>
          </cell>
        </row>
        <row r="255">
          <cell r="A255">
            <v>93974</v>
          </cell>
          <cell r="B255">
            <v>359.04840000000002</v>
          </cell>
          <cell r="C255">
            <v>1837.6052999999999</v>
          </cell>
          <cell r="D255">
            <v>3130.5036</v>
          </cell>
          <cell r="E255">
            <v>666.80420000000004</v>
          </cell>
          <cell r="F255">
            <v>3519.5106000000001</v>
          </cell>
          <cell r="G255">
            <v>5813.7921999999999</v>
          </cell>
          <cell r="H255">
            <v>0</v>
          </cell>
          <cell r="I255">
            <v>0</v>
          </cell>
          <cell r="J255">
            <v>0</v>
          </cell>
          <cell r="K255">
            <v>324.65989999999999</v>
          </cell>
          <cell r="L255">
            <v>1080.452</v>
          </cell>
          <cell r="M255">
            <v>2830.6734000000001</v>
          </cell>
          <cell r="N255">
            <v>0</v>
          </cell>
          <cell r="O255">
            <v>0</v>
          </cell>
          <cell r="P255">
            <v>0</v>
          </cell>
          <cell r="Q255">
            <v>239.11879999999999</v>
          </cell>
          <cell r="R255">
            <v>1919.0133000000001</v>
          </cell>
          <cell r="S255">
            <v>2084.8506000000002</v>
          </cell>
          <cell r="T255">
            <v>847.78499999999997</v>
          </cell>
          <cell r="U255">
            <v>6803.7748000000001</v>
          </cell>
          <cell r="V255">
            <v>7391.7440999999999</v>
          </cell>
          <cell r="W255">
            <v>1788.0965000000001</v>
          </cell>
          <cell r="X255">
            <v>12999.451999999999</v>
          </cell>
          <cell r="Y255">
            <v>15590.2171</v>
          </cell>
          <cell r="Z255">
            <v>2523.6954999999998</v>
          </cell>
          <cell r="AA255">
            <v>22819.676500000001</v>
          </cell>
          <cell r="AB255">
            <v>22003.824499999999</v>
          </cell>
          <cell r="AC255">
            <v>0</v>
          </cell>
          <cell r="AD255">
            <v>401.29509999999999</v>
          </cell>
          <cell r="AE255">
            <v>0</v>
          </cell>
          <cell r="AF255">
            <v>0</v>
          </cell>
          <cell r="AG255">
            <v>0</v>
          </cell>
          <cell r="AH255">
            <v>0</v>
          </cell>
          <cell r="AI255">
            <v>0</v>
          </cell>
          <cell r="AJ255">
            <v>0</v>
          </cell>
          <cell r="AK255">
            <v>0</v>
          </cell>
          <cell r="AL255">
            <v>1092.0243</v>
          </cell>
          <cell r="AM255">
            <v>9533.1880999999994</v>
          </cell>
          <cell r="AN255">
            <v>9521.2402999999995</v>
          </cell>
          <cell r="AO255">
            <v>3615.7197999999999</v>
          </cell>
          <cell r="AP255">
            <v>31951.569500000001</v>
          </cell>
          <cell r="AQ255">
            <v>31525.0648</v>
          </cell>
          <cell r="AR255">
            <v>324.65989999999999</v>
          </cell>
          <cell r="AS255">
            <v>1481.7471</v>
          </cell>
          <cell r="AT255">
            <v>2830.6734000000001</v>
          </cell>
          <cell r="AU255">
            <v>0</v>
          </cell>
          <cell r="AV255">
            <v>0</v>
          </cell>
          <cell r="AW255">
            <v>0</v>
          </cell>
          <cell r="AX255">
            <v>0</v>
          </cell>
          <cell r="AY255">
            <v>0</v>
          </cell>
          <cell r="AZ255">
            <v>0</v>
          </cell>
          <cell r="BA255">
            <v>324.65989999999999</v>
          </cell>
          <cell r="BB255">
            <v>1481.7471</v>
          </cell>
          <cell r="BC255">
            <v>2830.6734000000001</v>
          </cell>
          <cell r="BD255">
            <v>3549.5481</v>
          </cell>
          <cell r="BE255">
            <v>28176.792399999998</v>
          </cell>
          <cell r="BF255">
            <v>30948.120299999999</v>
          </cell>
          <cell r="BG255">
            <v>2178.9281000000001</v>
          </cell>
          <cell r="BH255">
            <v>18255.976200000001</v>
          </cell>
          <cell r="BI255">
            <v>18997.834999999999</v>
          </cell>
          <cell r="BJ255">
            <v>5728.4762000000001</v>
          </cell>
          <cell r="BK255">
            <v>46432.768600000003</v>
          </cell>
          <cell r="BL255">
            <v>49945.955300000001</v>
          </cell>
          <cell r="BM255">
            <v>5403.8163000000004</v>
          </cell>
          <cell r="BN255">
            <v>44951.021500000003</v>
          </cell>
          <cell r="BO255">
            <v>47115.281900000002</v>
          </cell>
          <cell r="BP255">
            <v>3549.5481</v>
          </cell>
          <cell r="BQ255">
            <v>28176.792399999998</v>
          </cell>
          <cell r="BR255">
            <v>30948.120299999999</v>
          </cell>
          <cell r="BS255">
            <v>2178.9281000000001</v>
          </cell>
          <cell r="BT255">
            <v>18255.976200000001</v>
          </cell>
          <cell r="BU255">
            <v>18997.834999999999</v>
          </cell>
          <cell r="BV255">
            <v>5728.4762000000001</v>
          </cell>
          <cell r="BW255">
            <v>46432.768600000003</v>
          </cell>
          <cell r="BX255">
            <v>49945.955300000001</v>
          </cell>
          <cell r="BY255">
            <v>0</v>
          </cell>
          <cell r="BZ255">
            <v>0</v>
          </cell>
          <cell r="CA255">
            <v>0</v>
          </cell>
          <cell r="CB255">
            <v>0</v>
          </cell>
          <cell r="CC255">
            <v>0</v>
          </cell>
          <cell r="CD255">
            <v>0</v>
          </cell>
          <cell r="CE255">
            <v>0</v>
          </cell>
          <cell r="CF255">
            <v>0</v>
          </cell>
          <cell r="CG255">
            <v>0</v>
          </cell>
          <cell r="CH255">
            <v>324.65989999999999</v>
          </cell>
          <cell r="CI255">
            <v>1080.452</v>
          </cell>
          <cell r="CJ255">
            <v>2830.6734000000001</v>
          </cell>
          <cell r="CK255">
            <v>0</v>
          </cell>
          <cell r="CL255">
            <v>401.29509999999999</v>
          </cell>
          <cell r="CM255">
            <v>0</v>
          </cell>
          <cell r="CN255">
            <v>324.65989999999999</v>
          </cell>
          <cell r="CO255">
            <v>1481.7471</v>
          </cell>
          <cell r="CP255">
            <v>2830.6734000000001</v>
          </cell>
          <cell r="CQ255">
            <v>0</v>
          </cell>
          <cell r="CR255">
            <v>0</v>
          </cell>
          <cell r="CS255">
            <v>0</v>
          </cell>
          <cell r="CT255">
            <v>0</v>
          </cell>
          <cell r="CU255">
            <v>0</v>
          </cell>
          <cell r="CV255">
            <v>0</v>
          </cell>
          <cell r="CW255">
            <v>0</v>
          </cell>
          <cell r="CX255">
            <v>0</v>
          </cell>
          <cell r="CY255">
            <v>0</v>
          </cell>
          <cell r="CZ255">
            <v>5403.8163000000004</v>
          </cell>
          <cell r="DA255">
            <v>44951.021500000003</v>
          </cell>
          <cell r="DB255">
            <v>47115.281900000002</v>
          </cell>
        </row>
        <row r="256">
          <cell r="A256">
            <v>93975</v>
          </cell>
          <cell r="B256">
            <v>302.10919999999999</v>
          </cell>
          <cell r="C256">
            <v>1399.0568000000001</v>
          </cell>
          <cell r="D256">
            <v>2634.0567000000001</v>
          </cell>
          <cell r="E256">
            <v>561.06010000000003</v>
          </cell>
          <cell r="F256">
            <v>2788.5830000000001</v>
          </cell>
          <cell r="G256">
            <v>4891.8217000000004</v>
          </cell>
          <cell r="H256">
            <v>0</v>
          </cell>
          <cell r="I256">
            <v>175.81200000000001</v>
          </cell>
          <cell r="J256">
            <v>0</v>
          </cell>
          <cell r="K256">
            <v>854.82579999999996</v>
          </cell>
          <cell r="L256">
            <v>3902.5560999999998</v>
          </cell>
          <cell r="M256">
            <v>7453.1328999999996</v>
          </cell>
          <cell r="N256">
            <v>0</v>
          </cell>
          <cell r="O256">
            <v>175.81200000000001</v>
          </cell>
          <cell r="P256">
            <v>0</v>
          </cell>
          <cell r="Q256">
            <v>74.751499999999993</v>
          </cell>
          <cell r="R256">
            <v>423.03140000000002</v>
          </cell>
          <cell r="S256">
            <v>651.75009999999997</v>
          </cell>
          <cell r="T256">
            <v>265.02820000000003</v>
          </cell>
          <cell r="U256">
            <v>1499.8389</v>
          </cell>
          <cell r="V256">
            <v>2310.7527</v>
          </cell>
          <cell r="W256">
            <v>348.1232</v>
          </cell>
          <cell r="X256">
            <v>2207.9540000000002</v>
          </cell>
          <cell r="Y256">
            <v>3035.2483000000002</v>
          </cell>
          <cell r="Z256">
            <v>652.14390000000003</v>
          </cell>
          <cell r="AA256">
            <v>3808.1192000000001</v>
          </cell>
          <cell r="AB256">
            <v>5685.9708000000001</v>
          </cell>
          <cell r="AC256">
            <v>0</v>
          </cell>
          <cell r="AD256">
            <v>0</v>
          </cell>
          <cell r="AE256">
            <v>0</v>
          </cell>
          <cell r="AF256">
            <v>0</v>
          </cell>
          <cell r="AG256">
            <v>0</v>
          </cell>
          <cell r="AH256">
            <v>0</v>
          </cell>
          <cell r="AI256">
            <v>0</v>
          </cell>
          <cell r="AJ256">
            <v>0</v>
          </cell>
          <cell r="AK256">
            <v>0</v>
          </cell>
          <cell r="AL256">
            <v>369.69799999999998</v>
          </cell>
          <cell r="AM256">
            <v>2237.2755000000002</v>
          </cell>
          <cell r="AN256">
            <v>3223.3564999999999</v>
          </cell>
          <cell r="AO256">
            <v>1021.8419</v>
          </cell>
          <cell r="AP256">
            <v>6045.3946999999998</v>
          </cell>
          <cell r="AQ256">
            <v>8909.3273000000008</v>
          </cell>
          <cell r="AR256">
            <v>854.82579999999996</v>
          </cell>
          <cell r="AS256">
            <v>4078.3681000000001</v>
          </cell>
          <cell r="AT256">
            <v>7453.1328999999996</v>
          </cell>
          <cell r="AU256">
            <v>0</v>
          </cell>
          <cell r="AV256">
            <v>0</v>
          </cell>
          <cell r="AW256">
            <v>0</v>
          </cell>
          <cell r="AX256">
            <v>0</v>
          </cell>
          <cell r="AY256">
            <v>0</v>
          </cell>
          <cell r="AZ256">
            <v>0</v>
          </cell>
          <cell r="BA256">
            <v>854.82579999999996</v>
          </cell>
          <cell r="BB256">
            <v>4078.3681000000001</v>
          </cell>
          <cell r="BC256">
            <v>7453.1328999999996</v>
          </cell>
          <cell r="BD256">
            <v>1515.3132000000001</v>
          </cell>
          <cell r="BE256">
            <v>8171.5709999999999</v>
          </cell>
          <cell r="BF256">
            <v>13211.849200000001</v>
          </cell>
          <cell r="BG256">
            <v>709.47770000000003</v>
          </cell>
          <cell r="BH256">
            <v>4160.1458000000002</v>
          </cell>
          <cell r="BI256">
            <v>6185.8593000000001</v>
          </cell>
          <cell r="BJ256">
            <v>2224.7909</v>
          </cell>
          <cell r="BK256">
            <v>12331.7168</v>
          </cell>
          <cell r="BL256">
            <v>19397.708500000001</v>
          </cell>
          <cell r="BM256">
            <v>1369.9650999999999</v>
          </cell>
          <cell r="BN256">
            <v>8253.3487000000005</v>
          </cell>
          <cell r="BO256">
            <v>11944.5756</v>
          </cell>
          <cell r="BP256">
            <v>1515.3132000000001</v>
          </cell>
          <cell r="BQ256">
            <v>8171.5709999999999</v>
          </cell>
          <cell r="BR256">
            <v>13211.849200000001</v>
          </cell>
          <cell r="BS256">
            <v>709.47770000000003</v>
          </cell>
          <cell r="BT256">
            <v>4160.1458000000002</v>
          </cell>
          <cell r="BU256">
            <v>6185.8593000000001</v>
          </cell>
          <cell r="BV256">
            <v>2224.7909</v>
          </cell>
          <cell r="BW256">
            <v>12331.7168</v>
          </cell>
          <cell r="BX256">
            <v>19397.708500000001</v>
          </cell>
          <cell r="BY256">
            <v>0</v>
          </cell>
          <cell r="BZ256">
            <v>0</v>
          </cell>
          <cell r="CA256">
            <v>0</v>
          </cell>
          <cell r="CB256">
            <v>0</v>
          </cell>
          <cell r="CC256">
            <v>0</v>
          </cell>
          <cell r="CD256">
            <v>0</v>
          </cell>
          <cell r="CE256">
            <v>0</v>
          </cell>
          <cell r="CF256">
            <v>175.81200000000001</v>
          </cell>
          <cell r="CG256">
            <v>0</v>
          </cell>
          <cell r="CH256">
            <v>854.82579999999996</v>
          </cell>
          <cell r="CI256">
            <v>3902.5560999999998</v>
          </cell>
          <cell r="CJ256">
            <v>7453.1328999999996</v>
          </cell>
          <cell r="CK256">
            <v>0</v>
          </cell>
          <cell r="CL256">
            <v>0</v>
          </cell>
          <cell r="CM256">
            <v>0</v>
          </cell>
          <cell r="CN256">
            <v>854.82579999999996</v>
          </cell>
          <cell r="CO256">
            <v>4078.3681000000001</v>
          </cell>
          <cell r="CP256">
            <v>7453.1328999999996</v>
          </cell>
          <cell r="CQ256">
            <v>0</v>
          </cell>
          <cell r="CR256">
            <v>0</v>
          </cell>
          <cell r="CS256">
            <v>0</v>
          </cell>
          <cell r="CT256">
            <v>0</v>
          </cell>
          <cell r="CU256">
            <v>0</v>
          </cell>
          <cell r="CV256">
            <v>0</v>
          </cell>
          <cell r="CW256">
            <v>0</v>
          </cell>
          <cell r="CX256">
            <v>0</v>
          </cell>
          <cell r="CY256">
            <v>0</v>
          </cell>
          <cell r="CZ256">
            <v>1369.9650999999999</v>
          </cell>
          <cell r="DA256">
            <v>8253.3487000000005</v>
          </cell>
          <cell r="DB256">
            <v>11944.5756</v>
          </cell>
        </row>
        <row r="257">
          <cell r="A257">
            <v>93976</v>
          </cell>
          <cell r="B257">
            <v>10.9596</v>
          </cell>
          <cell r="C257">
            <v>52.230800000000002</v>
          </cell>
          <cell r="D257">
            <v>82.590500000000006</v>
          </cell>
          <cell r="E257">
            <v>20.3535</v>
          </cell>
          <cell r="F257">
            <v>107.8867</v>
          </cell>
          <cell r="G257">
            <v>153.38200000000001</v>
          </cell>
          <cell r="H257">
            <v>0</v>
          </cell>
          <cell r="I257">
            <v>21.0974</v>
          </cell>
          <cell r="J257">
            <v>0</v>
          </cell>
          <cell r="K257">
            <v>9.0986999999999991</v>
          </cell>
          <cell r="L257">
            <v>43.098199999999999</v>
          </cell>
          <cell r="M257">
            <v>68.566699999999997</v>
          </cell>
          <cell r="N257">
            <v>0</v>
          </cell>
          <cell r="O257">
            <v>21.0974</v>
          </cell>
          <cell r="P257">
            <v>0</v>
          </cell>
          <cell r="Q257">
            <v>12.899699999999999</v>
          </cell>
          <cell r="R257">
            <v>102.81950000000001</v>
          </cell>
          <cell r="S257">
            <v>97.210400000000007</v>
          </cell>
          <cell r="T257">
            <v>45.735300000000002</v>
          </cell>
          <cell r="U257">
            <v>364.5419</v>
          </cell>
          <cell r="V257">
            <v>344.65640000000002</v>
          </cell>
          <cell r="W257">
            <v>80.849400000000003</v>
          </cell>
          <cell r="X257">
            <v>584.38070000000005</v>
          </cell>
          <cell r="Y257">
            <v>609.27260000000001</v>
          </cell>
          <cell r="Z257">
            <v>178.6447</v>
          </cell>
          <cell r="AA257">
            <v>1474.877</v>
          </cell>
          <cell r="AB257">
            <v>1346.2475999999999</v>
          </cell>
          <cell r="AC257">
            <v>0</v>
          </cell>
          <cell r="AD257">
            <v>0</v>
          </cell>
          <cell r="AE257">
            <v>0</v>
          </cell>
          <cell r="AF257">
            <v>0</v>
          </cell>
          <cell r="AG257">
            <v>0</v>
          </cell>
          <cell r="AH257">
            <v>0</v>
          </cell>
          <cell r="AI257">
            <v>0</v>
          </cell>
          <cell r="AJ257">
            <v>0</v>
          </cell>
          <cell r="AK257">
            <v>0</v>
          </cell>
          <cell r="AL257">
            <v>63.798000000000002</v>
          </cell>
          <cell r="AM257">
            <v>554.28139999999996</v>
          </cell>
          <cell r="AN257">
            <v>480.77460000000002</v>
          </cell>
          <cell r="AO257">
            <v>242.4427</v>
          </cell>
          <cell r="AP257">
            <v>2029.1584</v>
          </cell>
          <cell r="AQ257">
            <v>1827.0222000000001</v>
          </cell>
          <cell r="AR257">
            <v>9.0986999999999991</v>
          </cell>
          <cell r="AS257">
            <v>64.195599999999999</v>
          </cell>
          <cell r="AT257">
            <v>68.566699999999997</v>
          </cell>
          <cell r="AU257">
            <v>0</v>
          </cell>
          <cell r="AV257">
            <v>0</v>
          </cell>
          <cell r="AW257">
            <v>0</v>
          </cell>
          <cell r="AX257">
            <v>0</v>
          </cell>
          <cell r="AY257">
            <v>0</v>
          </cell>
          <cell r="AZ257">
            <v>0</v>
          </cell>
          <cell r="BA257">
            <v>9.0986999999999991</v>
          </cell>
          <cell r="BB257">
            <v>64.195599999999999</v>
          </cell>
          <cell r="BC257">
            <v>68.566699999999997</v>
          </cell>
          <cell r="BD257">
            <v>209.95779999999999</v>
          </cell>
          <cell r="BE257">
            <v>1656.0918999999999</v>
          </cell>
          <cell r="BF257">
            <v>1582.2201</v>
          </cell>
          <cell r="BG257">
            <v>122.43300000000001</v>
          </cell>
          <cell r="BH257">
            <v>1021.6428</v>
          </cell>
          <cell r="BI257">
            <v>922.64139999999998</v>
          </cell>
          <cell r="BJ257">
            <v>332.39080000000001</v>
          </cell>
          <cell r="BK257">
            <v>2677.7347</v>
          </cell>
          <cell r="BL257">
            <v>2504.8615</v>
          </cell>
          <cell r="BM257">
            <v>323.2921</v>
          </cell>
          <cell r="BN257">
            <v>2613.5391</v>
          </cell>
          <cell r="BO257">
            <v>2436.2948000000001</v>
          </cell>
          <cell r="BP257">
            <v>209.95779999999999</v>
          </cell>
          <cell r="BQ257">
            <v>1656.0918999999999</v>
          </cell>
          <cell r="BR257">
            <v>1582.2201</v>
          </cell>
          <cell r="BS257">
            <v>122.43300000000001</v>
          </cell>
          <cell r="BT257">
            <v>1021.6428</v>
          </cell>
          <cell r="BU257">
            <v>922.64139999999998</v>
          </cell>
          <cell r="BV257">
            <v>332.39080000000001</v>
          </cell>
          <cell r="BW257">
            <v>2677.7347</v>
          </cell>
          <cell r="BX257">
            <v>2504.8615</v>
          </cell>
          <cell r="BY257">
            <v>0</v>
          </cell>
          <cell r="BZ257">
            <v>0</v>
          </cell>
          <cell r="CA257">
            <v>0</v>
          </cell>
          <cell r="CB257">
            <v>0</v>
          </cell>
          <cell r="CC257">
            <v>0</v>
          </cell>
          <cell r="CD257">
            <v>0</v>
          </cell>
          <cell r="CE257">
            <v>0</v>
          </cell>
          <cell r="CF257">
            <v>21.0974</v>
          </cell>
          <cell r="CG257">
            <v>0</v>
          </cell>
          <cell r="CH257">
            <v>9.0986999999999991</v>
          </cell>
          <cell r="CI257">
            <v>43.098199999999999</v>
          </cell>
          <cell r="CJ257">
            <v>68.566699999999997</v>
          </cell>
          <cell r="CK257">
            <v>0</v>
          </cell>
          <cell r="CL257">
            <v>0</v>
          </cell>
          <cell r="CM257">
            <v>0</v>
          </cell>
          <cell r="CN257">
            <v>9.0986999999999991</v>
          </cell>
          <cell r="CO257">
            <v>64.195599999999999</v>
          </cell>
          <cell r="CP257">
            <v>68.566699999999997</v>
          </cell>
          <cell r="CQ257">
            <v>0</v>
          </cell>
          <cell r="CR257">
            <v>0</v>
          </cell>
          <cell r="CS257">
            <v>0</v>
          </cell>
          <cell r="CT257">
            <v>0</v>
          </cell>
          <cell r="CU257">
            <v>0</v>
          </cell>
          <cell r="CV257">
            <v>0</v>
          </cell>
          <cell r="CW257">
            <v>0</v>
          </cell>
          <cell r="CX257">
            <v>0</v>
          </cell>
          <cell r="CY257">
            <v>0</v>
          </cell>
          <cell r="CZ257">
            <v>323.2921</v>
          </cell>
          <cell r="DA257">
            <v>2613.5391</v>
          </cell>
          <cell r="DB257">
            <v>2436.2948000000001</v>
          </cell>
        </row>
        <row r="258">
          <cell r="A258">
            <v>93977</v>
          </cell>
          <cell r="B258">
            <v>120.7251</v>
          </cell>
          <cell r="C258">
            <v>856.69050000000004</v>
          </cell>
          <cell r="D258">
            <v>1006.2265</v>
          </cell>
          <cell r="E258">
            <v>224.2038</v>
          </cell>
          <cell r="F258">
            <v>1413.5726999999999</v>
          </cell>
          <cell r="G258">
            <v>1868.7055</v>
          </cell>
          <cell r="H258">
            <v>0</v>
          </cell>
          <cell r="I258">
            <v>152.774</v>
          </cell>
          <cell r="J258">
            <v>0</v>
          </cell>
          <cell r="K258">
            <v>181.0043</v>
          </cell>
          <cell r="L258">
            <v>1092.5021999999999</v>
          </cell>
          <cell r="M258">
            <v>1508.6448</v>
          </cell>
          <cell r="N258">
            <v>0</v>
          </cell>
          <cell r="O258">
            <v>152.774</v>
          </cell>
          <cell r="P258">
            <v>0</v>
          </cell>
          <cell r="Q258">
            <v>25.739599999999999</v>
          </cell>
          <cell r="R258">
            <v>126.01130000000001</v>
          </cell>
          <cell r="S258">
            <v>214.53620000000001</v>
          </cell>
          <cell r="T258">
            <v>91.258499999999998</v>
          </cell>
          <cell r="U258">
            <v>446.76749999999998</v>
          </cell>
          <cell r="V258">
            <v>760.62459999999999</v>
          </cell>
          <cell r="W258">
            <v>280.92270000000002</v>
          </cell>
          <cell r="X258">
            <v>1750.5398</v>
          </cell>
          <cell r="Y258">
            <v>2341.4479999999999</v>
          </cell>
          <cell r="Z258">
            <v>203.42490000000001</v>
          </cell>
          <cell r="AA258">
            <v>1018.5170000000001</v>
          </cell>
          <cell r="AB258">
            <v>1695.5169000000001</v>
          </cell>
          <cell r="AC258">
            <v>0</v>
          </cell>
          <cell r="AD258">
            <v>75.813699999999997</v>
          </cell>
          <cell r="AE258">
            <v>0</v>
          </cell>
          <cell r="AF258">
            <v>0</v>
          </cell>
          <cell r="AG258">
            <v>0</v>
          </cell>
          <cell r="AH258">
            <v>0</v>
          </cell>
          <cell r="AI258">
            <v>0</v>
          </cell>
          <cell r="AJ258">
            <v>0</v>
          </cell>
          <cell r="AK258">
            <v>0</v>
          </cell>
          <cell r="AL258">
            <v>115.3193</v>
          </cell>
          <cell r="AM258">
            <v>595.74590000000001</v>
          </cell>
          <cell r="AN258">
            <v>961.1694</v>
          </cell>
          <cell r="AO258">
            <v>318.74419999999998</v>
          </cell>
          <cell r="AP258">
            <v>1538.4492</v>
          </cell>
          <cell r="AQ258">
            <v>2656.6862999999998</v>
          </cell>
          <cell r="AR258">
            <v>181.0043</v>
          </cell>
          <cell r="AS258">
            <v>1321.0898999999999</v>
          </cell>
          <cell r="AT258">
            <v>1508.6448</v>
          </cell>
          <cell r="AU258">
            <v>0</v>
          </cell>
          <cell r="AV258">
            <v>0</v>
          </cell>
          <cell r="AW258">
            <v>0</v>
          </cell>
          <cell r="AX258">
            <v>0</v>
          </cell>
          <cell r="AY258">
            <v>0</v>
          </cell>
          <cell r="AZ258">
            <v>0</v>
          </cell>
          <cell r="BA258">
            <v>181.0043</v>
          </cell>
          <cell r="BB258">
            <v>1321.0898999999999</v>
          </cell>
          <cell r="BC258">
            <v>1508.6448</v>
          </cell>
          <cell r="BD258">
            <v>548.35379999999998</v>
          </cell>
          <cell r="BE258">
            <v>3441.5542</v>
          </cell>
          <cell r="BF258">
            <v>4570.4489000000003</v>
          </cell>
          <cell r="BG258">
            <v>232.31739999999999</v>
          </cell>
          <cell r="BH258">
            <v>1168.5246999999999</v>
          </cell>
          <cell r="BI258">
            <v>1936.3302000000001</v>
          </cell>
          <cell r="BJ258">
            <v>780.6712</v>
          </cell>
          <cell r="BK258">
            <v>4610.0789000000004</v>
          </cell>
          <cell r="BL258">
            <v>6506.7790999999997</v>
          </cell>
          <cell r="BM258">
            <v>599.66690000000006</v>
          </cell>
          <cell r="BN258">
            <v>3288.989</v>
          </cell>
          <cell r="BO258">
            <v>4998.1342999999997</v>
          </cell>
          <cell r="BP258">
            <v>548.35379999999998</v>
          </cell>
          <cell r="BQ258">
            <v>3441.5542</v>
          </cell>
          <cell r="BR258">
            <v>4570.4489000000003</v>
          </cell>
          <cell r="BS258">
            <v>232.31739999999999</v>
          </cell>
          <cell r="BT258">
            <v>1168.5246999999999</v>
          </cell>
          <cell r="BU258">
            <v>1936.3302000000001</v>
          </cell>
          <cell r="BV258">
            <v>780.6712</v>
          </cell>
          <cell r="BW258">
            <v>4610.0789000000004</v>
          </cell>
          <cell r="BX258">
            <v>6506.7790999999997</v>
          </cell>
          <cell r="BY258">
            <v>0</v>
          </cell>
          <cell r="BZ258">
            <v>0</v>
          </cell>
          <cell r="CA258">
            <v>0</v>
          </cell>
          <cell r="CB258">
            <v>0</v>
          </cell>
          <cell r="CC258">
            <v>0</v>
          </cell>
          <cell r="CD258">
            <v>0</v>
          </cell>
          <cell r="CE258">
            <v>0</v>
          </cell>
          <cell r="CF258">
            <v>152.774</v>
          </cell>
          <cell r="CG258">
            <v>0</v>
          </cell>
          <cell r="CH258">
            <v>181.0043</v>
          </cell>
          <cell r="CI258">
            <v>1092.5021999999999</v>
          </cell>
          <cell r="CJ258">
            <v>1508.6448</v>
          </cell>
          <cell r="CK258">
            <v>0</v>
          </cell>
          <cell r="CL258">
            <v>75.813699999999997</v>
          </cell>
          <cell r="CM258">
            <v>0</v>
          </cell>
          <cell r="CN258">
            <v>181.0043</v>
          </cell>
          <cell r="CO258">
            <v>1321.0898999999999</v>
          </cell>
          <cell r="CP258">
            <v>1508.6448</v>
          </cell>
          <cell r="CQ258">
            <v>0</v>
          </cell>
          <cell r="CR258">
            <v>0</v>
          </cell>
          <cell r="CS258">
            <v>0</v>
          </cell>
          <cell r="CT258">
            <v>0</v>
          </cell>
          <cell r="CU258">
            <v>0</v>
          </cell>
          <cell r="CV258">
            <v>0</v>
          </cell>
          <cell r="CW258">
            <v>0</v>
          </cell>
          <cell r="CX258">
            <v>0</v>
          </cell>
          <cell r="CY258">
            <v>0</v>
          </cell>
          <cell r="CZ258">
            <v>599.66690000000006</v>
          </cell>
          <cell r="DA258">
            <v>3288.989</v>
          </cell>
          <cell r="DB258">
            <v>4998.1342999999997</v>
          </cell>
        </row>
        <row r="259">
          <cell r="A259">
            <v>93979</v>
          </cell>
          <cell r="B259">
            <v>0</v>
          </cell>
          <cell r="C259">
            <v>0</v>
          </cell>
          <cell r="D259">
            <v>0</v>
          </cell>
          <cell r="E259">
            <v>0</v>
          </cell>
          <cell r="F259">
            <v>0</v>
          </cell>
          <cell r="G259">
            <v>0</v>
          </cell>
          <cell r="H259">
            <v>0</v>
          </cell>
          <cell r="I259">
            <v>0</v>
          </cell>
          <cell r="J259">
            <v>0</v>
          </cell>
          <cell r="K259">
            <v>0</v>
          </cell>
          <cell r="L259">
            <v>0</v>
          </cell>
          <cell r="M259">
            <v>0</v>
          </cell>
          <cell r="N259">
            <v>0</v>
          </cell>
          <cell r="O259">
            <v>0</v>
          </cell>
          <cell r="P259">
            <v>0</v>
          </cell>
          <cell r="Q259">
            <v>162.5966</v>
          </cell>
          <cell r="R259">
            <v>1085.7791999999999</v>
          </cell>
          <cell r="S259">
            <v>593.74860000000001</v>
          </cell>
          <cell r="T259">
            <v>576.47900000000004</v>
          </cell>
          <cell r="U259">
            <v>3849.5812000000001</v>
          </cell>
          <cell r="V259">
            <v>2105.1093999999998</v>
          </cell>
          <cell r="W259">
            <v>739.07560000000001</v>
          </cell>
          <cell r="X259">
            <v>4935.3603999999996</v>
          </cell>
          <cell r="Y259">
            <v>2698.8580000000002</v>
          </cell>
          <cell r="Z259">
            <v>757.76639999999998</v>
          </cell>
          <cell r="AA259">
            <v>4705.3863000000001</v>
          </cell>
          <cell r="AB259">
            <v>2731.8182000000002</v>
          </cell>
          <cell r="AC259">
            <v>0</v>
          </cell>
          <cell r="AD259">
            <v>0</v>
          </cell>
          <cell r="AE259">
            <v>0</v>
          </cell>
          <cell r="AF259">
            <v>0</v>
          </cell>
          <cell r="AG259">
            <v>0</v>
          </cell>
          <cell r="AH259">
            <v>0</v>
          </cell>
          <cell r="AI259">
            <v>2.1</v>
          </cell>
          <cell r="AJ259">
            <v>18.700800000000001</v>
          </cell>
          <cell r="AK259">
            <v>7.1540999999999997</v>
          </cell>
          <cell r="AL259">
            <v>681.66200000000003</v>
          </cell>
          <cell r="AM259">
            <v>4846.4318999999996</v>
          </cell>
          <cell r="AN259">
            <v>2648.9783000000002</v>
          </cell>
          <cell r="AO259">
            <v>1437.3284000000001</v>
          </cell>
          <cell r="AP259">
            <v>9533.1173999999992</v>
          </cell>
          <cell r="AQ259">
            <v>5373.6423999999997</v>
          </cell>
          <cell r="AR259">
            <v>2.1</v>
          </cell>
          <cell r="AS259">
            <v>18.700800000000001</v>
          </cell>
          <cell r="AT259">
            <v>7.1540999999999997</v>
          </cell>
          <cell r="AU259">
            <v>0</v>
          </cell>
          <cell r="AV259">
            <v>0</v>
          </cell>
          <cell r="AW259">
            <v>0</v>
          </cell>
          <cell r="AX259">
            <v>0</v>
          </cell>
          <cell r="AY259">
            <v>0</v>
          </cell>
          <cell r="AZ259">
            <v>0</v>
          </cell>
          <cell r="BA259">
            <v>2.1</v>
          </cell>
          <cell r="BB259">
            <v>18.700800000000001</v>
          </cell>
          <cell r="BC259">
            <v>7.1540999999999997</v>
          </cell>
          <cell r="BD259">
            <v>757.76639999999998</v>
          </cell>
          <cell r="BE259">
            <v>4705.3863000000001</v>
          </cell>
          <cell r="BF259">
            <v>2731.8182000000002</v>
          </cell>
          <cell r="BG259">
            <v>1420.7375999999999</v>
          </cell>
          <cell r="BH259">
            <v>9781.7922999999992</v>
          </cell>
          <cell r="BI259">
            <v>5347.8362999999999</v>
          </cell>
          <cell r="BJ259">
            <v>2178.5039999999999</v>
          </cell>
          <cell r="BK259">
            <v>14487.178599999999</v>
          </cell>
          <cell r="BL259">
            <v>8079.6544999999996</v>
          </cell>
          <cell r="BM259">
            <v>2176.404</v>
          </cell>
          <cell r="BN259">
            <v>14468.477800000001</v>
          </cell>
          <cell r="BO259">
            <v>8072.5003999999999</v>
          </cell>
          <cell r="BP259">
            <v>757.76639999999998</v>
          </cell>
          <cell r="BQ259">
            <v>4705.3863000000001</v>
          </cell>
          <cell r="BR259">
            <v>2731.8182000000002</v>
          </cell>
          <cell r="BS259">
            <v>1420.7375999999999</v>
          </cell>
          <cell r="BT259">
            <v>9781.7922999999992</v>
          </cell>
          <cell r="BU259">
            <v>5347.8362999999999</v>
          </cell>
          <cell r="BV259">
            <v>2178.5039999999999</v>
          </cell>
          <cell r="BW259">
            <v>14487.178599999999</v>
          </cell>
          <cell r="BX259">
            <v>8079.6544999999996</v>
          </cell>
          <cell r="BY259">
            <v>2.1</v>
          </cell>
          <cell r="BZ259">
            <v>18.700800000000001</v>
          </cell>
          <cell r="CA259">
            <v>7.1540999999999997</v>
          </cell>
          <cell r="CB259">
            <v>0</v>
          </cell>
          <cell r="CC259">
            <v>0</v>
          </cell>
          <cell r="CD259">
            <v>0</v>
          </cell>
          <cell r="CE259">
            <v>0</v>
          </cell>
          <cell r="CF259">
            <v>0</v>
          </cell>
          <cell r="CG259">
            <v>0</v>
          </cell>
          <cell r="CH259">
            <v>0</v>
          </cell>
          <cell r="CI259">
            <v>0</v>
          </cell>
          <cell r="CJ259">
            <v>0</v>
          </cell>
          <cell r="CK259">
            <v>0</v>
          </cell>
          <cell r="CL259">
            <v>0</v>
          </cell>
          <cell r="CM259">
            <v>0</v>
          </cell>
          <cell r="CN259">
            <v>2.1</v>
          </cell>
          <cell r="CO259">
            <v>18.700800000000001</v>
          </cell>
          <cell r="CP259">
            <v>7.1540999999999997</v>
          </cell>
          <cell r="CQ259">
            <v>0</v>
          </cell>
          <cell r="CR259">
            <v>0</v>
          </cell>
          <cell r="CS259">
            <v>0</v>
          </cell>
          <cell r="CT259">
            <v>0</v>
          </cell>
          <cell r="CU259">
            <v>0</v>
          </cell>
          <cell r="CV259">
            <v>0</v>
          </cell>
          <cell r="CW259">
            <v>0</v>
          </cell>
          <cell r="CX259">
            <v>0</v>
          </cell>
          <cell r="CY259">
            <v>0</v>
          </cell>
          <cell r="CZ259">
            <v>2176.404</v>
          </cell>
          <cell r="DA259">
            <v>14468.477800000001</v>
          </cell>
          <cell r="DB259">
            <v>8072.5003999999999</v>
          </cell>
        </row>
        <row r="260">
          <cell r="A260">
            <v>93980</v>
          </cell>
          <cell r="B260">
            <v>0</v>
          </cell>
          <cell r="C260">
            <v>0</v>
          </cell>
          <cell r="D260">
            <v>0</v>
          </cell>
          <cell r="E260">
            <v>0</v>
          </cell>
          <cell r="F260">
            <v>0</v>
          </cell>
          <cell r="G260">
            <v>0</v>
          </cell>
          <cell r="H260">
            <v>0</v>
          </cell>
          <cell r="I260">
            <v>159.39089999999999</v>
          </cell>
          <cell r="J260">
            <v>0</v>
          </cell>
          <cell r="K260">
            <v>0</v>
          </cell>
          <cell r="L260">
            <v>0</v>
          </cell>
          <cell r="M260">
            <v>0</v>
          </cell>
          <cell r="N260">
            <v>0</v>
          </cell>
          <cell r="O260">
            <v>159.39089999999999</v>
          </cell>
          <cell r="P260">
            <v>0</v>
          </cell>
          <cell r="Q260">
            <v>30.957599999999999</v>
          </cell>
          <cell r="R260">
            <v>234.1086</v>
          </cell>
          <cell r="S260">
            <v>314.47280000000001</v>
          </cell>
          <cell r="T260">
            <v>109.7589</v>
          </cell>
          <cell r="U260">
            <v>830.0213</v>
          </cell>
          <cell r="V260">
            <v>1114.9517000000001</v>
          </cell>
          <cell r="W260">
            <v>140.7165</v>
          </cell>
          <cell r="X260">
            <v>1064.1298999999999</v>
          </cell>
          <cell r="Y260">
            <v>1429.4245000000001</v>
          </cell>
          <cell r="Z260">
            <v>142.47319999999999</v>
          </cell>
          <cell r="AA260">
            <v>1051.6310000000001</v>
          </cell>
          <cell r="AB260">
            <v>1447.2692999999999</v>
          </cell>
          <cell r="AC260">
            <v>0</v>
          </cell>
          <cell r="AD260">
            <v>0</v>
          </cell>
          <cell r="AE260">
            <v>0</v>
          </cell>
          <cell r="AF260">
            <v>0</v>
          </cell>
          <cell r="AG260">
            <v>0</v>
          </cell>
          <cell r="AH260">
            <v>0</v>
          </cell>
          <cell r="AI260">
            <v>4.6551</v>
          </cell>
          <cell r="AJ260">
            <v>34.394799999999996</v>
          </cell>
          <cell r="AK260">
            <v>33.775100000000002</v>
          </cell>
          <cell r="AL260">
            <v>138.69739999999999</v>
          </cell>
          <cell r="AM260">
            <v>1144.3912</v>
          </cell>
          <cell r="AN260">
            <v>1408.9136000000001</v>
          </cell>
          <cell r="AO260">
            <v>276.51549999999997</v>
          </cell>
          <cell r="AP260">
            <v>2161.6273999999999</v>
          </cell>
          <cell r="AQ260">
            <v>2822.4078</v>
          </cell>
          <cell r="AR260">
            <v>4.6551</v>
          </cell>
          <cell r="AS260">
            <v>193.78569999999999</v>
          </cell>
          <cell r="AT260">
            <v>33.775100000000002</v>
          </cell>
          <cell r="AU260">
            <v>0</v>
          </cell>
          <cell r="AV260">
            <v>0</v>
          </cell>
          <cell r="AW260">
            <v>0</v>
          </cell>
          <cell r="AX260">
            <v>0</v>
          </cell>
          <cell r="AY260">
            <v>0</v>
          </cell>
          <cell r="AZ260">
            <v>0</v>
          </cell>
          <cell r="BA260">
            <v>4.6551</v>
          </cell>
          <cell r="BB260">
            <v>193.78569999999999</v>
          </cell>
          <cell r="BC260">
            <v>33.775100000000002</v>
          </cell>
          <cell r="BD260">
            <v>142.47319999999999</v>
          </cell>
          <cell r="BE260">
            <v>1211.0219</v>
          </cell>
          <cell r="BF260">
            <v>1447.2692999999999</v>
          </cell>
          <cell r="BG260">
            <v>279.41390000000001</v>
          </cell>
          <cell r="BH260">
            <v>2208.5210999999999</v>
          </cell>
          <cell r="BI260">
            <v>2838.3380999999999</v>
          </cell>
          <cell r="BJ260">
            <v>421.88709999999998</v>
          </cell>
          <cell r="BK260">
            <v>3419.5430000000001</v>
          </cell>
          <cell r="BL260">
            <v>4285.6073999999999</v>
          </cell>
          <cell r="BM260">
            <v>417.23200000000003</v>
          </cell>
          <cell r="BN260">
            <v>3225.7573000000002</v>
          </cell>
          <cell r="BO260">
            <v>4251.8323</v>
          </cell>
          <cell r="BP260">
            <v>142.47319999999999</v>
          </cell>
          <cell r="BQ260">
            <v>1211.0219</v>
          </cell>
          <cell r="BR260">
            <v>1447.2692999999999</v>
          </cell>
          <cell r="BS260">
            <v>279.41390000000001</v>
          </cell>
          <cell r="BT260">
            <v>2208.5210999999999</v>
          </cell>
          <cell r="BU260">
            <v>2838.3380999999999</v>
          </cell>
          <cell r="BV260">
            <v>421.88709999999998</v>
          </cell>
          <cell r="BW260">
            <v>3419.5430000000001</v>
          </cell>
          <cell r="BX260">
            <v>4285.6073999999999</v>
          </cell>
          <cell r="BY260">
            <v>4.6551</v>
          </cell>
          <cell r="BZ260">
            <v>34.394799999999996</v>
          </cell>
          <cell r="CA260">
            <v>33.775100000000002</v>
          </cell>
          <cell r="CB260">
            <v>0</v>
          </cell>
          <cell r="CC260">
            <v>0</v>
          </cell>
          <cell r="CD260">
            <v>0</v>
          </cell>
          <cell r="CE260">
            <v>0</v>
          </cell>
          <cell r="CF260">
            <v>159.39089999999999</v>
          </cell>
          <cell r="CG260">
            <v>0</v>
          </cell>
          <cell r="CH260">
            <v>0</v>
          </cell>
          <cell r="CI260">
            <v>0</v>
          </cell>
          <cell r="CJ260">
            <v>0</v>
          </cell>
          <cell r="CK260">
            <v>0</v>
          </cell>
          <cell r="CL260">
            <v>0</v>
          </cell>
          <cell r="CM260">
            <v>0</v>
          </cell>
          <cell r="CN260">
            <v>4.6551</v>
          </cell>
          <cell r="CO260">
            <v>193.78569999999999</v>
          </cell>
          <cell r="CP260">
            <v>33.775100000000002</v>
          </cell>
          <cell r="CQ260">
            <v>0</v>
          </cell>
          <cell r="CR260">
            <v>0</v>
          </cell>
          <cell r="CS260">
            <v>0</v>
          </cell>
          <cell r="CT260">
            <v>0</v>
          </cell>
          <cell r="CU260">
            <v>0</v>
          </cell>
          <cell r="CV260">
            <v>0</v>
          </cell>
          <cell r="CW260">
            <v>0</v>
          </cell>
          <cell r="CX260">
            <v>0</v>
          </cell>
          <cell r="CY260">
            <v>0</v>
          </cell>
          <cell r="CZ260">
            <v>417.23200000000003</v>
          </cell>
          <cell r="DA260">
            <v>3225.7573000000002</v>
          </cell>
          <cell r="DB260">
            <v>4251.8323</v>
          </cell>
        </row>
        <row r="261">
          <cell r="A261">
            <v>93981</v>
          </cell>
          <cell r="B261">
            <v>81.043499999999995</v>
          </cell>
          <cell r="C261">
            <v>351.85359999999997</v>
          </cell>
          <cell r="D261">
            <v>706.60979999999995</v>
          </cell>
          <cell r="E261">
            <v>150.5094</v>
          </cell>
          <cell r="F261">
            <v>924.31200000000001</v>
          </cell>
          <cell r="G261">
            <v>1312.2742000000001</v>
          </cell>
          <cell r="H261">
            <v>0</v>
          </cell>
          <cell r="I261">
            <v>69.000200000000007</v>
          </cell>
          <cell r="J261">
            <v>0</v>
          </cell>
          <cell r="K261">
            <v>85.194100000000006</v>
          </cell>
          <cell r="L261">
            <v>323.89010000000002</v>
          </cell>
          <cell r="M261">
            <v>742.79880000000003</v>
          </cell>
          <cell r="N261">
            <v>0</v>
          </cell>
          <cell r="O261">
            <v>69.000200000000007</v>
          </cell>
          <cell r="P261">
            <v>0</v>
          </cell>
          <cell r="Q261">
            <v>72.283100000000005</v>
          </cell>
          <cell r="R261">
            <v>397.80169999999998</v>
          </cell>
          <cell r="S261">
            <v>630.22889999999995</v>
          </cell>
          <cell r="T261">
            <v>256.27659999999997</v>
          </cell>
          <cell r="U261">
            <v>1410.3874000000001</v>
          </cell>
          <cell r="V261">
            <v>2234.4472000000001</v>
          </cell>
          <cell r="W261">
            <v>474.91849999999999</v>
          </cell>
          <cell r="X261">
            <v>2760.4645999999998</v>
          </cell>
          <cell r="Y261">
            <v>4140.7613000000001</v>
          </cell>
          <cell r="Z261">
            <v>782.35730000000001</v>
          </cell>
          <cell r="AA261">
            <v>4261.3536000000004</v>
          </cell>
          <cell r="AB261">
            <v>6821.2871999999998</v>
          </cell>
          <cell r="AC261">
            <v>0</v>
          </cell>
          <cell r="AD261">
            <v>61.833399999999997</v>
          </cell>
          <cell r="AE261">
            <v>0</v>
          </cell>
          <cell r="AF261">
            <v>0</v>
          </cell>
          <cell r="AG261">
            <v>0</v>
          </cell>
          <cell r="AH261">
            <v>0</v>
          </cell>
          <cell r="AI261">
            <v>0</v>
          </cell>
          <cell r="AJ261">
            <v>0</v>
          </cell>
          <cell r="AK261">
            <v>0</v>
          </cell>
          <cell r="AL261">
            <v>330.10750000000002</v>
          </cell>
          <cell r="AM261">
            <v>1946.4614999999999</v>
          </cell>
          <cell r="AN261">
            <v>2878.1707000000001</v>
          </cell>
          <cell r="AO261">
            <v>1112.4648</v>
          </cell>
          <cell r="AP261">
            <v>6145.9817000000003</v>
          </cell>
          <cell r="AQ261">
            <v>9699.4578999999994</v>
          </cell>
          <cell r="AR261">
            <v>85.194100000000006</v>
          </cell>
          <cell r="AS261">
            <v>454.72370000000001</v>
          </cell>
          <cell r="AT261">
            <v>742.79880000000003</v>
          </cell>
          <cell r="AU261">
            <v>0</v>
          </cell>
          <cell r="AV261">
            <v>49.450800000000001</v>
          </cell>
          <cell r="AW261">
            <v>0</v>
          </cell>
          <cell r="AX261">
            <v>0</v>
          </cell>
          <cell r="AY261">
            <v>0</v>
          </cell>
          <cell r="AZ261">
            <v>0</v>
          </cell>
          <cell r="BA261">
            <v>85.194100000000006</v>
          </cell>
          <cell r="BB261">
            <v>405.27289999999999</v>
          </cell>
          <cell r="BC261">
            <v>742.79880000000003</v>
          </cell>
          <cell r="BD261">
            <v>1013.9102</v>
          </cell>
          <cell r="BE261">
            <v>5606.5194000000001</v>
          </cell>
          <cell r="BF261">
            <v>8840.1712000000007</v>
          </cell>
          <cell r="BG261">
            <v>658.66719999999998</v>
          </cell>
          <cell r="BH261">
            <v>3754.6505999999999</v>
          </cell>
          <cell r="BI261">
            <v>5742.8468000000003</v>
          </cell>
          <cell r="BJ261">
            <v>1672.5773999999999</v>
          </cell>
          <cell r="BK261">
            <v>9361.17</v>
          </cell>
          <cell r="BL261">
            <v>14583.018</v>
          </cell>
          <cell r="BM261">
            <v>1587.3833</v>
          </cell>
          <cell r="BN261">
            <v>8955.8971000000001</v>
          </cell>
          <cell r="BO261">
            <v>13840.2192</v>
          </cell>
          <cell r="BP261">
            <v>1013.9102</v>
          </cell>
          <cell r="BQ261">
            <v>5606.5194000000001</v>
          </cell>
          <cell r="BR261">
            <v>8840.1712000000007</v>
          </cell>
          <cell r="BS261">
            <v>658.66719999999998</v>
          </cell>
          <cell r="BT261">
            <v>3754.6505999999999</v>
          </cell>
          <cell r="BU261">
            <v>5742.8468000000003</v>
          </cell>
          <cell r="BV261">
            <v>1672.5773999999999</v>
          </cell>
          <cell r="BW261">
            <v>9361.17</v>
          </cell>
          <cell r="BX261">
            <v>14583.018</v>
          </cell>
          <cell r="BY261">
            <v>0</v>
          </cell>
          <cell r="BZ261">
            <v>0</v>
          </cell>
          <cell r="CA261">
            <v>0</v>
          </cell>
          <cell r="CB261">
            <v>0</v>
          </cell>
          <cell r="CC261">
            <v>0</v>
          </cell>
          <cell r="CD261">
            <v>0</v>
          </cell>
          <cell r="CE261">
            <v>0</v>
          </cell>
          <cell r="CF261">
            <v>69.000200000000007</v>
          </cell>
          <cell r="CG261">
            <v>0</v>
          </cell>
          <cell r="CH261">
            <v>85.194100000000006</v>
          </cell>
          <cell r="CI261">
            <v>323.89010000000002</v>
          </cell>
          <cell r="CJ261">
            <v>742.79880000000003</v>
          </cell>
          <cell r="CK261">
            <v>0</v>
          </cell>
          <cell r="CL261">
            <v>61.833399999999997</v>
          </cell>
          <cell r="CM261">
            <v>0</v>
          </cell>
          <cell r="CN261">
            <v>85.194100000000006</v>
          </cell>
          <cell r="CO261">
            <v>454.72370000000001</v>
          </cell>
          <cell r="CP261">
            <v>742.79880000000003</v>
          </cell>
          <cell r="CQ261">
            <v>0</v>
          </cell>
          <cell r="CR261">
            <v>0</v>
          </cell>
          <cell r="CS261">
            <v>0</v>
          </cell>
          <cell r="CT261">
            <v>0</v>
          </cell>
          <cell r="CU261">
            <v>49.450800000000001</v>
          </cell>
          <cell r="CV261">
            <v>0</v>
          </cell>
          <cell r="CW261">
            <v>0</v>
          </cell>
          <cell r="CX261">
            <v>49.450800000000001</v>
          </cell>
          <cell r="CY261">
            <v>0</v>
          </cell>
          <cell r="CZ261">
            <v>1587.3833</v>
          </cell>
          <cell r="DA261">
            <v>8955.8971000000001</v>
          </cell>
          <cell r="DB261">
            <v>13840.2192</v>
          </cell>
        </row>
        <row r="262">
          <cell r="A262">
            <v>93984</v>
          </cell>
          <cell r="B262">
            <v>0</v>
          </cell>
          <cell r="C262">
            <v>0</v>
          </cell>
          <cell r="D262">
            <v>0</v>
          </cell>
          <cell r="E262">
            <v>0</v>
          </cell>
          <cell r="F262">
            <v>0</v>
          </cell>
          <cell r="G262">
            <v>0</v>
          </cell>
          <cell r="H262">
            <v>0</v>
          </cell>
          <cell r="I262">
            <v>150.696</v>
          </cell>
          <cell r="J262">
            <v>0</v>
          </cell>
          <cell r="K262">
            <v>0</v>
          </cell>
          <cell r="L262">
            <v>0</v>
          </cell>
          <cell r="M262">
            <v>0</v>
          </cell>
          <cell r="N262">
            <v>0</v>
          </cell>
          <cell r="O262">
            <v>150.696</v>
          </cell>
          <cell r="P262">
            <v>0</v>
          </cell>
          <cell r="Q262">
            <v>36.966799999999999</v>
          </cell>
          <cell r="R262">
            <v>232.64689999999999</v>
          </cell>
          <cell r="S262">
            <v>308.11270000000002</v>
          </cell>
          <cell r="T262">
            <v>131.06399999999999</v>
          </cell>
          <cell r="U262">
            <v>824.83960000000002</v>
          </cell>
          <cell r="V262">
            <v>1092.3996999999999</v>
          </cell>
          <cell r="W262">
            <v>168.0308</v>
          </cell>
          <cell r="X262">
            <v>1057.4865</v>
          </cell>
          <cell r="Y262">
            <v>1400.5124000000001</v>
          </cell>
          <cell r="Z262">
            <v>172.27940000000001</v>
          </cell>
          <cell r="AA262">
            <v>1020.8256</v>
          </cell>
          <cell r="AB262">
            <v>1435.9237000000001</v>
          </cell>
          <cell r="AC262">
            <v>0</v>
          </cell>
          <cell r="AD262">
            <v>0</v>
          </cell>
          <cell r="AE262">
            <v>0</v>
          </cell>
          <cell r="AF262">
            <v>0</v>
          </cell>
          <cell r="AG262">
            <v>0</v>
          </cell>
          <cell r="AH262">
            <v>0</v>
          </cell>
          <cell r="AI262">
            <v>3.6663999999999999</v>
          </cell>
          <cell r="AJ262">
            <v>28.262699999999999</v>
          </cell>
          <cell r="AK262">
            <v>23.2317</v>
          </cell>
          <cell r="AL262">
            <v>154.9776</v>
          </cell>
          <cell r="AM262">
            <v>1036.1087</v>
          </cell>
          <cell r="AN262">
            <v>1291.7161000000001</v>
          </cell>
          <cell r="AO262">
            <v>323.59059999999999</v>
          </cell>
          <cell r="AP262">
            <v>2028.6715999999999</v>
          </cell>
          <cell r="AQ262">
            <v>2704.4081000000001</v>
          </cell>
          <cell r="AR262">
            <v>3.6663999999999999</v>
          </cell>
          <cell r="AS262">
            <v>178.95869999999999</v>
          </cell>
          <cell r="AT262">
            <v>23.2317</v>
          </cell>
          <cell r="AU262">
            <v>0</v>
          </cell>
          <cell r="AV262">
            <v>0</v>
          </cell>
          <cell r="AW262">
            <v>0</v>
          </cell>
          <cell r="AX262">
            <v>0</v>
          </cell>
          <cell r="AY262">
            <v>0</v>
          </cell>
          <cell r="AZ262">
            <v>0</v>
          </cell>
          <cell r="BA262">
            <v>3.6663999999999999</v>
          </cell>
          <cell r="BB262">
            <v>178.95869999999999</v>
          </cell>
          <cell r="BC262">
            <v>23.2317</v>
          </cell>
          <cell r="BD262">
            <v>172.27940000000001</v>
          </cell>
          <cell r="BE262">
            <v>1171.5216</v>
          </cell>
          <cell r="BF262">
            <v>1435.9237000000001</v>
          </cell>
          <cell r="BG262">
            <v>323.00839999999999</v>
          </cell>
          <cell r="BH262">
            <v>2093.5952000000002</v>
          </cell>
          <cell r="BI262">
            <v>2692.2285000000002</v>
          </cell>
          <cell r="BJ262">
            <v>495.2878</v>
          </cell>
          <cell r="BK262">
            <v>3265.1167999999998</v>
          </cell>
          <cell r="BL262">
            <v>4128.1522000000004</v>
          </cell>
          <cell r="BM262">
            <v>491.62139999999999</v>
          </cell>
          <cell r="BN262">
            <v>3086.1581000000001</v>
          </cell>
          <cell r="BO262">
            <v>4104.9205000000002</v>
          </cell>
          <cell r="BP262">
            <v>172.27940000000001</v>
          </cell>
          <cell r="BQ262">
            <v>1171.5216</v>
          </cell>
          <cell r="BR262">
            <v>1435.9237000000001</v>
          </cell>
          <cell r="BS262">
            <v>323.00839999999999</v>
          </cell>
          <cell r="BT262">
            <v>2093.5952000000002</v>
          </cell>
          <cell r="BU262">
            <v>2692.2285000000002</v>
          </cell>
          <cell r="BV262">
            <v>495.2878</v>
          </cell>
          <cell r="BW262">
            <v>3265.1167999999998</v>
          </cell>
          <cell r="BX262">
            <v>4128.1522000000004</v>
          </cell>
          <cell r="BY262">
            <v>3.6663999999999999</v>
          </cell>
          <cell r="BZ262">
            <v>28.262699999999999</v>
          </cell>
          <cell r="CA262">
            <v>23.2317</v>
          </cell>
          <cell r="CB262">
            <v>0</v>
          </cell>
          <cell r="CC262">
            <v>0</v>
          </cell>
          <cell r="CD262">
            <v>0</v>
          </cell>
          <cell r="CE262">
            <v>0</v>
          </cell>
          <cell r="CF262">
            <v>150.696</v>
          </cell>
          <cell r="CG262">
            <v>0</v>
          </cell>
          <cell r="CH262">
            <v>0</v>
          </cell>
          <cell r="CI262">
            <v>0</v>
          </cell>
          <cell r="CJ262">
            <v>0</v>
          </cell>
          <cell r="CK262">
            <v>0</v>
          </cell>
          <cell r="CL262">
            <v>0</v>
          </cell>
          <cell r="CM262">
            <v>0</v>
          </cell>
          <cell r="CN262">
            <v>3.6663999999999999</v>
          </cell>
          <cell r="CO262">
            <v>178.95869999999999</v>
          </cell>
          <cell r="CP262">
            <v>23.2317</v>
          </cell>
          <cell r="CQ262">
            <v>0</v>
          </cell>
          <cell r="CR262">
            <v>0</v>
          </cell>
          <cell r="CS262">
            <v>0</v>
          </cell>
          <cell r="CT262">
            <v>0</v>
          </cell>
          <cell r="CU262">
            <v>0</v>
          </cell>
          <cell r="CV262">
            <v>0</v>
          </cell>
          <cell r="CW262">
            <v>0</v>
          </cell>
          <cell r="CX262">
            <v>0</v>
          </cell>
          <cell r="CY262">
            <v>0</v>
          </cell>
          <cell r="CZ262">
            <v>491.62139999999999</v>
          </cell>
          <cell r="DA262">
            <v>3086.1581000000001</v>
          </cell>
          <cell r="DB262">
            <v>4104.9205000000002</v>
          </cell>
        </row>
        <row r="263">
          <cell r="A263">
            <v>93987</v>
          </cell>
          <cell r="B263">
            <v>0</v>
          </cell>
          <cell r="C263">
            <v>0</v>
          </cell>
          <cell r="D263">
            <v>0</v>
          </cell>
          <cell r="E263">
            <v>0</v>
          </cell>
          <cell r="F263">
            <v>0</v>
          </cell>
          <cell r="G263">
            <v>0</v>
          </cell>
          <cell r="H263">
            <v>0</v>
          </cell>
          <cell r="I263">
            <v>0</v>
          </cell>
          <cell r="J263">
            <v>0</v>
          </cell>
          <cell r="K263">
            <v>0</v>
          </cell>
          <cell r="L263">
            <v>0</v>
          </cell>
          <cell r="M263">
            <v>0</v>
          </cell>
          <cell r="N263">
            <v>0</v>
          </cell>
          <cell r="O263">
            <v>0</v>
          </cell>
          <cell r="P263">
            <v>0</v>
          </cell>
          <cell r="Q263">
            <v>91.354699999999994</v>
          </cell>
          <cell r="R263">
            <v>628.34609999999998</v>
          </cell>
          <cell r="S263">
            <v>108.1643</v>
          </cell>
          <cell r="T263">
            <v>323.89409999999998</v>
          </cell>
          <cell r="U263">
            <v>2227.7730999999999</v>
          </cell>
          <cell r="V263">
            <v>383.49169999999998</v>
          </cell>
          <cell r="W263">
            <v>415.24880000000002</v>
          </cell>
          <cell r="X263">
            <v>2856.1192000000001</v>
          </cell>
          <cell r="Y263">
            <v>491.65600000000001</v>
          </cell>
          <cell r="Z263">
            <v>425.74799999999999</v>
          </cell>
          <cell r="AA263">
            <v>2778.2363999999998</v>
          </cell>
          <cell r="AB263">
            <v>504.08699999999999</v>
          </cell>
          <cell r="AC263">
            <v>0</v>
          </cell>
          <cell r="AD263">
            <v>0</v>
          </cell>
          <cell r="AE263">
            <v>0</v>
          </cell>
          <cell r="AF263">
            <v>22.160699999999999</v>
          </cell>
          <cell r="AG263">
            <v>124.521</v>
          </cell>
          <cell r="AH263">
            <v>26.238399999999999</v>
          </cell>
          <cell r="AI263">
            <v>0</v>
          </cell>
          <cell r="AJ263">
            <v>0</v>
          </cell>
          <cell r="AK263">
            <v>0</v>
          </cell>
          <cell r="AL263">
            <v>382.99099999999999</v>
          </cell>
          <cell r="AM263">
            <v>2771.422</v>
          </cell>
          <cell r="AN263">
            <v>453.46269999999998</v>
          </cell>
          <cell r="AO263">
            <v>786.57830000000001</v>
          </cell>
          <cell r="AP263">
            <v>5425.1373999999996</v>
          </cell>
          <cell r="AQ263">
            <v>931.31129999999996</v>
          </cell>
          <cell r="AR263">
            <v>22.160699999999999</v>
          </cell>
          <cell r="AS263">
            <v>124.521</v>
          </cell>
          <cell r="AT263">
            <v>26.238399999999999</v>
          </cell>
          <cell r="AU263">
            <v>0</v>
          </cell>
          <cell r="AV263">
            <v>0</v>
          </cell>
          <cell r="AW263">
            <v>0</v>
          </cell>
          <cell r="AX263">
            <v>0</v>
          </cell>
          <cell r="AY263">
            <v>0</v>
          </cell>
          <cell r="AZ263">
            <v>0</v>
          </cell>
          <cell r="BA263">
            <v>22.160699999999999</v>
          </cell>
          <cell r="BB263">
            <v>124.521</v>
          </cell>
          <cell r="BC263">
            <v>26.238399999999999</v>
          </cell>
          <cell r="BD263">
            <v>425.74799999999999</v>
          </cell>
          <cell r="BE263">
            <v>2778.2363999999998</v>
          </cell>
          <cell r="BF263">
            <v>504.08699999999999</v>
          </cell>
          <cell r="BG263">
            <v>798.23979999999995</v>
          </cell>
          <cell r="BH263">
            <v>5627.5411999999997</v>
          </cell>
          <cell r="BI263">
            <v>945.11869999999999</v>
          </cell>
          <cell r="BJ263">
            <v>1223.9878000000001</v>
          </cell>
          <cell r="BK263">
            <v>8405.7775999999994</v>
          </cell>
          <cell r="BL263">
            <v>1449.2057</v>
          </cell>
          <cell r="BM263">
            <v>1201.8271</v>
          </cell>
          <cell r="BN263">
            <v>8281.2566000000006</v>
          </cell>
          <cell r="BO263">
            <v>1422.9673</v>
          </cell>
          <cell r="BP263">
            <v>425.74799999999999</v>
          </cell>
          <cell r="BQ263">
            <v>2778.2363999999998</v>
          </cell>
          <cell r="BR263">
            <v>504.08699999999999</v>
          </cell>
          <cell r="BS263">
            <v>798.23979999999995</v>
          </cell>
          <cell r="BT263">
            <v>5627.5411999999997</v>
          </cell>
          <cell r="BU263">
            <v>945.11869999999999</v>
          </cell>
          <cell r="BV263">
            <v>1223.9878000000001</v>
          </cell>
          <cell r="BW263">
            <v>8405.7775999999994</v>
          </cell>
          <cell r="BX263">
            <v>1449.2057</v>
          </cell>
          <cell r="BY263">
            <v>0</v>
          </cell>
          <cell r="BZ263">
            <v>0</v>
          </cell>
          <cell r="CA263">
            <v>0</v>
          </cell>
          <cell r="CB263">
            <v>22.160699999999999</v>
          </cell>
          <cell r="CC263">
            <v>124.521</v>
          </cell>
          <cell r="CD263">
            <v>26.238399999999999</v>
          </cell>
          <cell r="CE263">
            <v>0</v>
          </cell>
          <cell r="CF263">
            <v>0</v>
          </cell>
          <cell r="CG263">
            <v>0</v>
          </cell>
          <cell r="CH263">
            <v>0</v>
          </cell>
          <cell r="CI263">
            <v>0</v>
          </cell>
          <cell r="CJ263">
            <v>0</v>
          </cell>
          <cell r="CK263">
            <v>0</v>
          </cell>
          <cell r="CL263">
            <v>0</v>
          </cell>
          <cell r="CM263">
            <v>0</v>
          </cell>
          <cell r="CN263">
            <v>22.160699999999999</v>
          </cell>
          <cell r="CO263">
            <v>124.521</v>
          </cell>
          <cell r="CP263">
            <v>26.238399999999999</v>
          </cell>
          <cell r="CQ263">
            <v>0</v>
          </cell>
          <cell r="CR263">
            <v>0</v>
          </cell>
          <cell r="CS263">
            <v>0</v>
          </cell>
          <cell r="CT263">
            <v>0</v>
          </cell>
          <cell r="CU263">
            <v>0</v>
          </cell>
          <cell r="CV263">
            <v>0</v>
          </cell>
          <cell r="CW263">
            <v>0</v>
          </cell>
          <cell r="CX263">
            <v>0</v>
          </cell>
          <cell r="CY263">
            <v>0</v>
          </cell>
          <cell r="CZ263">
            <v>1201.8271</v>
          </cell>
          <cell r="DA263">
            <v>8281.2566000000006</v>
          </cell>
          <cell r="DB263">
            <v>1422.9673</v>
          </cell>
        </row>
        <row r="264">
          <cell r="A264">
            <v>93992</v>
          </cell>
          <cell r="B264">
            <v>0</v>
          </cell>
          <cell r="C264">
            <v>0</v>
          </cell>
          <cell r="D264">
            <v>0</v>
          </cell>
          <cell r="E264">
            <v>0</v>
          </cell>
          <cell r="F264">
            <v>0</v>
          </cell>
          <cell r="G264">
            <v>0</v>
          </cell>
          <cell r="H264">
            <v>0</v>
          </cell>
          <cell r="I264">
            <v>0</v>
          </cell>
          <cell r="J264">
            <v>0</v>
          </cell>
          <cell r="K264">
            <v>0</v>
          </cell>
          <cell r="L264">
            <v>0</v>
          </cell>
          <cell r="M264">
            <v>0</v>
          </cell>
          <cell r="N264">
            <v>0</v>
          </cell>
          <cell r="O264">
            <v>0</v>
          </cell>
          <cell r="P264">
            <v>0</v>
          </cell>
          <cell r="Q264">
            <v>101.5521</v>
          </cell>
          <cell r="R264">
            <v>1660.2293999999999</v>
          </cell>
          <cell r="S264">
            <v>2048.8957999999998</v>
          </cell>
          <cell r="T264">
            <v>360.04820000000001</v>
          </cell>
          <cell r="U264">
            <v>5886.2673999999997</v>
          </cell>
          <cell r="V264">
            <v>7264.2645000000002</v>
          </cell>
          <cell r="W264">
            <v>461.6003</v>
          </cell>
          <cell r="X264">
            <v>7546.4967999999999</v>
          </cell>
          <cell r="Y264">
            <v>9313.1602999999996</v>
          </cell>
          <cell r="Z264">
            <v>473.27330000000001</v>
          </cell>
          <cell r="AA264">
            <v>7206.9889000000003</v>
          </cell>
          <cell r="AB264">
            <v>9548.6759999999995</v>
          </cell>
          <cell r="AC264">
            <v>0</v>
          </cell>
          <cell r="AD264">
            <v>0</v>
          </cell>
          <cell r="AE264">
            <v>0</v>
          </cell>
          <cell r="AF264">
            <v>0</v>
          </cell>
          <cell r="AG264">
            <v>0</v>
          </cell>
          <cell r="AH264">
            <v>0</v>
          </cell>
          <cell r="AI264">
            <v>0</v>
          </cell>
          <cell r="AJ264">
            <v>0</v>
          </cell>
          <cell r="AK264">
            <v>0</v>
          </cell>
          <cell r="AL264">
            <v>425.74180000000001</v>
          </cell>
          <cell r="AM264">
            <v>7429.2816000000003</v>
          </cell>
          <cell r="AN264">
            <v>8589.6898999999994</v>
          </cell>
          <cell r="AO264">
            <v>899.01509999999996</v>
          </cell>
          <cell r="AP264">
            <v>14636.270500000001</v>
          </cell>
          <cell r="AQ264">
            <v>18138.365900000001</v>
          </cell>
          <cell r="AR264">
            <v>0</v>
          </cell>
          <cell r="AS264">
            <v>0</v>
          </cell>
          <cell r="AT264">
            <v>0</v>
          </cell>
          <cell r="AU264">
            <v>0</v>
          </cell>
          <cell r="AV264">
            <v>0</v>
          </cell>
          <cell r="AW264">
            <v>0</v>
          </cell>
          <cell r="AX264">
            <v>0</v>
          </cell>
          <cell r="AY264">
            <v>0</v>
          </cell>
          <cell r="AZ264">
            <v>0</v>
          </cell>
          <cell r="BA264">
            <v>0</v>
          </cell>
          <cell r="BB264">
            <v>0</v>
          </cell>
          <cell r="BC264">
            <v>0</v>
          </cell>
          <cell r="BD264">
            <v>473.27330000000001</v>
          </cell>
          <cell r="BE264">
            <v>7206.9889000000003</v>
          </cell>
          <cell r="BF264">
            <v>9548.6759999999995</v>
          </cell>
          <cell r="BG264">
            <v>887.34209999999996</v>
          </cell>
          <cell r="BH264">
            <v>14975.778399999999</v>
          </cell>
          <cell r="BI264">
            <v>17902.850200000001</v>
          </cell>
          <cell r="BJ264">
            <v>1360.6153999999999</v>
          </cell>
          <cell r="BK264">
            <v>22182.7673</v>
          </cell>
          <cell r="BL264">
            <v>27451.5262</v>
          </cell>
          <cell r="BM264">
            <v>1360.6153999999999</v>
          </cell>
          <cell r="BN264">
            <v>22182.7673</v>
          </cell>
          <cell r="BO264">
            <v>27451.5262</v>
          </cell>
          <cell r="BP264">
            <v>473.27330000000001</v>
          </cell>
          <cell r="BQ264">
            <v>7206.9889000000003</v>
          </cell>
          <cell r="BR264">
            <v>9548.6759999999995</v>
          </cell>
          <cell r="BS264">
            <v>887.34209999999996</v>
          </cell>
          <cell r="BT264">
            <v>14975.778399999999</v>
          </cell>
          <cell r="BU264">
            <v>17902.850200000001</v>
          </cell>
          <cell r="BV264">
            <v>1360.6153999999999</v>
          </cell>
          <cell r="BW264">
            <v>22182.7673</v>
          </cell>
          <cell r="BX264">
            <v>27451.5262</v>
          </cell>
          <cell r="BY264">
            <v>0</v>
          </cell>
          <cell r="BZ264">
            <v>0</v>
          </cell>
          <cell r="CA264">
            <v>0</v>
          </cell>
          <cell r="CB264">
            <v>0</v>
          </cell>
          <cell r="CC264">
            <v>0</v>
          </cell>
          <cell r="CD264">
            <v>0</v>
          </cell>
          <cell r="CE264">
            <v>0</v>
          </cell>
          <cell r="CF264">
            <v>0</v>
          </cell>
          <cell r="CG264">
            <v>0</v>
          </cell>
          <cell r="CH264">
            <v>0</v>
          </cell>
          <cell r="CI264">
            <v>0</v>
          </cell>
          <cell r="CJ264">
            <v>0</v>
          </cell>
          <cell r="CK264">
            <v>0</v>
          </cell>
          <cell r="CL264">
            <v>0</v>
          </cell>
          <cell r="CM264">
            <v>0</v>
          </cell>
          <cell r="CN264">
            <v>0</v>
          </cell>
          <cell r="CO264">
            <v>0</v>
          </cell>
          <cell r="CP264">
            <v>0</v>
          </cell>
          <cell r="CQ264">
            <v>0</v>
          </cell>
          <cell r="CR264">
            <v>0</v>
          </cell>
          <cell r="CS264">
            <v>0</v>
          </cell>
          <cell r="CT264">
            <v>0</v>
          </cell>
          <cell r="CU264">
            <v>0</v>
          </cell>
          <cell r="CV264">
            <v>0</v>
          </cell>
          <cell r="CW264">
            <v>0</v>
          </cell>
          <cell r="CX264">
            <v>0</v>
          </cell>
          <cell r="CY264">
            <v>0</v>
          </cell>
          <cell r="CZ264">
            <v>1360.6153999999999</v>
          </cell>
          <cell r="DA264">
            <v>22182.7673</v>
          </cell>
          <cell r="DB264">
            <v>27451.5262</v>
          </cell>
        </row>
        <row r="265">
          <cell r="A265">
            <v>94034</v>
          </cell>
          <cell r="B265">
            <v>282.6474</v>
          </cell>
          <cell r="C265">
            <v>936.15060000000005</v>
          </cell>
          <cell r="D265">
            <v>1239.9731999999999</v>
          </cell>
          <cell r="E265">
            <v>524.91660000000002</v>
          </cell>
          <cell r="F265">
            <v>1455.87</v>
          </cell>
          <cell r="G265">
            <v>2302.8067000000001</v>
          </cell>
          <cell r="H265">
            <v>0</v>
          </cell>
          <cell r="I265">
            <v>426.65039999999999</v>
          </cell>
          <cell r="J265">
            <v>0</v>
          </cell>
          <cell r="K265">
            <v>0</v>
          </cell>
          <cell r="L265">
            <v>0</v>
          </cell>
          <cell r="M265">
            <v>0</v>
          </cell>
          <cell r="N265">
            <v>0</v>
          </cell>
          <cell r="O265">
            <v>426.65039999999999</v>
          </cell>
          <cell r="P265">
            <v>0</v>
          </cell>
          <cell r="Q265">
            <v>5.7967000000000004</v>
          </cell>
          <cell r="R265">
            <v>726.99350000000004</v>
          </cell>
          <cell r="S265">
            <v>-8.9885000000000002</v>
          </cell>
          <cell r="T265">
            <v>20.5519</v>
          </cell>
          <cell r="U265">
            <v>2577.5225</v>
          </cell>
          <cell r="V265">
            <v>-31.869399999999999</v>
          </cell>
          <cell r="W265">
            <v>833.9126</v>
          </cell>
          <cell r="X265">
            <v>5696.5366000000004</v>
          </cell>
          <cell r="Y265">
            <v>3501.922</v>
          </cell>
          <cell r="Z265">
            <v>74.068799999999996</v>
          </cell>
          <cell r="AA265">
            <v>9302.1294999999991</v>
          </cell>
          <cell r="AB265">
            <v>0</v>
          </cell>
          <cell r="AC265">
            <v>0</v>
          </cell>
          <cell r="AD265">
            <v>0</v>
          </cell>
          <cell r="AE265">
            <v>0</v>
          </cell>
          <cell r="AF265">
            <v>0</v>
          </cell>
          <cell r="AG265">
            <v>0</v>
          </cell>
          <cell r="AH265">
            <v>0</v>
          </cell>
          <cell r="AI265">
            <v>0</v>
          </cell>
          <cell r="AJ265">
            <v>0</v>
          </cell>
          <cell r="AK265">
            <v>0</v>
          </cell>
          <cell r="AL265">
            <v>28.2944</v>
          </cell>
          <cell r="AM265">
            <v>3867.9987000000001</v>
          </cell>
          <cell r="AN265">
            <v>124.1275</v>
          </cell>
          <cell r="AO265">
            <v>102.36320000000001</v>
          </cell>
          <cell r="AP265">
            <v>13170.128199999999</v>
          </cell>
          <cell r="AQ265">
            <v>124.1275</v>
          </cell>
          <cell r="AR265">
            <v>0</v>
          </cell>
          <cell r="AS265">
            <v>426.65039999999999</v>
          </cell>
          <cell r="AT265">
            <v>0</v>
          </cell>
          <cell r="AU265">
            <v>0</v>
          </cell>
          <cell r="AV265">
            <v>0</v>
          </cell>
          <cell r="AW265">
            <v>0</v>
          </cell>
          <cell r="AX265">
            <v>0</v>
          </cell>
          <cell r="AY265">
            <v>0</v>
          </cell>
          <cell r="AZ265">
            <v>0</v>
          </cell>
          <cell r="BA265">
            <v>0</v>
          </cell>
          <cell r="BB265">
            <v>426.65039999999999</v>
          </cell>
          <cell r="BC265">
            <v>0</v>
          </cell>
          <cell r="BD265">
            <v>881.63279999999997</v>
          </cell>
          <cell r="BE265">
            <v>12120.800499999999</v>
          </cell>
          <cell r="BF265">
            <v>3542.7799</v>
          </cell>
          <cell r="BG265">
            <v>54.643000000000001</v>
          </cell>
          <cell r="BH265">
            <v>7172.5146999999997</v>
          </cell>
          <cell r="BI265">
            <v>83.269599999999997</v>
          </cell>
          <cell r="BJ265">
            <v>936.2758</v>
          </cell>
          <cell r="BK265">
            <v>19293.315200000001</v>
          </cell>
          <cell r="BL265">
            <v>3626.0495000000001</v>
          </cell>
          <cell r="BM265">
            <v>936.2758</v>
          </cell>
          <cell r="BN265">
            <v>18866.664799999999</v>
          </cell>
          <cell r="BO265">
            <v>3626.0495000000001</v>
          </cell>
          <cell r="BP265">
            <v>881.63279999999997</v>
          </cell>
          <cell r="BQ265">
            <v>12120.800499999999</v>
          </cell>
          <cell r="BR265">
            <v>3542.7799</v>
          </cell>
          <cell r="BS265">
            <v>54.643000000000001</v>
          </cell>
          <cell r="BT265">
            <v>7172.5146999999997</v>
          </cell>
          <cell r="BU265">
            <v>83.269599999999997</v>
          </cell>
          <cell r="BV265">
            <v>936.2758</v>
          </cell>
          <cell r="BW265">
            <v>19293.315200000001</v>
          </cell>
          <cell r="BX265">
            <v>3626.0495000000001</v>
          </cell>
          <cell r="BY265">
            <v>0</v>
          </cell>
          <cell r="BZ265">
            <v>0</v>
          </cell>
          <cell r="CA265">
            <v>0</v>
          </cell>
          <cell r="CB265">
            <v>0</v>
          </cell>
          <cell r="CC265">
            <v>0</v>
          </cell>
          <cell r="CD265">
            <v>0</v>
          </cell>
          <cell r="CE265">
            <v>0</v>
          </cell>
          <cell r="CF265">
            <v>426.65039999999999</v>
          </cell>
          <cell r="CG265">
            <v>0</v>
          </cell>
          <cell r="CH265">
            <v>0</v>
          </cell>
          <cell r="CI265">
            <v>0</v>
          </cell>
          <cell r="CJ265">
            <v>0</v>
          </cell>
          <cell r="CK265">
            <v>0</v>
          </cell>
          <cell r="CL265">
            <v>0</v>
          </cell>
          <cell r="CM265">
            <v>0</v>
          </cell>
          <cell r="CN265">
            <v>0</v>
          </cell>
          <cell r="CO265">
            <v>426.65039999999999</v>
          </cell>
          <cell r="CP265">
            <v>0</v>
          </cell>
          <cell r="CQ265">
            <v>0</v>
          </cell>
          <cell r="CR265">
            <v>0</v>
          </cell>
          <cell r="CS265">
            <v>0</v>
          </cell>
          <cell r="CT265">
            <v>0</v>
          </cell>
          <cell r="CU265">
            <v>0</v>
          </cell>
          <cell r="CV265">
            <v>0</v>
          </cell>
          <cell r="CW265">
            <v>0</v>
          </cell>
          <cell r="CX265">
            <v>0</v>
          </cell>
          <cell r="CY265">
            <v>0</v>
          </cell>
          <cell r="CZ265">
            <v>936.2758</v>
          </cell>
          <cell r="DA265">
            <v>18866.664799999999</v>
          </cell>
          <cell r="DB265">
            <v>3626.0495000000001</v>
          </cell>
        </row>
        <row r="266">
          <cell r="A266">
            <v>94035</v>
          </cell>
          <cell r="B266">
            <v>0</v>
          </cell>
          <cell r="C266">
            <v>0</v>
          </cell>
          <cell r="D266">
            <v>0</v>
          </cell>
          <cell r="E266">
            <v>0</v>
          </cell>
          <cell r="F266">
            <v>0</v>
          </cell>
          <cell r="G266">
            <v>0</v>
          </cell>
          <cell r="H266">
            <v>0</v>
          </cell>
          <cell r="I266">
            <v>73.709999999999994</v>
          </cell>
          <cell r="J266">
            <v>0</v>
          </cell>
          <cell r="K266">
            <v>0</v>
          </cell>
          <cell r="L266">
            <v>0</v>
          </cell>
          <cell r="M266">
            <v>0</v>
          </cell>
          <cell r="N266">
            <v>0</v>
          </cell>
          <cell r="O266">
            <v>73.709999999999994</v>
          </cell>
          <cell r="P266">
            <v>0</v>
          </cell>
          <cell r="Q266">
            <v>20.395299999999999</v>
          </cell>
          <cell r="R266">
            <v>124.6015</v>
          </cell>
          <cell r="S266">
            <v>188.93809999999999</v>
          </cell>
          <cell r="T266">
            <v>72.310500000000005</v>
          </cell>
          <cell r="U266">
            <v>441.76909999999998</v>
          </cell>
          <cell r="V266">
            <v>669.87130000000002</v>
          </cell>
          <cell r="W266">
            <v>92.705799999999996</v>
          </cell>
          <cell r="X266">
            <v>566.37059999999997</v>
          </cell>
          <cell r="Y266">
            <v>858.80939999999998</v>
          </cell>
          <cell r="Z266">
            <v>112.13079999999999</v>
          </cell>
          <cell r="AA266">
            <v>665.67290000000003</v>
          </cell>
          <cell r="AB266">
            <v>1038.7592999999999</v>
          </cell>
          <cell r="AC266">
            <v>0</v>
          </cell>
          <cell r="AD266">
            <v>0</v>
          </cell>
          <cell r="AE266">
            <v>0</v>
          </cell>
          <cell r="AF266">
            <v>0</v>
          </cell>
          <cell r="AG266">
            <v>0</v>
          </cell>
          <cell r="AH266">
            <v>0</v>
          </cell>
          <cell r="AI266">
            <v>2.6088</v>
          </cell>
          <cell r="AJ266">
            <v>18.430299999999999</v>
          </cell>
          <cell r="AK266">
            <v>18.136800000000001</v>
          </cell>
          <cell r="AL266">
            <v>100.8687</v>
          </cell>
          <cell r="AM266">
            <v>655.14279999999997</v>
          </cell>
          <cell r="AN266">
            <v>934.43020000000001</v>
          </cell>
          <cell r="AO266">
            <v>210.39070000000001</v>
          </cell>
          <cell r="AP266">
            <v>1302.3853999999999</v>
          </cell>
          <cell r="AQ266">
            <v>1955.0527</v>
          </cell>
          <cell r="AR266">
            <v>2.6088</v>
          </cell>
          <cell r="AS266">
            <v>92.140299999999996</v>
          </cell>
          <cell r="AT266">
            <v>18.136800000000001</v>
          </cell>
          <cell r="AU266">
            <v>0</v>
          </cell>
          <cell r="AV266">
            <v>0</v>
          </cell>
          <cell r="AW266">
            <v>0</v>
          </cell>
          <cell r="AX266">
            <v>0</v>
          </cell>
          <cell r="AY266">
            <v>0</v>
          </cell>
          <cell r="AZ266">
            <v>0</v>
          </cell>
          <cell r="BA266">
            <v>2.6088</v>
          </cell>
          <cell r="BB266">
            <v>92.140299999999996</v>
          </cell>
          <cell r="BC266">
            <v>18.136800000000001</v>
          </cell>
          <cell r="BD266">
            <v>112.13079999999999</v>
          </cell>
          <cell r="BE266">
            <v>739.38289999999995</v>
          </cell>
          <cell r="BF266">
            <v>1038.7592999999999</v>
          </cell>
          <cell r="BG266">
            <v>193.5745</v>
          </cell>
          <cell r="BH266">
            <v>1221.5134</v>
          </cell>
          <cell r="BI266">
            <v>1793.2396000000001</v>
          </cell>
          <cell r="BJ266">
            <v>305.70530000000002</v>
          </cell>
          <cell r="BK266">
            <v>1960.8963000000001</v>
          </cell>
          <cell r="BL266">
            <v>2831.9989</v>
          </cell>
          <cell r="BM266">
            <v>303.09649999999999</v>
          </cell>
          <cell r="BN266">
            <v>1868.7560000000001</v>
          </cell>
          <cell r="BO266">
            <v>2813.8620999999998</v>
          </cell>
          <cell r="BP266">
            <v>112.13079999999999</v>
          </cell>
          <cell r="BQ266">
            <v>739.38289999999995</v>
          </cell>
          <cell r="BR266">
            <v>1038.7592999999999</v>
          </cell>
          <cell r="BS266">
            <v>193.5745</v>
          </cell>
          <cell r="BT266">
            <v>1221.5134</v>
          </cell>
          <cell r="BU266">
            <v>1793.2396000000001</v>
          </cell>
          <cell r="BV266">
            <v>305.70530000000002</v>
          </cell>
          <cell r="BW266">
            <v>1960.8963000000001</v>
          </cell>
          <cell r="BX266">
            <v>2831.9989</v>
          </cell>
          <cell r="BY266">
            <v>2.6088</v>
          </cell>
          <cell r="BZ266">
            <v>18.430299999999999</v>
          </cell>
          <cell r="CA266">
            <v>18.136800000000001</v>
          </cell>
          <cell r="CB266">
            <v>0</v>
          </cell>
          <cell r="CC266">
            <v>0</v>
          </cell>
          <cell r="CD266">
            <v>0</v>
          </cell>
          <cell r="CE266">
            <v>0</v>
          </cell>
          <cell r="CF266">
            <v>73.709999999999994</v>
          </cell>
          <cell r="CG266">
            <v>0</v>
          </cell>
          <cell r="CH266">
            <v>0</v>
          </cell>
          <cell r="CI266">
            <v>0</v>
          </cell>
          <cell r="CJ266">
            <v>0</v>
          </cell>
          <cell r="CK266">
            <v>0</v>
          </cell>
          <cell r="CL266">
            <v>0</v>
          </cell>
          <cell r="CM266">
            <v>0</v>
          </cell>
          <cell r="CN266">
            <v>2.6088</v>
          </cell>
          <cell r="CO266">
            <v>92.140299999999996</v>
          </cell>
          <cell r="CP266">
            <v>18.136800000000001</v>
          </cell>
          <cell r="CQ266">
            <v>0</v>
          </cell>
          <cell r="CR266">
            <v>0</v>
          </cell>
          <cell r="CS266">
            <v>0</v>
          </cell>
          <cell r="CT266">
            <v>0</v>
          </cell>
          <cell r="CU266">
            <v>0</v>
          </cell>
          <cell r="CV266">
            <v>0</v>
          </cell>
          <cell r="CW266">
            <v>0</v>
          </cell>
          <cell r="CX266">
            <v>0</v>
          </cell>
          <cell r="CY266">
            <v>0</v>
          </cell>
          <cell r="CZ266">
            <v>303.09649999999999</v>
          </cell>
          <cell r="DA266">
            <v>1868.7560000000001</v>
          </cell>
          <cell r="DB266">
            <v>2813.8620999999998</v>
          </cell>
        </row>
        <row r="267">
          <cell r="A267">
            <v>94036</v>
          </cell>
          <cell r="B267">
            <v>1860.3122000000001</v>
          </cell>
          <cell r="C267">
            <v>11782.128699999999</v>
          </cell>
          <cell r="D267">
            <v>21333.3835</v>
          </cell>
          <cell r="E267">
            <v>3454.8656000000001</v>
          </cell>
          <cell r="F267">
            <v>65661.701400000005</v>
          </cell>
          <cell r="G267">
            <v>39619.140099999997</v>
          </cell>
          <cell r="H267">
            <v>0</v>
          </cell>
          <cell r="I267">
            <v>0</v>
          </cell>
          <cell r="J267">
            <v>0</v>
          </cell>
          <cell r="K267">
            <v>2109.4679000000001</v>
          </cell>
          <cell r="L267">
            <v>20098.8806</v>
          </cell>
          <cell r="M267">
            <v>24190.609899999999</v>
          </cell>
          <cell r="N267">
            <v>0</v>
          </cell>
          <cell r="O267">
            <v>0</v>
          </cell>
          <cell r="P267">
            <v>0</v>
          </cell>
          <cell r="Q267">
            <v>364.82229999999998</v>
          </cell>
          <cell r="R267">
            <v>1685.2173</v>
          </cell>
          <cell r="S267">
            <v>4183.6495000000004</v>
          </cell>
          <cell r="T267">
            <v>1293.461</v>
          </cell>
          <cell r="U267">
            <v>5974.8615</v>
          </cell>
          <cell r="V267">
            <v>14832.9393</v>
          </cell>
          <cell r="W267">
            <v>4863.9931999999999</v>
          </cell>
          <cell r="X267">
            <v>65005.028299999998</v>
          </cell>
          <cell r="Y267">
            <v>55778.502500000002</v>
          </cell>
          <cell r="Z267">
            <v>4003.9888000000001</v>
          </cell>
          <cell r="AA267">
            <v>17880.691900000002</v>
          </cell>
          <cell r="AB267">
            <v>45916.286099999998</v>
          </cell>
          <cell r="AC267">
            <v>0</v>
          </cell>
          <cell r="AD267">
            <v>0</v>
          </cell>
          <cell r="AE267">
            <v>0</v>
          </cell>
          <cell r="AF267">
            <v>0</v>
          </cell>
          <cell r="AG267">
            <v>0</v>
          </cell>
          <cell r="AH267">
            <v>0</v>
          </cell>
          <cell r="AI267">
            <v>0</v>
          </cell>
          <cell r="AJ267">
            <v>0</v>
          </cell>
          <cell r="AK267">
            <v>0</v>
          </cell>
          <cell r="AL267">
            <v>1529.4628</v>
          </cell>
          <cell r="AM267">
            <v>7267.5528000000004</v>
          </cell>
          <cell r="AN267">
            <v>17539.322400000001</v>
          </cell>
          <cell r="AO267">
            <v>5533.4516000000003</v>
          </cell>
          <cell r="AP267">
            <v>25148.244699999999</v>
          </cell>
          <cell r="AQ267">
            <v>63455.608500000002</v>
          </cell>
          <cell r="AR267">
            <v>2109.4679000000001</v>
          </cell>
          <cell r="AS267">
            <v>20098.8806</v>
          </cell>
          <cell r="AT267">
            <v>24190.609899999999</v>
          </cell>
          <cell r="AU267">
            <v>0</v>
          </cell>
          <cell r="AV267">
            <v>0</v>
          </cell>
          <cell r="AW267">
            <v>0</v>
          </cell>
          <cell r="AX267">
            <v>0</v>
          </cell>
          <cell r="AY267">
            <v>0</v>
          </cell>
          <cell r="AZ267">
            <v>0</v>
          </cell>
          <cell r="BA267">
            <v>2109.4679000000001</v>
          </cell>
          <cell r="BB267">
            <v>20098.8806</v>
          </cell>
          <cell r="BC267">
            <v>24190.609899999999</v>
          </cell>
          <cell r="BD267">
            <v>9319.1666000000005</v>
          </cell>
          <cell r="BE267">
            <v>95324.521999999997</v>
          </cell>
          <cell r="BF267">
            <v>106868.8097</v>
          </cell>
          <cell r="BG267">
            <v>3187.7460999999998</v>
          </cell>
          <cell r="BH267">
            <v>14927.631600000001</v>
          </cell>
          <cell r="BI267">
            <v>36555.911200000002</v>
          </cell>
          <cell r="BJ267">
            <v>12506.912700000001</v>
          </cell>
          <cell r="BK267">
            <v>110252.15360000001</v>
          </cell>
          <cell r="BL267">
            <v>143424.72089999999</v>
          </cell>
          <cell r="BM267">
            <v>10397.444799999999</v>
          </cell>
          <cell r="BN267">
            <v>90153.273000000001</v>
          </cell>
          <cell r="BO267">
            <v>119234.111</v>
          </cell>
          <cell r="BP267">
            <v>9319.1666000000005</v>
          </cell>
          <cell r="BQ267">
            <v>95324.521999999997</v>
          </cell>
          <cell r="BR267">
            <v>106868.8097</v>
          </cell>
          <cell r="BS267">
            <v>3187.7460999999998</v>
          </cell>
          <cell r="BT267">
            <v>14927.631600000001</v>
          </cell>
          <cell r="BU267">
            <v>36555.911200000002</v>
          </cell>
          <cell r="BV267">
            <v>12506.912700000001</v>
          </cell>
          <cell r="BW267">
            <v>110252.15360000001</v>
          </cell>
          <cell r="BX267">
            <v>143424.72089999999</v>
          </cell>
          <cell r="BY267">
            <v>0</v>
          </cell>
          <cell r="BZ267">
            <v>0</v>
          </cell>
          <cell r="CA267">
            <v>0</v>
          </cell>
          <cell r="CB267">
            <v>0</v>
          </cell>
          <cell r="CC267">
            <v>0</v>
          </cell>
          <cell r="CD267">
            <v>0</v>
          </cell>
          <cell r="CE267">
            <v>0</v>
          </cell>
          <cell r="CF267">
            <v>0</v>
          </cell>
          <cell r="CG267">
            <v>0</v>
          </cell>
          <cell r="CH267">
            <v>2109.4679000000001</v>
          </cell>
          <cell r="CI267">
            <v>20098.8806</v>
          </cell>
          <cell r="CJ267">
            <v>24190.609899999999</v>
          </cell>
          <cell r="CK267">
            <v>0</v>
          </cell>
          <cell r="CL267">
            <v>0</v>
          </cell>
          <cell r="CM267">
            <v>0</v>
          </cell>
          <cell r="CN267">
            <v>2109.4679000000001</v>
          </cell>
          <cell r="CO267">
            <v>20098.8806</v>
          </cell>
          <cell r="CP267">
            <v>24190.609899999999</v>
          </cell>
          <cell r="CQ267">
            <v>0</v>
          </cell>
          <cell r="CR267">
            <v>0</v>
          </cell>
          <cell r="CS267">
            <v>0</v>
          </cell>
          <cell r="CT267">
            <v>0</v>
          </cell>
          <cell r="CU267">
            <v>0</v>
          </cell>
          <cell r="CV267">
            <v>0</v>
          </cell>
          <cell r="CW267">
            <v>0</v>
          </cell>
          <cell r="CX267">
            <v>0</v>
          </cell>
          <cell r="CY267">
            <v>0</v>
          </cell>
          <cell r="CZ267">
            <v>10397.444799999999</v>
          </cell>
          <cell r="DA267">
            <v>90153.273000000001</v>
          </cell>
          <cell r="DB267">
            <v>119234.111</v>
          </cell>
        </row>
        <row r="268">
          <cell r="A268">
            <v>94037</v>
          </cell>
          <cell r="B268">
            <v>0</v>
          </cell>
          <cell r="C268">
            <v>0</v>
          </cell>
          <cell r="D268">
            <v>0</v>
          </cell>
          <cell r="E268">
            <v>0</v>
          </cell>
          <cell r="F268">
            <v>0</v>
          </cell>
          <cell r="G268">
            <v>0</v>
          </cell>
          <cell r="H268">
            <v>0</v>
          </cell>
          <cell r="I268">
            <v>473.38200000000001</v>
          </cell>
          <cell r="J268">
            <v>0</v>
          </cell>
          <cell r="K268">
            <v>0</v>
          </cell>
          <cell r="L268">
            <v>0</v>
          </cell>
          <cell r="M268">
            <v>0</v>
          </cell>
          <cell r="N268">
            <v>0</v>
          </cell>
          <cell r="O268">
            <v>473.38200000000001</v>
          </cell>
          <cell r="P268">
            <v>0</v>
          </cell>
          <cell r="Q268">
            <v>68.409700000000001</v>
          </cell>
          <cell r="R268">
            <v>489.58010000000002</v>
          </cell>
          <cell r="S268">
            <v>762.83439999999996</v>
          </cell>
          <cell r="T268">
            <v>242.54339999999999</v>
          </cell>
          <cell r="U268">
            <v>1735.7842000000001</v>
          </cell>
          <cell r="V268">
            <v>2704.5924</v>
          </cell>
          <cell r="W268">
            <v>310.95310000000001</v>
          </cell>
          <cell r="X268">
            <v>2225.3643000000002</v>
          </cell>
          <cell r="Y268">
            <v>3467.4268000000002</v>
          </cell>
          <cell r="Z268">
            <v>318.8159</v>
          </cell>
          <cell r="AA268">
            <v>2156.2280999999998</v>
          </cell>
          <cell r="AB268">
            <v>3555.1064000000001</v>
          </cell>
          <cell r="AC268">
            <v>0</v>
          </cell>
          <cell r="AD268">
            <v>0</v>
          </cell>
          <cell r="AE268">
            <v>0</v>
          </cell>
          <cell r="AF268">
            <v>0</v>
          </cell>
          <cell r="AG268">
            <v>0</v>
          </cell>
          <cell r="AH268">
            <v>0</v>
          </cell>
          <cell r="AI268">
            <v>15.278</v>
          </cell>
          <cell r="AJ268">
            <v>108.1574</v>
          </cell>
          <cell r="AK268">
            <v>120.25620000000001</v>
          </cell>
          <cell r="AL268">
            <v>286.79730000000001</v>
          </cell>
          <cell r="AM268">
            <v>2169.2824000000001</v>
          </cell>
          <cell r="AN268">
            <v>3198.0668999999998</v>
          </cell>
          <cell r="AO268">
            <v>590.33519999999999</v>
          </cell>
          <cell r="AP268">
            <v>4217.3531000000003</v>
          </cell>
          <cell r="AQ268">
            <v>6632.9170999999997</v>
          </cell>
          <cell r="AR268">
            <v>15.278</v>
          </cell>
          <cell r="AS268">
            <v>581.5394</v>
          </cell>
          <cell r="AT268">
            <v>120.25620000000001</v>
          </cell>
          <cell r="AU268">
            <v>0</v>
          </cell>
          <cell r="AV268">
            <v>0</v>
          </cell>
          <cell r="AW268">
            <v>0</v>
          </cell>
          <cell r="AX268">
            <v>0</v>
          </cell>
          <cell r="AY268">
            <v>0</v>
          </cell>
          <cell r="AZ268">
            <v>0</v>
          </cell>
          <cell r="BA268">
            <v>15.278</v>
          </cell>
          <cell r="BB268">
            <v>581.5394</v>
          </cell>
          <cell r="BC268">
            <v>120.25620000000001</v>
          </cell>
          <cell r="BD268">
            <v>318.8159</v>
          </cell>
          <cell r="BE268">
            <v>2629.6100999999999</v>
          </cell>
          <cell r="BF268">
            <v>3555.1064000000001</v>
          </cell>
          <cell r="BG268">
            <v>597.75040000000001</v>
          </cell>
          <cell r="BH268">
            <v>4394.6467000000002</v>
          </cell>
          <cell r="BI268">
            <v>6665.4937</v>
          </cell>
          <cell r="BJ268">
            <v>916.56629999999996</v>
          </cell>
          <cell r="BK268">
            <v>7024.2568000000001</v>
          </cell>
          <cell r="BL268">
            <v>10220.6001</v>
          </cell>
          <cell r="BM268">
            <v>901.28830000000005</v>
          </cell>
          <cell r="BN268">
            <v>6442.7174000000005</v>
          </cell>
          <cell r="BO268">
            <v>10100.3439</v>
          </cell>
          <cell r="BP268">
            <v>318.8159</v>
          </cell>
          <cell r="BQ268">
            <v>2629.6100999999999</v>
          </cell>
          <cell r="BR268">
            <v>3555.1064000000001</v>
          </cell>
          <cell r="BS268">
            <v>597.75040000000001</v>
          </cell>
          <cell r="BT268">
            <v>4394.6467000000002</v>
          </cell>
          <cell r="BU268">
            <v>6665.4937</v>
          </cell>
          <cell r="BV268">
            <v>916.56629999999996</v>
          </cell>
          <cell r="BW268">
            <v>7024.2568000000001</v>
          </cell>
          <cell r="BX268">
            <v>10220.6001</v>
          </cell>
          <cell r="BY268">
            <v>15.278</v>
          </cell>
          <cell r="BZ268">
            <v>108.1574</v>
          </cell>
          <cell r="CA268">
            <v>120.25620000000001</v>
          </cell>
          <cell r="CB268">
            <v>0</v>
          </cell>
          <cell r="CC268">
            <v>0</v>
          </cell>
          <cell r="CD268">
            <v>0</v>
          </cell>
          <cell r="CE268">
            <v>0</v>
          </cell>
          <cell r="CF268">
            <v>473.38200000000001</v>
          </cell>
          <cell r="CG268">
            <v>0</v>
          </cell>
          <cell r="CH268">
            <v>0</v>
          </cell>
          <cell r="CI268">
            <v>0</v>
          </cell>
          <cell r="CJ268">
            <v>0</v>
          </cell>
          <cell r="CK268">
            <v>0</v>
          </cell>
          <cell r="CL268">
            <v>0</v>
          </cell>
          <cell r="CM268">
            <v>0</v>
          </cell>
          <cell r="CN268">
            <v>15.278</v>
          </cell>
          <cell r="CO268">
            <v>581.5394</v>
          </cell>
          <cell r="CP268">
            <v>120.25620000000001</v>
          </cell>
          <cell r="CQ268">
            <v>0</v>
          </cell>
          <cell r="CR268">
            <v>0</v>
          </cell>
          <cell r="CS268">
            <v>0</v>
          </cell>
          <cell r="CT268">
            <v>0</v>
          </cell>
          <cell r="CU268">
            <v>0</v>
          </cell>
          <cell r="CV268">
            <v>0</v>
          </cell>
          <cell r="CW268">
            <v>0</v>
          </cell>
          <cell r="CX268">
            <v>0</v>
          </cell>
          <cell r="CY268">
            <v>0</v>
          </cell>
          <cell r="CZ268">
            <v>901.28830000000005</v>
          </cell>
          <cell r="DA268">
            <v>6442.7174000000005</v>
          </cell>
          <cell r="DB268">
            <v>10100.3439</v>
          </cell>
        </row>
        <row r="269">
          <cell r="A269">
            <v>94038</v>
          </cell>
          <cell r="B269">
            <v>9431.9927000000007</v>
          </cell>
          <cell r="C269">
            <v>14765.2222</v>
          </cell>
          <cell r="D269">
            <v>101800.148</v>
          </cell>
          <cell r="E269">
            <v>17516.5579</v>
          </cell>
          <cell r="F269">
            <v>57740.092900000003</v>
          </cell>
          <cell r="G269">
            <v>189057.4191</v>
          </cell>
          <cell r="H269">
            <v>0</v>
          </cell>
          <cell r="I269">
            <v>0</v>
          </cell>
          <cell r="J269">
            <v>0</v>
          </cell>
          <cell r="K269">
            <v>7995.6350000000002</v>
          </cell>
          <cell r="L269">
            <v>14950.838100000001</v>
          </cell>
          <cell r="M269">
            <v>86297.44</v>
          </cell>
          <cell r="N269">
            <v>0</v>
          </cell>
          <cell r="O269">
            <v>0</v>
          </cell>
          <cell r="P269">
            <v>0</v>
          </cell>
          <cell r="Q269">
            <v>1461.3771999999999</v>
          </cell>
          <cell r="R269">
            <v>4273.808</v>
          </cell>
          <cell r="S269">
            <v>15772.7441</v>
          </cell>
          <cell r="T269">
            <v>5181.2462999999998</v>
          </cell>
          <cell r="U269">
            <v>15152.5924</v>
          </cell>
          <cell r="V269">
            <v>55921.5478</v>
          </cell>
          <cell r="W269">
            <v>25595.539100000002</v>
          </cell>
          <cell r="X269">
            <v>76980.877399999998</v>
          </cell>
          <cell r="Y269">
            <v>276254.41899999999</v>
          </cell>
          <cell r="Z269">
            <v>16038.8789</v>
          </cell>
          <cell r="AA269">
            <v>45603.330300000001</v>
          </cell>
          <cell r="AB269">
            <v>173108.72820000001</v>
          </cell>
          <cell r="AC269">
            <v>0</v>
          </cell>
          <cell r="AD269">
            <v>0</v>
          </cell>
          <cell r="AE269">
            <v>0</v>
          </cell>
          <cell r="AF269">
            <v>0</v>
          </cell>
          <cell r="AG269">
            <v>0</v>
          </cell>
          <cell r="AH269">
            <v>0</v>
          </cell>
          <cell r="AI269">
            <v>0</v>
          </cell>
          <cell r="AJ269">
            <v>0</v>
          </cell>
          <cell r="AK269">
            <v>0</v>
          </cell>
          <cell r="AL269">
            <v>6126.6040000000003</v>
          </cell>
          <cell r="AM269">
            <v>18130.8789</v>
          </cell>
          <cell r="AN269">
            <v>66124.859500000006</v>
          </cell>
          <cell r="AO269">
            <v>22165.482899999999</v>
          </cell>
          <cell r="AP269">
            <v>63734.209199999998</v>
          </cell>
          <cell r="AQ269">
            <v>239233.5877</v>
          </cell>
          <cell r="AR269">
            <v>7995.6350000000002</v>
          </cell>
          <cell r="AS269">
            <v>14950.838100000001</v>
          </cell>
          <cell r="AT269">
            <v>86297.44</v>
          </cell>
          <cell r="AU269">
            <v>0</v>
          </cell>
          <cell r="AV269">
            <v>0</v>
          </cell>
          <cell r="AW269">
            <v>0</v>
          </cell>
          <cell r="AX269">
            <v>0</v>
          </cell>
          <cell r="AY269">
            <v>0</v>
          </cell>
          <cell r="AZ269">
            <v>0</v>
          </cell>
          <cell r="BA269">
            <v>7995.6350000000002</v>
          </cell>
          <cell r="BB269">
            <v>14950.838100000001</v>
          </cell>
          <cell r="BC269">
            <v>86297.44</v>
          </cell>
          <cell r="BD269">
            <v>42987.429499999998</v>
          </cell>
          <cell r="BE269">
            <v>118108.64539999999</v>
          </cell>
          <cell r="BF269">
            <v>463966.2953</v>
          </cell>
          <cell r="BG269">
            <v>12769.227500000001</v>
          </cell>
          <cell r="BH269">
            <v>37557.279300000002</v>
          </cell>
          <cell r="BI269">
            <v>137819.1514</v>
          </cell>
          <cell r="BJ269">
            <v>55756.656999999999</v>
          </cell>
          <cell r="BK269">
            <v>155665.9247</v>
          </cell>
          <cell r="BL269">
            <v>601785.44669999997</v>
          </cell>
          <cell r="BM269">
            <v>47761.021999999997</v>
          </cell>
          <cell r="BN269">
            <v>140715.08660000001</v>
          </cell>
          <cell r="BO269">
            <v>515488.00670000003</v>
          </cell>
          <cell r="BP269">
            <v>42987.429499999998</v>
          </cell>
          <cell r="BQ269">
            <v>118108.64539999999</v>
          </cell>
          <cell r="BR269">
            <v>463966.2953</v>
          </cell>
          <cell r="BS269">
            <v>12769.227500000001</v>
          </cell>
          <cell r="BT269">
            <v>37557.279300000002</v>
          </cell>
          <cell r="BU269">
            <v>137819.1514</v>
          </cell>
          <cell r="BV269">
            <v>55756.656999999999</v>
          </cell>
          <cell r="BW269">
            <v>155665.9247</v>
          </cell>
          <cell r="BX269">
            <v>601785.44669999997</v>
          </cell>
          <cell r="BY269">
            <v>0</v>
          </cell>
          <cell r="BZ269">
            <v>0</v>
          </cell>
          <cell r="CA269">
            <v>0</v>
          </cell>
          <cell r="CB269">
            <v>0</v>
          </cell>
          <cell r="CC269">
            <v>0</v>
          </cell>
          <cell r="CD269">
            <v>0</v>
          </cell>
          <cell r="CE269">
            <v>0</v>
          </cell>
          <cell r="CF269">
            <v>0</v>
          </cell>
          <cell r="CG269">
            <v>0</v>
          </cell>
          <cell r="CH269">
            <v>7995.6350000000002</v>
          </cell>
          <cell r="CI269">
            <v>14950.838100000001</v>
          </cell>
          <cell r="CJ269">
            <v>86297.44</v>
          </cell>
          <cell r="CK269">
            <v>0</v>
          </cell>
          <cell r="CL269">
            <v>0</v>
          </cell>
          <cell r="CM269">
            <v>0</v>
          </cell>
          <cell r="CN269">
            <v>7995.6350000000002</v>
          </cell>
          <cell r="CO269">
            <v>14950.838100000001</v>
          </cell>
          <cell r="CP269">
            <v>86297.44</v>
          </cell>
          <cell r="CQ269">
            <v>0</v>
          </cell>
          <cell r="CR269">
            <v>0</v>
          </cell>
          <cell r="CS269">
            <v>0</v>
          </cell>
          <cell r="CT269">
            <v>0</v>
          </cell>
          <cell r="CU269">
            <v>0</v>
          </cell>
          <cell r="CV269">
            <v>0</v>
          </cell>
          <cell r="CW269">
            <v>0</v>
          </cell>
          <cell r="CX269">
            <v>0</v>
          </cell>
          <cell r="CY269">
            <v>0</v>
          </cell>
          <cell r="CZ269">
            <v>47761.021999999997</v>
          </cell>
          <cell r="DA269">
            <v>140715.08660000001</v>
          </cell>
          <cell r="DB269">
            <v>515488.00670000003</v>
          </cell>
        </row>
        <row r="270">
          <cell r="A270">
            <v>94039</v>
          </cell>
          <cell r="B270">
            <v>1336.9543000000001</v>
          </cell>
          <cell r="C270">
            <v>5843.7586000000001</v>
          </cell>
          <cell r="D270">
            <v>6229.2964000000002</v>
          </cell>
          <cell r="E270">
            <v>2482.9151000000002</v>
          </cell>
          <cell r="F270">
            <v>10852.6947</v>
          </cell>
          <cell r="G270">
            <v>11568.692499999999</v>
          </cell>
          <cell r="H270">
            <v>0</v>
          </cell>
          <cell r="I270">
            <v>1749.9702</v>
          </cell>
          <cell r="J270">
            <v>0</v>
          </cell>
          <cell r="K270">
            <v>0</v>
          </cell>
          <cell r="L270">
            <v>0</v>
          </cell>
          <cell r="M270">
            <v>0</v>
          </cell>
          <cell r="N270">
            <v>0</v>
          </cell>
          <cell r="O270">
            <v>1749.9702</v>
          </cell>
          <cell r="P270">
            <v>0</v>
          </cell>
          <cell r="Q270">
            <v>120.5219</v>
          </cell>
          <cell r="R270">
            <v>862.15340000000003</v>
          </cell>
          <cell r="S270">
            <v>418.3741</v>
          </cell>
          <cell r="T270">
            <v>427.30509999999998</v>
          </cell>
          <cell r="U270">
            <v>3056.7253999999998</v>
          </cell>
          <cell r="V270">
            <v>1483.3255999999999</v>
          </cell>
          <cell r="W270">
            <v>4367.6963999999998</v>
          </cell>
          <cell r="X270">
            <v>20615.3321</v>
          </cell>
          <cell r="Y270">
            <v>19699.688600000001</v>
          </cell>
          <cell r="Z270">
            <v>1540.0734</v>
          </cell>
          <cell r="AA270">
            <v>11046.552100000001</v>
          </cell>
          <cell r="AB270">
            <v>5824.0127000000002</v>
          </cell>
          <cell r="AC270">
            <v>0</v>
          </cell>
          <cell r="AD270">
            <v>0</v>
          </cell>
          <cell r="AE270">
            <v>0</v>
          </cell>
          <cell r="AF270">
            <v>0</v>
          </cell>
          <cell r="AG270">
            <v>0</v>
          </cell>
          <cell r="AH270">
            <v>0</v>
          </cell>
          <cell r="AI270">
            <v>0</v>
          </cell>
          <cell r="AJ270">
            <v>0</v>
          </cell>
          <cell r="AK270">
            <v>0</v>
          </cell>
          <cell r="AL270">
            <v>588.28210000000001</v>
          </cell>
          <cell r="AM270">
            <v>4436.8792999999996</v>
          </cell>
          <cell r="AN270">
            <v>2740.9940999999999</v>
          </cell>
          <cell r="AO270">
            <v>2128.3555000000001</v>
          </cell>
          <cell r="AP270">
            <v>15483.431399999999</v>
          </cell>
          <cell r="AQ270">
            <v>8565.0067999999992</v>
          </cell>
          <cell r="AR270">
            <v>0</v>
          </cell>
          <cell r="AS270">
            <v>1749.9702</v>
          </cell>
          <cell r="AT270">
            <v>0</v>
          </cell>
          <cell r="AU270">
            <v>0</v>
          </cell>
          <cell r="AV270">
            <v>0</v>
          </cell>
          <cell r="AW270">
            <v>0</v>
          </cell>
          <cell r="AX270">
            <v>0</v>
          </cell>
          <cell r="AY270">
            <v>0</v>
          </cell>
          <cell r="AZ270">
            <v>0</v>
          </cell>
          <cell r="BA270">
            <v>0</v>
          </cell>
          <cell r="BB270">
            <v>1749.9702</v>
          </cell>
          <cell r="BC270">
            <v>0</v>
          </cell>
          <cell r="BD270">
            <v>5359.9427999999998</v>
          </cell>
          <cell r="BE270">
            <v>29492.975600000002</v>
          </cell>
          <cell r="BF270">
            <v>23622.0016</v>
          </cell>
          <cell r="BG270">
            <v>1136.1090999999999</v>
          </cell>
          <cell r="BH270">
            <v>8355.7580999999991</v>
          </cell>
          <cell r="BI270">
            <v>4642.6938</v>
          </cell>
          <cell r="BJ270">
            <v>6496.0519000000004</v>
          </cell>
          <cell r="BK270">
            <v>37848.733699999997</v>
          </cell>
          <cell r="BL270">
            <v>28264.695400000001</v>
          </cell>
          <cell r="BM270">
            <v>6496.0519000000004</v>
          </cell>
          <cell r="BN270">
            <v>36098.763500000001</v>
          </cell>
          <cell r="BO270">
            <v>28264.695400000001</v>
          </cell>
          <cell r="BP270">
            <v>5359.9427999999998</v>
          </cell>
          <cell r="BQ270">
            <v>29492.975600000002</v>
          </cell>
          <cell r="BR270">
            <v>23622.0016</v>
          </cell>
          <cell r="BS270">
            <v>1136.1090999999999</v>
          </cell>
          <cell r="BT270">
            <v>8355.7580999999991</v>
          </cell>
          <cell r="BU270">
            <v>4642.6938</v>
          </cell>
          <cell r="BV270">
            <v>6496.0519000000004</v>
          </cell>
          <cell r="BW270">
            <v>37848.733699999997</v>
          </cell>
          <cell r="BX270">
            <v>28264.695400000001</v>
          </cell>
          <cell r="BY270">
            <v>0</v>
          </cell>
          <cell r="BZ270">
            <v>0</v>
          </cell>
          <cell r="CA270">
            <v>0</v>
          </cell>
          <cell r="CB270">
            <v>0</v>
          </cell>
          <cell r="CC270">
            <v>0</v>
          </cell>
          <cell r="CD270">
            <v>0</v>
          </cell>
          <cell r="CE270">
            <v>0</v>
          </cell>
          <cell r="CF270">
            <v>1749.9702</v>
          </cell>
          <cell r="CG270">
            <v>0</v>
          </cell>
          <cell r="CH270">
            <v>0</v>
          </cell>
          <cell r="CI270">
            <v>0</v>
          </cell>
          <cell r="CJ270">
            <v>0</v>
          </cell>
          <cell r="CK270">
            <v>0</v>
          </cell>
          <cell r="CL270">
            <v>0</v>
          </cell>
          <cell r="CM270">
            <v>0</v>
          </cell>
          <cell r="CN270">
            <v>0</v>
          </cell>
          <cell r="CO270">
            <v>1749.9702</v>
          </cell>
          <cell r="CP270">
            <v>0</v>
          </cell>
          <cell r="CQ270">
            <v>0</v>
          </cell>
          <cell r="CR270">
            <v>0</v>
          </cell>
          <cell r="CS270">
            <v>0</v>
          </cell>
          <cell r="CT270">
            <v>0</v>
          </cell>
          <cell r="CU270">
            <v>0</v>
          </cell>
          <cell r="CV270">
            <v>0</v>
          </cell>
          <cell r="CW270">
            <v>0</v>
          </cell>
          <cell r="CX270">
            <v>0</v>
          </cell>
          <cell r="CY270">
            <v>0</v>
          </cell>
          <cell r="CZ270">
            <v>6496.0519000000004</v>
          </cell>
          <cell r="DA270">
            <v>36098.763500000001</v>
          </cell>
          <cell r="DB270">
            <v>28264.695400000001</v>
          </cell>
        </row>
        <row r="271">
          <cell r="A271">
            <v>94040</v>
          </cell>
          <cell r="B271">
            <v>108.58199999999999</v>
          </cell>
          <cell r="C271">
            <v>454.90390000000002</v>
          </cell>
          <cell r="D271">
            <v>1005.8842</v>
          </cell>
          <cell r="E271">
            <v>201.6523</v>
          </cell>
          <cell r="F271">
            <v>929.41089999999997</v>
          </cell>
          <cell r="G271">
            <v>1868.0704000000001</v>
          </cell>
          <cell r="H271">
            <v>0</v>
          </cell>
          <cell r="I271">
            <v>0</v>
          </cell>
          <cell r="J271">
            <v>0</v>
          </cell>
          <cell r="K271">
            <v>217.47229999999999</v>
          </cell>
          <cell r="L271">
            <v>578.03449999999998</v>
          </cell>
          <cell r="M271">
            <v>2014.6237000000001</v>
          </cell>
          <cell r="N271">
            <v>0</v>
          </cell>
          <cell r="O271">
            <v>0</v>
          </cell>
          <cell r="P271">
            <v>0</v>
          </cell>
          <cell r="Q271">
            <v>26.444500000000001</v>
          </cell>
          <cell r="R271">
            <v>169.1636</v>
          </cell>
          <cell r="S271">
            <v>244.97829999999999</v>
          </cell>
          <cell r="T271">
            <v>93.7577</v>
          </cell>
          <cell r="U271">
            <v>599.76120000000003</v>
          </cell>
          <cell r="V271">
            <v>868.55409999999995</v>
          </cell>
          <cell r="W271">
            <v>212.96420000000001</v>
          </cell>
          <cell r="X271">
            <v>1575.2050999999999</v>
          </cell>
          <cell r="Y271">
            <v>1972.8633</v>
          </cell>
          <cell r="Z271">
            <v>208.9982</v>
          </cell>
          <cell r="AA271">
            <v>1397.4607000000001</v>
          </cell>
          <cell r="AB271">
            <v>1936.1216999999999</v>
          </cell>
          <cell r="AC271">
            <v>0</v>
          </cell>
          <cell r="AD271">
            <v>79.285899999999998</v>
          </cell>
          <cell r="AE271">
            <v>0</v>
          </cell>
          <cell r="AF271">
            <v>0</v>
          </cell>
          <cell r="AG271">
            <v>0</v>
          </cell>
          <cell r="AH271">
            <v>0</v>
          </cell>
          <cell r="AI271">
            <v>0</v>
          </cell>
          <cell r="AJ271">
            <v>0</v>
          </cell>
          <cell r="AK271">
            <v>0</v>
          </cell>
          <cell r="AL271">
            <v>118.47750000000001</v>
          </cell>
          <cell r="AM271">
            <v>821.14599999999996</v>
          </cell>
          <cell r="AN271">
            <v>1097.5540000000001</v>
          </cell>
          <cell r="AO271">
            <v>327.47570000000002</v>
          </cell>
          <cell r="AP271">
            <v>2139.3208</v>
          </cell>
          <cell r="AQ271">
            <v>3033.6756999999998</v>
          </cell>
          <cell r="AR271">
            <v>217.47229999999999</v>
          </cell>
          <cell r="AS271">
            <v>657.32039999999995</v>
          </cell>
          <cell r="AT271">
            <v>2014.6237000000001</v>
          </cell>
          <cell r="AU271">
            <v>0</v>
          </cell>
          <cell r="AV271">
            <v>0</v>
          </cell>
          <cell r="AW271">
            <v>0</v>
          </cell>
          <cell r="AX271">
            <v>0</v>
          </cell>
          <cell r="AY271">
            <v>0</v>
          </cell>
          <cell r="AZ271">
            <v>0</v>
          </cell>
          <cell r="BA271">
            <v>217.47229999999999</v>
          </cell>
          <cell r="BB271">
            <v>657.32039999999995</v>
          </cell>
          <cell r="BC271">
            <v>2014.6237000000001</v>
          </cell>
          <cell r="BD271">
            <v>519.23249999999996</v>
          </cell>
          <cell r="BE271">
            <v>2781.7755000000002</v>
          </cell>
          <cell r="BF271">
            <v>4810.0762999999997</v>
          </cell>
          <cell r="BG271">
            <v>238.6797</v>
          </cell>
          <cell r="BH271">
            <v>1590.0708</v>
          </cell>
          <cell r="BI271">
            <v>2211.0864000000001</v>
          </cell>
          <cell r="BJ271">
            <v>757.91219999999998</v>
          </cell>
          <cell r="BK271">
            <v>4371.8463000000002</v>
          </cell>
          <cell r="BL271">
            <v>7021.1626999999999</v>
          </cell>
          <cell r="BM271">
            <v>540.43989999999997</v>
          </cell>
          <cell r="BN271">
            <v>3714.5259000000001</v>
          </cell>
          <cell r="BO271">
            <v>5006.5389999999998</v>
          </cell>
          <cell r="BP271">
            <v>519.23249999999996</v>
          </cell>
          <cell r="BQ271">
            <v>2781.7755000000002</v>
          </cell>
          <cell r="BR271">
            <v>4810.0762999999997</v>
          </cell>
          <cell r="BS271">
            <v>238.6797</v>
          </cell>
          <cell r="BT271">
            <v>1590.0708</v>
          </cell>
          <cell r="BU271">
            <v>2211.0864000000001</v>
          </cell>
          <cell r="BV271">
            <v>757.91219999999998</v>
          </cell>
          <cell r="BW271">
            <v>4371.8463000000002</v>
          </cell>
          <cell r="BX271">
            <v>7021.1626999999999</v>
          </cell>
          <cell r="BY271">
            <v>0</v>
          </cell>
          <cell r="BZ271">
            <v>0</v>
          </cell>
          <cell r="CA271">
            <v>0</v>
          </cell>
          <cell r="CB271">
            <v>0</v>
          </cell>
          <cell r="CC271">
            <v>0</v>
          </cell>
          <cell r="CD271">
            <v>0</v>
          </cell>
          <cell r="CE271">
            <v>0</v>
          </cell>
          <cell r="CF271">
            <v>0</v>
          </cell>
          <cell r="CG271">
            <v>0</v>
          </cell>
          <cell r="CH271">
            <v>217.47229999999999</v>
          </cell>
          <cell r="CI271">
            <v>578.03449999999998</v>
          </cell>
          <cell r="CJ271">
            <v>2014.6237000000001</v>
          </cell>
          <cell r="CK271">
            <v>0</v>
          </cell>
          <cell r="CL271">
            <v>79.285899999999998</v>
          </cell>
          <cell r="CM271">
            <v>0</v>
          </cell>
          <cell r="CN271">
            <v>217.47229999999999</v>
          </cell>
          <cell r="CO271">
            <v>657.32039999999995</v>
          </cell>
          <cell r="CP271">
            <v>2014.6237000000001</v>
          </cell>
          <cell r="CQ271">
            <v>0</v>
          </cell>
          <cell r="CR271">
            <v>0</v>
          </cell>
          <cell r="CS271">
            <v>0</v>
          </cell>
          <cell r="CT271">
            <v>0</v>
          </cell>
          <cell r="CU271">
            <v>0</v>
          </cell>
          <cell r="CV271">
            <v>0</v>
          </cell>
          <cell r="CW271">
            <v>0</v>
          </cell>
          <cell r="CX271">
            <v>0</v>
          </cell>
          <cell r="CY271">
            <v>0</v>
          </cell>
          <cell r="CZ271">
            <v>540.43989999999997</v>
          </cell>
          <cell r="DA271">
            <v>3714.5259000000001</v>
          </cell>
          <cell r="DB271">
            <v>5006.5389999999998</v>
          </cell>
        </row>
        <row r="272">
          <cell r="A272">
            <v>94041</v>
          </cell>
          <cell r="B272">
            <v>39.366500000000002</v>
          </cell>
          <cell r="C272">
            <v>292.9699</v>
          </cell>
          <cell r="D272">
            <v>364.68450000000001</v>
          </cell>
          <cell r="E272">
            <v>73.109200000000001</v>
          </cell>
          <cell r="F272">
            <v>300.57240000000002</v>
          </cell>
          <cell r="G272">
            <v>677.27049999999997</v>
          </cell>
          <cell r="H272">
            <v>0</v>
          </cell>
          <cell r="I272">
            <v>0</v>
          </cell>
          <cell r="J272">
            <v>0</v>
          </cell>
          <cell r="K272">
            <v>84.680499999999995</v>
          </cell>
          <cell r="L272">
            <v>300.47210000000001</v>
          </cell>
          <cell r="M272">
            <v>784.46479999999997</v>
          </cell>
          <cell r="N272">
            <v>0</v>
          </cell>
          <cell r="O272">
            <v>0</v>
          </cell>
          <cell r="P272">
            <v>0</v>
          </cell>
          <cell r="Q272">
            <v>33.054400000000001</v>
          </cell>
          <cell r="R272">
            <v>351.6764</v>
          </cell>
          <cell r="S272">
            <v>306.2099</v>
          </cell>
          <cell r="T272">
            <v>117.19289999999999</v>
          </cell>
          <cell r="U272">
            <v>1246.8532</v>
          </cell>
          <cell r="V272">
            <v>1085.6546000000001</v>
          </cell>
          <cell r="W272">
            <v>178.04249999999999</v>
          </cell>
          <cell r="X272">
            <v>1891.5998</v>
          </cell>
          <cell r="Y272">
            <v>1649.3547000000001</v>
          </cell>
          <cell r="Z272">
            <v>422.71289999999999</v>
          </cell>
          <cell r="AA272">
            <v>4625.8759</v>
          </cell>
          <cell r="AB272">
            <v>3915.9367999999999</v>
          </cell>
          <cell r="AC272">
            <v>0</v>
          </cell>
          <cell r="AD272">
            <v>4.9405000000000001</v>
          </cell>
          <cell r="AE272">
            <v>0</v>
          </cell>
          <cell r="AF272">
            <v>0</v>
          </cell>
          <cell r="AG272">
            <v>0</v>
          </cell>
          <cell r="AH272">
            <v>0</v>
          </cell>
          <cell r="AI272">
            <v>0</v>
          </cell>
          <cell r="AJ272">
            <v>0</v>
          </cell>
          <cell r="AK272">
            <v>0</v>
          </cell>
          <cell r="AL272">
            <v>150.95519999999999</v>
          </cell>
          <cell r="AM272">
            <v>1736.0367000000001</v>
          </cell>
          <cell r="AN272">
            <v>1398.4222</v>
          </cell>
          <cell r="AO272">
            <v>573.66809999999998</v>
          </cell>
          <cell r="AP272">
            <v>6356.9721</v>
          </cell>
          <cell r="AQ272">
            <v>5314.3590000000004</v>
          </cell>
          <cell r="AR272">
            <v>84.680499999999995</v>
          </cell>
          <cell r="AS272">
            <v>305.4126</v>
          </cell>
          <cell r="AT272">
            <v>784.46479999999997</v>
          </cell>
          <cell r="AU272">
            <v>0</v>
          </cell>
          <cell r="AV272">
            <v>0</v>
          </cell>
          <cell r="AW272">
            <v>0</v>
          </cell>
          <cell r="AX272">
            <v>0</v>
          </cell>
          <cell r="AY272">
            <v>0</v>
          </cell>
          <cell r="AZ272">
            <v>0</v>
          </cell>
          <cell r="BA272">
            <v>84.680499999999995</v>
          </cell>
          <cell r="BB272">
            <v>305.4126</v>
          </cell>
          <cell r="BC272">
            <v>784.46479999999997</v>
          </cell>
          <cell r="BD272">
            <v>535.18859999999995</v>
          </cell>
          <cell r="BE272">
            <v>5219.4182000000001</v>
          </cell>
          <cell r="BF272">
            <v>4957.8918000000003</v>
          </cell>
          <cell r="BG272">
            <v>301.20249999999999</v>
          </cell>
          <cell r="BH272">
            <v>3334.5663</v>
          </cell>
          <cell r="BI272">
            <v>2790.2867000000001</v>
          </cell>
          <cell r="BJ272">
            <v>836.39110000000005</v>
          </cell>
          <cell r="BK272">
            <v>8553.9845000000005</v>
          </cell>
          <cell r="BL272">
            <v>7748.1785</v>
          </cell>
          <cell r="BM272">
            <v>751.7106</v>
          </cell>
          <cell r="BN272">
            <v>8248.5719000000008</v>
          </cell>
          <cell r="BO272">
            <v>6963.7137000000002</v>
          </cell>
          <cell r="BP272">
            <v>535.18859999999995</v>
          </cell>
          <cell r="BQ272">
            <v>5219.4182000000001</v>
          </cell>
          <cell r="BR272">
            <v>4957.8918000000003</v>
          </cell>
          <cell r="BS272">
            <v>301.20249999999999</v>
          </cell>
          <cell r="BT272">
            <v>3334.5663</v>
          </cell>
          <cell r="BU272">
            <v>2790.2867000000001</v>
          </cell>
          <cell r="BV272">
            <v>836.39110000000005</v>
          </cell>
          <cell r="BW272">
            <v>8553.9845000000005</v>
          </cell>
          <cell r="BX272">
            <v>7748.1785</v>
          </cell>
          <cell r="BY272">
            <v>0</v>
          </cell>
          <cell r="BZ272">
            <v>0</v>
          </cell>
          <cell r="CA272">
            <v>0</v>
          </cell>
          <cell r="CB272">
            <v>0</v>
          </cell>
          <cell r="CC272">
            <v>0</v>
          </cell>
          <cell r="CD272">
            <v>0</v>
          </cell>
          <cell r="CE272">
            <v>0</v>
          </cell>
          <cell r="CF272">
            <v>0</v>
          </cell>
          <cell r="CG272">
            <v>0</v>
          </cell>
          <cell r="CH272">
            <v>84.680499999999995</v>
          </cell>
          <cell r="CI272">
            <v>300.47210000000001</v>
          </cell>
          <cell r="CJ272">
            <v>784.46479999999997</v>
          </cell>
          <cell r="CK272">
            <v>0</v>
          </cell>
          <cell r="CL272">
            <v>4.9405000000000001</v>
          </cell>
          <cell r="CM272">
            <v>0</v>
          </cell>
          <cell r="CN272">
            <v>84.680499999999995</v>
          </cell>
          <cell r="CO272">
            <v>305.4126</v>
          </cell>
          <cell r="CP272">
            <v>784.46479999999997</v>
          </cell>
          <cell r="CQ272">
            <v>0</v>
          </cell>
          <cell r="CR272">
            <v>0</v>
          </cell>
          <cell r="CS272">
            <v>0</v>
          </cell>
          <cell r="CT272">
            <v>0</v>
          </cell>
          <cell r="CU272">
            <v>0</v>
          </cell>
          <cell r="CV272">
            <v>0</v>
          </cell>
          <cell r="CW272">
            <v>0</v>
          </cell>
          <cell r="CX272">
            <v>0</v>
          </cell>
          <cell r="CY272">
            <v>0</v>
          </cell>
          <cell r="CZ272">
            <v>751.7106</v>
          </cell>
          <cell r="DA272">
            <v>8248.5719000000008</v>
          </cell>
          <cell r="DB272">
            <v>6963.7137000000002</v>
          </cell>
        </row>
        <row r="273">
          <cell r="A273">
            <v>94042</v>
          </cell>
          <cell r="B273">
            <v>21.546500000000002</v>
          </cell>
          <cell r="C273">
            <v>112.7373</v>
          </cell>
          <cell r="D273">
            <v>199.60249999999999</v>
          </cell>
          <cell r="E273">
            <v>40.015000000000001</v>
          </cell>
          <cell r="F273">
            <v>248.69139999999999</v>
          </cell>
          <cell r="G273">
            <v>370.69150000000002</v>
          </cell>
          <cell r="H273">
            <v>0</v>
          </cell>
          <cell r="I273">
            <v>45.863999999999997</v>
          </cell>
          <cell r="J273">
            <v>0</v>
          </cell>
          <cell r="K273">
            <v>28.666599999999999</v>
          </cell>
          <cell r="L273">
            <v>121.77549999999999</v>
          </cell>
          <cell r="M273">
            <v>265.56099999999998</v>
          </cell>
          <cell r="N273">
            <v>0</v>
          </cell>
          <cell r="O273">
            <v>45.863999999999997</v>
          </cell>
          <cell r="P273">
            <v>0</v>
          </cell>
          <cell r="Q273">
            <v>32.674999999999997</v>
          </cell>
          <cell r="R273">
            <v>104.19159999999999</v>
          </cell>
          <cell r="S273">
            <v>302.69569999999999</v>
          </cell>
          <cell r="T273">
            <v>115.84780000000001</v>
          </cell>
          <cell r="U273">
            <v>369.4067</v>
          </cell>
          <cell r="V273">
            <v>1073.1937</v>
          </cell>
          <cell r="W273">
            <v>181.4177</v>
          </cell>
          <cell r="X273">
            <v>713.25149999999996</v>
          </cell>
          <cell r="Y273">
            <v>1680.6224</v>
          </cell>
          <cell r="Z273">
            <v>265.13499999999999</v>
          </cell>
          <cell r="AA273">
            <v>855.97379999999998</v>
          </cell>
          <cell r="AB273">
            <v>2456.1631000000002</v>
          </cell>
          <cell r="AC273">
            <v>0</v>
          </cell>
          <cell r="AD273">
            <v>1.4835</v>
          </cell>
          <cell r="AE273">
            <v>0</v>
          </cell>
          <cell r="AF273">
            <v>0</v>
          </cell>
          <cell r="AG273">
            <v>0</v>
          </cell>
          <cell r="AH273">
            <v>0</v>
          </cell>
          <cell r="AI273">
            <v>0</v>
          </cell>
          <cell r="AJ273">
            <v>0</v>
          </cell>
          <cell r="AK273">
            <v>0</v>
          </cell>
          <cell r="AL273">
            <v>146.39179999999999</v>
          </cell>
          <cell r="AM273">
            <v>485.3426</v>
          </cell>
          <cell r="AN273">
            <v>1356.1466</v>
          </cell>
          <cell r="AO273">
            <v>411.52679999999998</v>
          </cell>
          <cell r="AP273">
            <v>1339.8329000000001</v>
          </cell>
          <cell r="AQ273">
            <v>3812.3096999999998</v>
          </cell>
          <cell r="AR273">
            <v>28.666599999999999</v>
          </cell>
          <cell r="AS273">
            <v>169.12299999999999</v>
          </cell>
          <cell r="AT273">
            <v>265.56099999999998</v>
          </cell>
          <cell r="AU273">
            <v>0</v>
          </cell>
          <cell r="AV273">
            <v>0</v>
          </cell>
          <cell r="AW273">
            <v>0</v>
          </cell>
          <cell r="AX273">
            <v>0</v>
          </cell>
          <cell r="AY273">
            <v>0</v>
          </cell>
          <cell r="AZ273">
            <v>0</v>
          </cell>
          <cell r="BA273">
            <v>28.666599999999999</v>
          </cell>
          <cell r="BB273">
            <v>169.12299999999999</v>
          </cell>
          <cell r="BC273">
            <v>265.56099999999998</v>
          </cell>
          <cell r="BD273">
            <v>326.69650000000001</v>
          </cell>
          <cell r="BE273">
            <v>1263.2665</v>
          </cell>
          <cell r="BF273">
            <v>3026.4571000000001</v>
          </cell>
          <cell r="BG273">
            <v>294.91460000000001</v>
          </cell>
          <cell r="BH273">
            <v>958.94090000000006</v>
          </cell>
          <cell r="BI273">
            <v>2732.0360000000001</v>
          </cell>
          <cell r="BJ273">
            <v>621.61109999999996</v>
          </cell>
          <cell r="BK273">
            <v>2222.2073999999998</v>
          </cell>
          <cell r="BL273">
            <v>5758.4930999999997</v>
          </cell>
          <cell r="BM273">
            <v>592.94449999999995</v>
          </cell>
          <cell r="BN273">
            <v>2053.0844000000002</v>
          </cell>
          <cell r="BO273">
            <v>5492.9321</v>
          </cell>
          <cell r="BP273">
            <v>326.69650000000001</v>
          </cell>
          <cell r="BQ273">
            <v>1263.2665</v>
          </cell>
          <cell r="BR273">
            <v>3026.4571000000001</v>
          </cell>
          <cell r="BS273">
            <v>294.91460000000001</v>
          </cell>
          <cell r="BT273">
            <v>958.94090000000006</v>
          </cell>
          <cell r="BU273">
            <v>2732.0360000000001</v>
          </cell>
          <cell r="BV273">
            <v>621.61109999999996</v>
          </cell>
          <cell r="BW273">
            <v>2222.2073999999998</v>
          </cell>
          <cell r="BX273">
            <v>5758.4930999999997</v>
          </cell>
          <cell r="BY273">
            <v>0</v>
          </cell>
          <cell r="BZ273">
            <v>0</v>
          </cell>
          <cell r="CA273">
            <v>0</v>
          </cell>
          <cell r="CB273">
            <v>0</v>
          </cell>
          <cell r="CC273">
            <v>0</v>
          </cell>
          <cell r="CD273">
            <v>0</v>
          </cell>
          <cell r="CE273">
            <v>0</v>
          </cell>
          <cell r="CF273">
            <v>45.863999999999997</v>
          </cell>
          <cell r="CG273">
            <v>0</v>
          </cell>
          <cell r="CH273">
            <v>28.666599999999999</v>
          </cell>
          <cell r="CI273">
            <v>121.77549999999999</v>
          </cell>
          <cell r="CJ273">
            <v>265.56099999999998</v>
          </cell>
          <cell r="CK273">
            <v>0</v>
          </cell>
          <cell r="CL273">
            <v>1.4835</v>
          </cell>
          <cell r="CM273">
            <v>0</v>
          </cell>
          <cell r="CN273">
            <v>28.666599999999999</v>
          </cell>
          <cell r="CO273">
            <v>169.12299999999999</v>
          </cell>
          <cell r="CP273">
            <v>265.56099999999998</v>
          </cell>
          <cell r="CQ273">
            <v>0</v>
          </cell>
          <cell r="CR273">
            <v>0</v>
          </cell>
          <cell r="CS273">
            <v>0</v>
          </cell>
          <cell r="CT273">
            <v>0</v>
          </cell>
          <cell r="CU273">
            <v>0</v>
          </cell>
          <cell r="CV273">
            <v>0</v>
          </cell>
          <cell r="CW273">
            <v>0</v>
          </cell>
          <cell r="CX273">
            <v>0</v>
          </cell>
          <cell r="CY273">
            <v>0</v>
          </cell>
          <cell r="CZ273">
            <v>592.94449999999995</v>
          </cell>
          <cell r="DA273">
            <v>2053.0844000000002</v>
          </cell>
          <cell r="DB273">
            <v>5492.9321</v>
          </cell>
        </row>
        <row r="274">
          <cell r="A274">
            <v>94043</v>
          </cell>
          <cell r="B274">
            <v>240.68799999999999</v>
          </cell>
          <cell r="C274">
            <v>1472.1578999999999</v>
          </cell>
          <cell r="D274">
            <v>728.20680000000004</v>
          </cell>
          <cell r="E274">
            <v>446.99200000000002</v>
          </cell>
          <cell r="F274">
            <v>2734.0077000000001</v>
          </cell>
          <cell r="G274">
            <v>1352.3839</v>
          </cell>
          <cell r="H274">
            <v>0</v>
          </cell>
          <cell r="I274">
            <v>343.98</v>
          </cell>
          <cell r="J274">
            <v>0</v>
          </cell>
          <cell r="K274">
            <v>687.68</v>
          </cell>
          <cell r="L274">
            <v>3246.4025999999999</v>
          </cell>
          <cell r="M274">
            <v>2080.5907000000002</v>
          </cell>
          <cell r="N274">
            <v>0</v>
          </cell>
          <cell r="O274">
            <v>343.98</v>
          </cell>
          <cell r="P274">
            <v>0</v>
          </cell>
          <cell r="Q274">
            <v>4.3174999999999999</v>
          </cell>
          <cell r="R274">
            <v>92.998999999999995</v>
          </cell>
          <cell r="S274">
            <v>13.0626</v>
          </cell>
          <cell r="T274">
            <v>15.3073</v>
          </cell>
          <cell r="U274">
            <v>329.7235</v>
          </cell>
          <cell r="V274">
            <v>46.3127</v>
          </cell>
          <cell r="W274">
            <v>19.6248</v>
          </cell>
          <cell r="X274">
            <v>1382.4855</v>
          </cell>
          <cell r="Y274">
            <v>59.375300000000003</v>
          </cell>
          <cell r="Z274">
            <v>28.293199999999999</v>
          </cell>
          <cell r="AA274">
            <v>641.18169999999998</v>
          </cell>
          <cell r="AB274">
            <v>85.601799999999997</v>
          </cell>
          <cell r="AC274">
            <v>0</v>
          </cell>
          <cell r="AD274">
            <v>264.20069999999998</v>
          </cell>
          <cell r="AE274">
            <v>0</v>
          </cell>
          <cell r="AF274">
            <v>0</v>
          </cell>
          <cell r="AG274">
            <v>0</v>
          </cell>
          <cell r="AH274">
            <v>0</v>
          </cell>
          <cell r="AI274">
            <v>0</v>
          </cell>
          <cell r="AJ274">
            <v>0</v>
          </cell>
          <cell r="AK274">
            <v>0</v>
          </cell>
          <cell r="AL274">
            <v>18.100300000000001</v>
          </cell>
          <cell r="AM274">
            <v>423.41950000000003</v>
          </cell>
          <cell r="AN274">
            <v>54.762900000000002</v>
          </cell>
          <cell r="AO274">
            <v>46.393500000000003</v>
          </cell>
          <cell r="AP274">
            <v>800.40049999999997</v>
          </cell>
          <cell r="AQ274">
            <v>140.3647</v>
          </cell>
          <cell r="AR274">
            <v>687.68</v>
          </cell>
          <cell r="AS274">
            <v>3854.5832999999998</v>
          </cell>
          <cell r="AT274">
            <v>2080.5907000000002</v>
          </cell>
          <cell r="AU274">
            <v>0</v>
          </cell>
          <cell r="AV274">
            <v>0</v>
          </cell>
          <cell r="AW274">
            <v>0</v>
          </cell>
          <cell r="AX274">
            <v>0</v>
          </cell>
          <cell r="AY274">
            <v>0</v>
          </cell>
          <cell r="AZ274">
            <v>0</v>
          </cell>
          <cell r="BA274">
            <v>687.68</v>
          </cell>
          <cell r="BB274">
            <v>3854.5832999999998</v>
          </cell>
          <cell r="BC274">
            <v>2080.5907000000002</v>
          </cell>
          <cell r="BD274">
            <v>715.97320000000002</v>
          </cell>
          <cell r="BE274">
            <v>5191.3272999999999</v>
          </cell>
          <cell r="BF274">
            <v>2166.1925000000001</v>
          </cell>
          <cell r="BG274">
            <v>37.725099999999998</v>
          </cell>
          <cell r="BH274">
            <v>846.14200000000005</v>
          </cell>
          <cell r="BI274">
            <v>114.1382</v>
          </cell>
          <cell r="BJ274">
            <v>753.69830000000002</v>
          </cell>
          <cell r="BK274">
            <v>6037.4692999999997</v>
          </cell>
          <cell r="BL274">
            <v>2280.3307</v>
          </cell>
          <cell r="BM274">
            <v>66.018299999999996</v>
          </cell>
          <cell r="BN274">
            <v>2182.886</v>
          </cell>
          <cell r="BO274">
            <v>199.74</v>
          </cell>
          <cell r="BP274">
            <v>715.97320000000002</v>
          </cell>
          <cell r="BQ274">
            <v>5191.3272999999999</v>
          </cell>
          <cell r="BR274">
            <v>2166.1925000000001</v>
          </cell>
          <cell r="BS274">
            <v>37.725099999999998</v>
          </cell>
          <cell r="BT274">
            <v>846.14200000000005</v>
          </cell>
          <cell r="BU274">
            <v>114.1382</v>
          </cell>
          <cell r="BV274">
            <v>753.69830000000002</v>
          </cell>
          <cell r="BW274">
            <v>6037.4692999999997</v>
          </cell>
          <cell r="BX274">
            <v>2280.3307</v>
          </cell>
          <cell r="BY274">
            <v>0</v>
          </cell>
          <cell r="BZ274">
            <v>0</v>
          </cell>
          <cell r="CA274">
            <v>0</v>
          </cell>
          <cell r="CB274">
            <v>0</v>
          </cell>
          <cell r="CC274">
            <v>0</v>
          </cell>
          <cell r="CD274">
            <v>0</v>
          </cell>
          <cell r="CE274">
            <v>0</v>
          </cell>
          <cell r="CF274">
            <v>343.98</v>
          </cell>
          <cell r="CG274">
            <v>0</v>
          </cell>
          <cell r="CH274">
            <v>687.68</v>
          </cell>
          <cell r="CI274">
            <v>3246.4025999999999</v>
          </cell>
          <cell r="CJ274">
            <v>2080.5907000000002</v>
          </cell>
          <cell r="CK274">
            <v>0</v>
          </cell>
          <cell r="CL274">
            <v>264.20069999999998</v>
          </cell>
          <cell r="CM274">
            <v>0</v>
          </cell>
          <cell r="CN274">
            <v>687.68</v>
          </cell>
          <cell r="CO274">
            <v>3854.5832999999998</v>
          </cell>
          <cell r="CP274">
            <v>2080.5907000000002</v>
          </cell>
          <cell r="CQ274">
            <v>0</v>
          </cell>
          <cell r="CR274">
            <v>0</v>
          </cell>
          <cell r="CS274">
            <v>0</v>
          </cell>
          <cell r="CT274">
            <v>0</v>
          </cell>
          <cell r="CU274">
            <v>0</v>
          </cell>
          <cell r="CV274">
            <v>0</v>
          </cell>
          <cell r="CW274">
            <v>0</v>
          </cell>
          <cell r="CX274">
            <v>0</v>
          </cell>
          <cell r="CY274">
            <v>0</v>
          </cell>
          <cell r="CZ274">
            <v>66.018299999999996</v>
          </cell>
          <cell r="DA274">
            <v>2182.886</v>
          </cell>
          <cell r="DB274">
            <v>199.74</v>
          </cell>
        </row>
        <row r="275">
          <cell r="A275">
            <v>94044</v>
          </cell>
          <cell r="B275">
            <v>0</v>
          </cell>
          <cell r="C275">
            <v>0</v>
          </cell>
          <cell r="D275">
            <v>0</v>
          </cell>
          <cell r="E275">
            <v>0</v>
          </cell>
          <cell r="F275">
            <v>0</v>
          </cell>
          <cell r="G275">
            <v>0</v>
          </cell>
          <cell r="H275">
            <v>0</v>
          </cell>
          <cell r="I275">
            <v>104.0949</v>
          </cell>
          <cell r="J275">
            <v>0</v>
          </cell>
          <cell r="K275">
            <v>0</v>
          </cell>
          <cell r="L275">
            <v>0</v>
          </cell>
          <cell r="M275">
            <v>0</v>
          </cell>
          <cell r="N275">
            <v>0</v>
          </cell>
          <cell r="O275">
            <v>104.0949</v>
          </cell>
          <cell r="P275">
            <v>0</v>
          </cell>
          <cell r="Q275">
            <v>65.6995</v>
          </cell>
          <cell r="R275">
            <v>785.14359999999999</v>
          </cell>
          <cell r="S275">
            <v>608.62980000000005</v>
          </cell>
          <cell r="T275">
            <v>232.93469999999999</v>
          </cell>
          <cell r="U275">
            <v>2783.6905999999999</v>
          </cell>
          <cell r="V275">
            <v>2157.866</v>
          </cell>
          <cell r="W275">
            <v>298.63420000000002</v>
          </cell>
          <cell r="X275">
            <v>3568.8341999999998</v>
          </cell>
          <cell r="Y275">
            <v>2766.4958000000001</v>
          </cell>
          <cell r="Z275">
            <v>282.93110000000001</v>
          </cell>
          <cell r="AA275">
            <v>3233.8737999999998</v>
          </cell>
          <cell r="AB275">
            <v>2621.0237999999999</v>
          </cell>
          <cell r="AC275">
            <v>0</v>
          </cell>
          <cell r="AD275">
            <v>0</v>
          </cell>
          <cell r="AE275">
            <v>0</v>
          </cell>
          <cell r="AF275">
            <v>0</v>
          </cell>
          <cell r="AG275">
            <v>0</v>
          </cell>
          <cell r="AH275">
            <v>0</v>
          </cell>
          <cell r="AI275">
            <v>3.7681</v>
          </cell>
          <cell r="AJ275">
            <v>25.4407</v>
          </cell>
          <cell r="AK275">
            <v>26.196200000000001</v>
          </cell>
          <cell r="AL275">
            <v>275.43540000000002</v>
          </cell>
          <cell r="AM275">
            <v>3476.0010000000002</v>
          </cell>
          <cell r="AN275">
            <v>2551.5843</v>
          </cell>
          <cell r="AO275">
            <v>554.59839999999997</v>
          </cell>
          <cell r="AP275">
            <v>6684.4341000000004</v>
          </cell>
          <cell r="AQ275">
            <v>5146.4119000000001</v>
          </cell>
          <cell r="AR275">
            <v>3.7681</v>
          </cell>
          <cell r="AS275">
            <v>129.53559999999999</v>
          </cell>
          <cell r="AT275">
            <v>26.196200000000001</v>
          </cell>
          <cell r="AU275">
            <v>0</v>
          </cell>
          <cell r="AV275">
            <v>0</v>
          </cell>
          <cell r="AW275">
            <v>0</v>
          </cell>
          <cell r="AX275">
            <v>0</v>
          </cell>
          <cell r="AY275">
            <v>0</v>
          </cell>
          <cell r="AZ275">
            <v>0</v>
          </cell>
          <cell r="BA275">
            <v>3.7681</v>
          </cell>
          <cell r="BB275">
            <v>129.53559999999999</v>
          </cell>
          <cell r="BC275">
            <v>26.196200000000001</v>
          </cell>
          <cell r="BD275">
            <v>282.93110000000001</v>
          </cell>
          <cell r="BE275">
            <v>3337.9686999999999</v>
          </cell>
          <cell r="BF275">
            <v>2621.0237999999999</v>
          </cell>
          <cell r="BG275">
            <v>574.06960000000004</v>
          </cell>
          <cell r="BH275">
            <v>7044.8352000000004</v>
          </cell>
          <cell r="BI275">
            <v>5318.0801000000001</v>
          </cell>
          <cell r="BJ275">
            <v>857.00070000000005</v>
          </cell>
          <cell r="BK275">
            <v>10382.803900000001</v>
          </cell>
          <cell r="BL275">
            <v>7939.1039000000001</v>
          </cell>
          <cell r="BM275">
            <v>853.23260000000005</v>
          </cell>
          <cell r="BN275">
            <v>10253.2683</v>
          </cell>
          <cell r="BO275">
            <v>7912.9076999999997</v>
          </cell>
          <cell r="BP275">
            <v>282.93110000000001</v>
          </cell>
          <cell r="BQ275">
            <v>3337.9686999999999</v>
          </cell>
          <cell r="BR275">
            <v>2621.0237999999999</v>
          </cell>
          <cell r="BS275">
            <v>574.06960000000004</v>
          </cell>
          <cell r="BT275">
            <v>7044.8352000000004</v>
          </cell>
          <cell r="BU275">
            <v>5318.0801000000001</v>
          </cell>
          <cell r="BV275">
            <v>857.00070000000005</v>
          </cell>
          <cell r="BW275">
            <v>10382.803900000001</v>
          </cell>
          <cell r="BX275">
            <v>7939.1039000000001</v>
          </cell>
          <cell r="BY275">
            <v>3.7681</v>
          </cell>
          <cell r="BZ275">
            <v>25.4407</v>
          </cell>
          <cell r="CA275">
            <v>26.196200000000001</v>
          </cell>
          <cell r="CB275">
            <v>0</v>
          </cell>
          <cell r="CC275">
            <v>0</v>
          </cell>
          <cell r="CD275">
            <v>0</v>
          </cell>
          <cell r="CE275">
            <v>0</v>
          </cell>
          <cell r="CF275">
            <v>104.0949</v>
          </cell>
          <cell r="CG275">
            <v>0</v>
          </cell>
          <cell r="CH275">
            <v>0</v>
          </cell>
          <cell r="CI275">
            <v>0</v>
          </cell>
          <cell r="CJ275">
            <v>0</v>
          </cell>
          <cell r="CK275">
            <v>0</v>
          </cell>
          <cell r="CL275">
            <v>0</v>
          </cell>
          <cell r="CM275">
            <v>0</v>
          </cell>
          <cell r="CN275">
            <v>3.7681</v>
          </cell>
          <cell r="CO275">
            <v>129.53559999999999</v>
          </cell>
          <cell r="CP275">
            <v>26.196200000000001</v>
          </cell>
          <cell r="CQ275">
            <v>0</v>
          </cell>
          <cell r="CR275">
            <v>0</v>
          </cell>
          <cell r="CS275">
            <v>0</v>
          </cell>
          <cell r="CT275">
            <v>0</v>
          </cell>
          <cell r="CU275">
            <v>0</v>
          </cell>
          <cell r="CV275">
            <v>0</v>
          </cell>
          <cell r="CW275">
            <v>0</v>
          </cell>
          <cell r="CX275">
            <v>0</v>
          </cell>
          <cell r="CY275">
            <v>0</v>
          </cell>
          <cell r="CZ275">
            <v>853.23260000000005</v>
          </cell>
          <cell r="DA275">
            <v>10253.2683</v>
          </cell>
          <cell r="DB275">
            <v>7912.9076999999997</v>
          </cell>
        </row>
        <row r="276">
          <cell r="A276">
            <v>94045</v>
          </cell>
          <cell r="B276">
            <v>212.7045</v>
          </cell>
          <cell r="C276">
            <v>1736.2602999999999</v>
          </cell>
          <cell r="D276">
            <v>1883.6645000000001</v>
          </cell>
          <cell r="E276">
            <v>395.02280000000002</v>
          </cell>
          <cell r="F276">
            <v>2246.6349</v>
          </cell>
          <cell r="G276">
            <v>3498.2343999999998</v>
          </cell>
          <cell r="H276">
            <v>0</v>
          </cell>
          <cell r="I276">
            <v>0</v>
          </cell>
          <cell r="J276">
            <v>0</v>
          </cell>
          <cell r="K276">
            <v>0</v>
          </cell>
          <cell r="L276">
            <v>0</v>
          </cell>
          <cell r="M276">
            <v>0</v>
          </cell>
          <cell r="N276">
            <v>0</v>
          </cell>
          <cell r="O276">
            <v>0</v>
          </cell>
          <cell r="P276">
            <v>0</v>
          </cell>
          <cell r="Q276">
            <v>33.872399999999999</v>
          </cell>
          <cell r="R276">
            <v>246.27379999999999</v>
          </cell>
          <cell r="S276">
            <v>288.3888</v>
          </cell>
          <cell r="T276">
            <v>120.0932</v>
          </cell>
          <cell r="U276">
            <v>873.15309999999999</v>
          </cell>
          <cell r="V276">
            <v>1022.4657</v>
          </cell>
          <cell r="W276">
            <v>761.69290000000001</v>
          </cell>
          <cell r="X276">
            <v>5102.3221000000003</v>
          </cell>
          <cell r="Y276">
            <v>6692.7533999999996</v>
          </cell>
          <cell r="Z276">
            <v>272.87860000000001</v>
          </cell>
          <cell r="AA276">
            <v>2074.4778999999999</v>
          </cell>
          <cell r="AB276">
            <v>2314.2680999999998</v>
          </cell>
          <cell r="AC276">
            <v>0</v>
          </cell>
          <cell r="AD276">
            <v>0</v>
          </cell>
          <cell r="AE276">
            <v>0</v>
          </cell>
          <cell r="AF276">
            <v>0</v>
          </cell>
          <cell r="AG276">
            <v>0</v>
          </cell>
          <cell r="AH276">
            <v>0</v>
          </cell>
          <cell r="AI276">
            <v>4.4131999999999998</v>
          </cell>
          <cell r="AJ276">
            <v>30.399799999999999</v>
          </cell>
          <cell r="AK276">
            <v>29.711500000000001</v>
          </cell>
          <cell r="AL276">
            <v>154.6909</v>
          </cell>
          <cell r="AM276">
            <v>1221.1202000000001</v>
          </cell>
          <cell r="AN276">
            <v>1369.9090000000001</v>
          </cell>
          <cell r="AO276">
            <v>423.15629999999999</v>
          </cell>
          <cell r="AP276">
            <v>3265.1983</v>
          </cell>
          <cell r="AQ276">
            <v>3654.4656</v>
          </cell>
          <cell r="AR276">
            <v>4.4131999999999998</v>
          </cell>
          <cell r="AS276">
            <v>30.399799999999999</v>
          </cell>
          <cell r="AT276">
            <v>29.711500000000001</v>
          </cell>
          <cell r="AU276">
            <v>0</v>
          </cell>
          <cell r="AV276">
            <v>0</v>
          </cell>
          <cell r="AW276">
            <v>0</v>
          </cell>
          <cell r="AX276">
            <v>0</v>
          </cell>
          <cell r="AY276">
            <v>0</v>
          </cell>
          <cell r="AZ276">
            <v>0</v>
          </cell>
          <cell r="BA276">
            <v>4.4131999999999998</v>
          </cell>
          <cell r="BB276">
            <v>30.399799999999999</v>
          </cell>
          <cell r="BC276">
            <v>29.711500000000001</v>
          </cell>
          <cell r="BD276">
            <v>880.60590000000002</v>
          </cell>
          <cell r="BE276">
            <v>6057.3730999999998</v>
          </cell>
          <cell r="BF276">
            <v>7696.1670000000004</v>
          </cell>
          <cell r="BG276">
            <v>308.65649999999999</v>
          </cell>
          <cell r="BH276">
            <v>2340.5470999999998</v>
          </cell>
          <cell r="BI276">
            <v>2680.7635</v>
          </cell>
          <cell r="BJ276">
            <v>1189.2624000000001</v>
          </cell>
          <cell r="BK276">
            <v>8397.9202000000005</v>
          </cell>
          <cell r="BL276">
            <v>10376.9305</v>
          </cell>
          <cell r="BM276">
            <v>1184.8492000000001</v>
          </cell>
          <cell r="BN276">
            <v>8367.5203999999994</v>
          </cell>
          <cell r="BO276">
            <v>10347.218999999999</v>
          </cell>
          <cell r="BP276">
            <v>880.60590000000002</v>
          </cell>
          <cell r="BQ276">
            <v>6057.3730999999998</v>
          </cell>
          <cell r="BR276">
            <v>7696.1670000000004</v>
          </cell>
          <cell r="BS276">
            <v>308.65649999999999</v>
          </cell>
          <cell r="BT276">
            <v>2340.5470999999998</v>
          </cell>
          <cell r="BU276">
            <v>2680.7635</v>
          </cell>
          <cell r="BV276">
            <v>1189.2624000000001</v>
          </cell>
          <cell r="BW276">
            <v>8397.9202000000005</v>
          </cell>
          <cell r="BX276">
            <v>10376.9305</v>
          </cell>
          <cell r="BY276">
            <v>4.4131999999999998</v>
          </cell>
          <cell r="BZ276">
            <v>30.399799999999999</v>
          </cell>
          <cell r="CA276">
            <v>29.711500000000001</v>
          </cell>
          <cell r="CB276">
            <v>0</v>
          </cell>
          <cell r="CC276">
            <v>0</v>
          </cell>
          <cell r="CD276">
            <v>0</v>
          </cell>
          <cell r="CE276">
            <v>0</v>
          </cell>
          <cell r="CF276">
            <v>0</v>
          </cell>
          <cell r="CG276">
            <v>0</v>
          </cell>
          <cell r="CH276">
            <v>0</v>
          </cell>
          <cell r="CI276">
            <v>0</v>
          </cell>
          <cell r="CJ276">
            <v>0</v>
          </cell>
          <cell r="CK276">
            <v>0</v>
          </cell>
          <cell r="CL276">
            <v>0</v>
          </cell>
          <cell r="CM276">
            <v>0</v>
          </cell>
          <cell r="CN276">
            <v>4.4131999999999998</v>
          </cell>
          <cell r="CO276">
            <v>30.399799999999999</v>
          </cell>
          <cell r="CP276">
            <v>29.711500000000001</v>
          </cell>
          <cell r="CQ276">
            <v>0</v>
          </cell>
          <cell r="CR276">
            <v>0</v>
          </cell>
          <cell r="CS276">
            <v>0</v>
          </cell>
          <cell r="CT276">
            <v>0</v>
          </cell>
          <cell r="CU276">
            <v>0</v>
          </cell>
          <cell r="CV276">
            <v>0</v>
          </cell>
          <cell r="CW276">
            <v>0</v>
          </cell>
          <cell r="CX276">
            <v>0</v>
          </cell>
          <cell r="CY276">
            <v>0</v>
          </cell>
          <cell r="CZ276">
            <v>1184.8492000000001</v>
          </cell>
          <cell r="DA276">
            <v>8367.5203999999994</v>
          </cell>
          <cell r="DB276">
            <v>10347.218999999999</v>
          </cell>
        </row>
        <row r="277">
          <cell r="A277">
            <v>94046</v>
          </cell>
          <cell r="B277">
            <v>29.609500000000001</v>
          </cell>
          <cell r="C277">
            <v>65.249099999999999</v>
          </cell>
          <cell r="D277">
            <v>303.94420000000002</v>
          </cell>
          <cell r="E277">
            <v>54.989199999999997</v>
          </cell>
          <cell r="F277">
            <v>170.25299999999999</v>
          </cell>
          <cell r="G277">
            <v>564.47170000000006</v>
          </cell>
          <cell r="H277">
            <v>0</v>
          </cell>
          <cell r="I277">
            <v>105.176</v>
          </cell>
          <cell r="J277">
            <v>0</v>
          </cell>
          <cell r="K277">
            <v>38.698799999999999</v>
          </cell>
          <cell r="L277">
            <v>170.4196</v>
          </cell>
          <cell r="M277">
            <v>397.24950000000001</v>
          </cell>
          <cell r="N277">
            <v>0</v>
          </cell>
          <cell r="O277">
            <v>105.176</v>
          </cell>
          <cell r="P277">
            <v>0</v>
          </cell>
          <cell r="Q277">
            <v>6.8559000000000001</v>
          </cell>
          <cell r="R277">
            <v>46.078499999999998</v>
          </cell>
          <cell r="S277">
            <v>70.377700000000004</v>
          </cell>
          <cell r="T277">
            <v>24.307200000000002</v>
          </cell>
          <cell r="U277">
            <v>163.36879999999999</v>
          </cell>
          <cell r="V277">
            <v>249.51650000000001</v>
          </cell>
          <cell r="W277">
            <v>77.063000000000002</v>
          </cell>
          <cell r="X277">
            <v>274.52980000000002</v>
          </cell>
          <cell r="Y277">
            <v>791.06060000000002</v>
          </cell>
          <cell r="Z277">
            <v>107.7881</v>
          </cell>
          <cell r="AA277">
            <v>845.30100000000004</v>
          </cell>
          <cell r="AB277">
            <v>1106.4589000000001</v>
          </cell>
          <cell r="AC277">
            <v>0</v>
          </cell>
          <cell r="AD277">
            <v>176.8776</v>
          </cell>
          <cell r="AE277">
            <v>0</v>
          </cell>
          <cell r="AF277">
            <v>0</v>
          </cell>
          <cell r="AG277">
            <v>0</v>
          </cell>
          <cell r="AH277">
            <v>0</v>
          </cell>
          <cell r="AI277">
            <v>0</v>
          </cell>
          <cell r="AJ277">
            <v>0</v>
          </cell>
          <cell r="AK277">
            <v>0</v>
          </cell>
          <cell r="AL277">
            <v>33.464300000000001</v>
          </cell>
          <cell r="AM277">
            <v>243.36070000000001</v>
          </cell>
          <cell r="AN277">
            <v>343.51580000000001</v>
          </cell>
          <cell r="AO277">
            <v>141.25239999999999</v>
          </cell>
          <cell r="AP277">
            <v>911.78409999999997</v>
          </cell>
          <cell r="AQ277">
            <v>1449.9747</v>
          </cell>
          <cell r="AR277">
            <v>38.698799999999999</v>
          </cell>
          <cell r="AS277">
            <v>452.47320000000002</v>
          </cell>
          <cell r="AT277">
            <v>397.24950000000001</v>
          </cell>
          <cell r="AU277">
            <v>0</v>
          </cell>
          <cell r="AV277">
            <v>0</v>
          </cell>
          <cell r="AW277">
            <v>0</v>
          </cell>
          <cell r="AX277">
            <v>0</v>
          </cell>
          <cell r="AY277">
            <v>0</v>
          </cell>
          <cell r="AZ277">
            <v>0</v>
          </cell>
          <cell r="BA277">
            <v>38.698799999999999</v>
          </cell>
          <cell r="BB277">
            <v>452.47320000000002</v>
          </cell>
          <cell r="BC277">
            <v>397.24950000000001</v>
          </cell>
          <cell r="BD277">
            <v>192.38679999999999</v>
          </cell>
          <cell r="BE277">
            <v>1185.9791</v>
          </cell>
          <cell r="BF277">
            <v>1974.8748000000001</v>
          </cell>
          <cell r="BG277">
            <v>64.627399999999994</v>
          </cell>
          <cell r="BH277">
            <v>452.80799999999999</v>
          </cell>
          <cell r="BI277">
            <v>663.41</v>
          </cell>
          <cell r="BJ277">
            <v>257.01420000000002</v>
          </cell>
          <cell r="BK277">
            <v>1638.7871</v>
          </cell>
          <cell r="BL277">
            <v>2638.2847999999999</v>
          </cell>
          <cell r="BM277">
            <v>218.31540000000001</v>
          </cell>
          <cell r="BN277">
            <v>1186.3139000000001</v>
          </cell>
          <cell r="BO277">
            <v>2241.0353</v>
          </cell>
          <cell r="BP277">
            <v>192.38679999999999</v>
          </cell>
          <cell r="BQ277">
            <v>1185.9791</v>
          </cell>
          <cell r="BR277">
            <v>1974.8748000000001</v>
          </cell>
          <cell r="BS277">
            <v>64.627399999999994</v>
          </cell>
          <cell r="BT277">
            <v>452.80799999999999</v>
          </cell>
          <cell r="BU277">
            <v>663.41</v>
          </cell>
          <cell r="BV277">
            <v>257.01420000000002</v>
          </cell>
          <cell r="BW277">
            <v>1638.7871</v>
          </cell>
          <cell r="BX277">
            <v>2638.2847999999999</v>
          </cell>
          <cell r="BY277">
            <v>0</v>
          </cell>
          <cell r="BZ277">
            <v>0</v>
          </cell>
          <cell r="CA277">
            <v>0</v>
          </cell>
          <cell r="CB277">
            <v>0</v>
          </cell>
          <cell r="CC277">
            <v>0</v>
          </cell>
          <cell r="CD277">
            <v>0</v>
          </cell>
          <cell r="CE277">
            <v>0</v>
          </cell>
          <cell r="CF277">
            <v>105.176</v>
          </cell>
          <cell r="CG277">
            <v>0</v>
          </cell>
          <cell r="CH277">
            <v>38.698799999999999</v>
          </cell>
          <cell r="CI277">
            <v>170.4196</v>
          </cell>
          <cell r="CJ277">
            <v>397.24950000000001</v>
          </cell>
          <cell r="CK277">
            <v>0</v>
          </cell>
          <cell r="CL277">
            <v>176.8776</v>
          </cell>
          <cell r="CM277">
            <v>0</v>
          </cell>
          <cell r="CN277">
            <v>38.698799999999999</v>
          </cell>
          <cell r="CO277">
            <v>452.47320000000002</v>
          </cell>
          <cell r="CP277">
            <v>397.24950000000001</v>
          </cell>
          <cell r="CQ277">
            <v>0</v>
          </cell>
          <cell r="CR277">
            <v>0</v>
          </cell>
          <cell r="CS277">
            <v>0</v>
          </cell>
          <cell r="CT277">
            <v>0</v>
          </cell>
          <cell r="CU277">
            <v>0</v>
          </cell>
          <cell r="CV277">
            <v>0</v>
          </cell>
          <cell r="CW277">
            <v>0</v>
          </cell>
          <cell r="CX277">
            <v>0</v>
          </cell>
          <cell r="CY277">
            <v>0</v>
          </cell>
          <cell r="CZ277">
            <v>218.31540000000001</v>
          </cell>
          <cell r="DA277">
            <v>1186.3139000000001</v>
          </cell>
          <cell r="DB277">
            <v>2241.0353</v>
          </cell>
        </row>
        <row r="278">
          <cell r="A278">
            <v>94047</v>
          </cell>
          <cell r="B278">
            <v>77.6828</v>
          </cell>
          <cell r="C278">
            <v>636.81859999999995</v>
          </cell>
          <cell r="D278">
            <v>719.64</v>
          </cell>
          <cell r="E278">
            <v>144.2681</v>
          </cell>
          <cell r="F278">
            <v>967.48519999999996</v>
          </cell>
          <cell r="G278">
            <v>1336.4739</v>
          </cell>
          <cell r="H278">
            <v>0</v>
          </cell>
          <cell r="I278">
            <v>206.38800000000001</v>
          </cell>
          <cell r="J278">
            <v>0</v>
          </cell>
          <cell r="K278">
            <v>97.601399999999998</v>
          </cell>
          <cell r="L278">
            <v>528.10889999999995</v>
          </cell>
          <cell r="M278">
            <v>904.1617</v>
          </cell>
          <cell r="N278">
            <v>0</v>
          </cell>
          <cell r="O278">
            <v>206.38800000000001</v>
          </cell>
          <cell r="P278">
            <v>0</v>
          </cell>
          <cell r="Q278">
            <v>250.43639999999999</v>
          </cell>
          <cell r="R278">
            <v>1537.114</v>
          </cell>
          <cell r="S278">
            <v>2319.9987999999998</v>
          </cell>
          <cell r="T278">
            <v>887.91079999999999</v>
          </cell>
          <cell r="U278">
            <v>5449.7687999999998</v>
          </cell>
          <cell r="V278">
            <v>8225.4467999999997</v>
          </cell>
          <cell r="W278">
            <v>1262.6967</v>
          </cell>
          <cell r="X278">
            <v>8063.0776999999998</v>
          </cell>
          <cell r="Y278">
            <v>11697.397800000001</v>
          </cell>
          <cell r="Z278">
            <v>1787.6056000000001</v>
          </cell>
          <cell r="AA278">
            <v>11526.6615</v>
          </cell>
          <cell r="AB278">
            <v>16560.058499999999</v>
          </cell>
          <cell r="AC278">
            <v>0</v>
          </cell>
          <cell r="AD278">
            <v>0</v>
          </cell>
          <cell r="AE278">
            <v>0</v>
          </cell>
          <cell r="AF278">
            <v>0</v>
          </cell>
          <cell r="AG278">
            <v>0</v>
          </cell>
          <cell r="AH278">
            <v>0</v>
          </cell>
          <cell r="AI278">
            <v>0</v>
          </cell>
          <cell r="AJ278">
            <v>0</v>
          </cell>
          <cell r="AK278">
            <v>0</v>
          </cell>
          <cell r="AL278">
            <v>1143.71</v>
          </cell>
          <cell r="AM278">
            <v>7533.1346999999996</v>
          </cell>
          <cell r="AN278">
            <v>10595.125599999999</v>
          </cell>
          <cell r="AO278">
            <v>2931.3155999999999</v>
          </cell>
          <cell r="AP278">
            <v>19059.796200000001</v>
          </cell>
          <cell r="AQ278">
            <v>27155.184099999999</v>
          </cell>
          <cell r="AR278">
            <v>97.601399999999998</v>
          </cell>
          <cell r="AS278">
            <v>734.49689999999998</v>
          </cell>
          <cell r="AT278">
            <v>904.1617</v>
          </cell>
          <cell r="AU278">
            <v>0</v>
          </cell>
          <cell r="AV278">
            <v>0</v>
          </cell>
          <cell r="AW278">
            <v>0</v>
          </cell>
          <cell r="AX278">
            <v>0</v>
          </cell>
          <cell r="AY278">
            <v>0</v>
          </cell>
          <cell r="AZ278">
            <v>0</v>
          </cell>
          <cell r="BA278">
            <v>97.601399999999998</v>
          </cell>
          <cell r="BB278">
            <v>734.49689999999998</v>
          </cell>
          <cell r="BC278">
            <v>904.1617</v>
          </cell>
          <cell r="BD278">
            <v>2009.5564999999999</v>
          </cell>
          <cell r="BE278">
            <v>13337.353300000001</v>
          </cell>
          <cell r="BF278">
            <v>18616.172399999999</v>
          </cell>
          <cell r="BG278">
            <v>2282.0572000000002</v>
          </cell>
          <cell r="BH278">
            <v>14520.0175</v>
          </cell>
          <cell r="BI278">
            <v>21140.571199999998</v>
          </cell>
          <cell r="BJ278">
            <v>4291.6136999999999</v>
          </cell>
          <cell r="BK278">
            <v>27857.370800000001</v>
          </cell>
          <cell r="BL278">
            <v>39756.743600000002</v>
          </cell>
          <cell r="BM278">
            <v>4194.0123000000003</v>
          </cell>
          <cell r="BN278">
            <v>27122.873899999999</v>
          </cell>
          <cell r="BO278">
            <v>38852.581899999997</v>
          </cell>
          <cell r="BP278">
            <v>2009.5564999999999</v>
          </cell>
          <cell r="BQ278">
            <v>13337.353300000001</v>
          </cell>
          <cell r="BR278">
            <v>18616.172399999999</v>
          </cell>
          <cell r="BS278">
            <v>2282.0572000000002</v>
          </cell>
          <cell r="BT278">
            <v>14520.0175</v>
          </cell>
          <cell r="BU278">
            <v>21140.571199999998</v>
          </cell>
          <cell r="BV278">
            <v>4291.6136999999999</v>
          </cell>
          <cell r="BW278">
            <v>27857.370800000001</v>
          </cell>
          <cell r="BX278">
            <v>39756.743600000002</v>
          </cell>
          <cell r="BY278">
            <v>0</v>
          </cell>
          <cell r="BZ278">
            <v>0</v>
          </cell>
          <cell r="CA278">
            <v>0</v>
          </cell>
          <cell r="CB278">
            <v>0</v>
          </cell>
          <cell r="CC278">
            <v>0</v>
          </cell>
          <cell r="CD278">
            <v>0</v>
          </cell>
          <cell r="CE278">
            <v>0</v>
          </cell>
          <cell r="CF278">
            <v>206.38800000000001</v>
          </cell>
          <cell r="CG278">
            <v>0</v>
          </cell>
          <cell r="CH278">
            <v>97.601399999999998</v>
          </cell>
          <cell r="CI278">
            <v>528.10889999999995</v>
          </cell>
          <cell r="CJ278">
            <v>904.1617</v>
          </cell>
          <cell r="CK278">
            <v>0</v>
          </cell>
          <cell r="CL278">
            <v>0</v>
          </cell>
          <cell r="CM278">
            <v>0</v>
          </cell>
          <cell r="CN278">
            <v>97.601399999999998</v>
          </cell>
          <cell r="CO278">
            <v>734.49689999999998</v>
          </cell>
          <cell r="CP278">
            <v>904.1617</v>
          </cell>
          <cell r="CQ278">
            <v>0</v>
          </cell>
          <cell r="CR278">
            <v>0</v>
          </cell>
          <cell r="CS278">
            <v>0</v>
          </cell>
          <cell r="CT278">
            <v>0</v>
          </cell>
          <cell r="CU278">
            <v>0</v>
          </cell>
          <cell r="CV278">
            <v>0</v>
          </cell>
          <cell r="CW278">
            <v>0</v>
          </cell>
          <cell r="CX278">
            <v>0</v>
          </cell>
          <cell r="CY278">
            <v>0</v>
          </cell>
          <cell r="CZ278">
            <v>4194.0123000000003</v>
          </cell>
          <cell r="DA278">
            <v>27122.873899999999</v>
          </cell>
          <cell r="DB278">
            <v>38852.581899999997</v>
          </cell>
        </row>
        <row r="279">
          <cell r="A279">
            <v>94048</v>
          </cell>
          <cell r="B279">
            <v>0</v>
          </cell>
          <cell r="C279">
            <v>0</v>
          </cell>
          <cell r="D279">
            <v>0</v>
          </cell>
          <cell r="E279">
            <v>0</v>
          </cell>
          <cell r="F279">
            <v>0</v>
          </cell>
          <cell r="G279">
            <v>0</v>
          </cell>
          <cell r="H279">
            <v>0</v>
          </cell>
          <cell r="I279">
            <v>296.47800000000001</v>
          </cell>
          <cell r="J279">
            <v>0</v>
          </cell>
          <cell r="K279">
            <v>0</v>
          </cell>
          <cell r="L279">
            <v>0</v>
          </cell>
          <cell r="M279">
            <v>0</v>
          </cell>
          <cell r="N279">
            <v>0</v>
          </cell>
          <cell r="O279">
            <v>296.47800000000001</v>
          </cell>
          <cell r="P279">
            <v>0</v>
          </cell>
          <cell r="Q279">
            <v>51.4133</v>
          </cell>
          <cell r="R279">
            <v>328.6515</v>
          </cell>
          <cell r="S279">
            <v>476.28309999999999</v>
          </cell>
          <cell r="T279">
            <v>182.28360000000001</v>
          </cell>
          <cell r="U279">
            <v>1165.2188000000001</v>
          </cell>
          <cell r="V279">
            <v>1688.6412</v>
          </cell>
          <cell r="W279">
            <v>233.6969</v>
          </cell>
          <cell r="X279">
            <v>1493.8703</v>
          </cell>
          <cell r="Y279">
            <v>2164.9243000000001</v>
          </cell>
          <cell r="Z279">
            <v>282.66309999999999</v>
          </cell>
          <cell r="AA279">
            <v>1727.8334</v>
          </cell>
          <cell r="AB279">
            <v>2618.5408000000002</v>
          </cell>
          <cell r="AC279">
            <v>0</v>
          </cell>
          <cell r="AD279">
            <v>0</v>
          </cell>
          <cell r="AE279">
            <v>0</v>
          </cell>
          <cell r="AF279">
            <v>0</v>
          </cell>
          <cell r="AG279">
            <v>0</v>
          </cell>
          <cell r="AH279">
            <v>0</v>
          </cell>
          <cell r="AI279">
            <v>9.8559999999999999</v>
          </cell>
          <cell r="AJ279">
            <v>73.500799999999998</v>
          </cell>
          <cell r="AK279">
            <v>68.520099999999999</v>
          </cell>
          <cell r="AL279">
            <v>254.27449999999999</v>
          </cell>
          <cell r="AM279">
            <v>1759.9504999999999</v>
          </cell>
          <cell r="AN279">
            <v>2355.5540999999998</v>
          </cell>
          <cell r="AO279">
            <v>527.08159999999998</v>
          </cell>
          <cell r="AP279">
            <v>3414.2831000000001</v>
          </cell>
          <cell r="AQ279">
            <v>4905.5748000000003</v>
          </cell>
          <cell r="AR279">
            <v>9.8559999999999999</v>
          </cell>
          <cell r="AS279">
            <v>369.97879999999998</v>
          </cell>
          <cell r="AT279">
            <v>68.520099999999999</v>
          </cell>
          <cell r="AU279">
            <v>0</v>
          </cell>
          <cell r="AV279">
            <v>0</v>
          </cell>
          <cell r="AW279">
            <v>0</v>
          </cell>
          <cell r="AX279">
            <v>0</v>
          </cell>
          <cell r="AY279">
            <v>0</v>
          </cell>
          <cell r="AZ279">
            <v>0</v>
          </cell>
          <cell r="BA279">
            <v>9.8559999999999999</v>
          </cell>
          <cell r="BB279">
            <v>369.97879999999998</v>
          </cell>
          <cell r="BC279">
            <v>68.520099999999999</v>
          </cell>
          <cell r="BD279">
            <v>282.66309999999999</v>
          </cell>
          <cell r="BE279">
            <v>2024.3114</v>
          </cell>
          <cell r="BF279">
            <v>2618.5408000000002</v>
          </cell>
          <cell r="BG279">
            <v>487.97140000000002</v>
          </cell>
          <cell r="BH279">
            <v>3253.8208</v>
          </cell>
          <cell r="BI279">
            <v>4520.4784</v>
          </cell>
          <cell r="BJ279">
            <v>770.6345</v>
          </cell>
          <cell r="BK279">
            <v>5278.1322</v>
          </cell>
          <cell r="BL279">
            <v>7139.0191999999997</v>
          </cell>
          <cell r="BM279">
            <v>760.77850000000001</v>
          </cell>
          <cell r="BN279">
            <v>4908.1534000000001</v>
          </cell>
          <cell r="BO279">
            <v>7070.4991</v>
          </cell>
          <cell r="BP279">
            <v>282.66309999999999</v>
          </cell>
          <cell r="BQ279">
            <v>2024.3114</v>
          </cell>
          <cell r="BR279">
            <v>2618.5408000000002</v>
          </cell>
          <cell r="BS279">
            <v>487.97140000000002</v>
          </cell>
          <cell r="BT279">
            <v>3253.8208</v>
          </cell>
          <cell r="BU279">
            <v>4520.4784</v>
          </cell>
          <cell r="BV279">
            <v>770.6345</v>
          </cell>
          <cell r="BW279">
            <v>5278.1322</v>
          </cell>
          <cell r="BX279">
            <v>7139.0191999999997</v>
          </cell>
          <cell r="BY279">
            <v>9.8559999999999999</v>
          </cell>
          <cell r="BZ279">
            <v>73.500799999999998</v>
          </cell>
          <cell r="CA279">
            <v>68.520099999999999</v>
          </cell>
          <cell r="CB279">
            <v>0</v>
          </cell>
          <cell r="CC279">
            <v>0</v>
          </cell>
          <cell r="CD279">
            <v>0</v>
          </cell>
          <cell r="CE279">
            <v>0</v>
          </cell>
          <cell r="CF279">
            <v>296.47800000000001</v>
          </cell>
          <cell r="CG279">
            <v>0</v>
          </cell>
          <cell r="CH279">
            <v>0</v>
          </cell>
          <cell r="CI279">
            <v>0</v>
          </cell>
          <cell r="CJ279">
            <v>0</v>
          </cell>
          <cell r="CK279">
            <v>0</v>
          </cell>
          <cell r="CL279">
            <v>0</v>
          </cell>
          <cell r="CM279">
            <v>0</v>
          </cell>
          <cell r="CN279">
            <v>9.8559999999999999</v>
          </cell>
          <cell r="CO279">
            <v>369.97879999999998</v>
          </cell>
          <cell r="CP279">
            <v>68.520099999999999</v>
          </cell>
          <cell r="CQ279">
            <v>0</v>
          </cell>
          <cell r="CR279">
            <v>0</v>
          </cell>
          <cell r="CS279">
            <v>0</v>
          </cell>
          <cell r="CT279">
            <v>0</v>
          </cell>
          <cell r="CU279">
            <v>0</v>
          </cell>
          <cell r="CV279">
            <v>0</v>
          </cell>
          <cell r="CW279">
            <v>0</v>
          </cell>
          <cell r="CX279">
            <v>0</v>
          </cell>
          <cell r="CY279">
            <v>0</v>
          </cell>
          <cell r="CZ279">
            <v>760.77850000000001</v>
          </cell>
          <cell r="DA279">
            <v>4908.1534000000001</v>
          </cell>
          <cell r="DB279">
            <v>7070.4991</v>
          </cell>
        </row>
        <row r="280">
          <cell r="A280">
            <v>94051</v>
          </cell>
          <cell r="B280">
            <v>0</v>
          </cell>
          <cell r="C280">
            <v>0</v>
          </cell>
          <cell r="D280">
            <v>0</v>
          </cell>
          <cell r="E280">
            <v>0</v>
          </cell>
          <cell r="F280">
            <v>0</v>
          </cell>
          <cell r="G280">
            <v>0</v>
          </cell>
          <cell r="H280">
            <v>0</v>
          </cell>
          <cell r="I280">
            <v>0</v>
          </cell>
          <cell r="J280">
            <v>0</v>
          </cell>
          <cell r="K280">
            <v>0</v>
          </cell>
          <cell r="L280">
            <v>0</v>
          </cell>
          <cell r="M280">
            <v>0</v>
          </cell>
          <cell r="N280">
            <v>0</v>
          </cell>
          <cell r="O280">
            <v>0</v>
          </cell>
          <cell r="P280">
            <v>0</v>
          </cell>
          <cell r="Q280">
            <v>166.02850000000001</v>
          </cell>
          <cell r="R280">
            <v>1203.2736</v>
          </cell>
          <cell r="S280">
            <v>407.05700000000002</v>
          </cell>
          <cell r="T280">
            <v>588.64639999999997</v>
          </cell>
          <cell r="U280">
            <v>4266.152</v>
          </cell>
          <cell r="V280">
            <v>1443.2017000000001</v>
          </cell>
          <cell r="W280">
            <v>754.67489999999998</v>
          </cell>
          <cell r="X280">
            <v>5469.4255999999996</v>
          </cell>
          <cell r="Y280">
            <v>1850.2587000000001</v>
          </cell>
          <cell r="Z280">
            <v>710.09199999999998</v>
          </cell>
          <cell r="AA280">
            <v>4978.9301999999998</v>
          </cell>
          <cell r="AB280">
            <v>1740.9536000000001</v>
          </cell>
          <cell r="AC280">
            <v>0</v>
          </cell>
          <cell r="AD280">
            <v>0</v>
          </cell>
          <cell r="AE280">
            <v>0</v>
          </cell>
          <cell r="AF280">
            <v>0</v>
          </cell>
          <cell r="AG280">
            <v>0</v>
          </cell>
          <cell r="AH280">
            <v>0</v>
          </cell>
          <cell r="AI280">
            <v>9.0299999999999994</v>
          </cell>
          <cell r="AJ280">
            <v>97.823300000000003</v>
          </cell>
          <cell r="AK280">
            <v>20.352599999999999</v>
          </cell>
          <cell r="AL280">
            <v>696.04939999999999</v>
          </cell>
          <cell r="AM280">
            <v>5349.6331</v>
          </cell>
          <cell r="AN280">
            <v>1706.5248999999999</v>
          </cell>
          <cell r="AO280">
            <v>1397.1114</v>
          </cell>
          <cell r="AP280">
            <v>10230.74</v>
          </cell>
          <cell r="AQ280">
            <v>3427.1259</v>
          </cell>
          <cell r="AR280">
            <v>9.0299999999999994</v>
          </cell>
          <cell r="AS280">
            <v>97.823300000000003</v>
          </cell>
          <cell r="AT280">
            <v>20.352599999999999</v>
          </cell>
          <cell r="AU280">
            <v>0</v>
          </cell>
          <cell r="AV280">
            <v>0</v>
          </cell>
          <cell r="AW280">
            <v>0</v>
          </cell>
          <cell r="AX280">
            <v>0</v>
          </cell>
          <cell r="AY280">
            <v>0</v>
          </cell>
          <cell r="AZ280">
            <v>0</v>
          </cell>
          <cell r="BA280">
            <v>9.0299999999999994</v>
          </cell>
          <cell r="BB280">
            <v>97.823300000000003</v>
          </cell>
          <cell r="BC280">
            <v>20.352599999999999</v>
          </cell>
          <cell r="BD280">
            <v>710.09199999999998</v>
          </cell>
          <cell r="BE280">
            <v>4978.9301999999998</v>
          </cell>
          <cell r="BF280">
            <v>1740.9536000000001</v>
          </cell>
          <cell r="BG280">
            <v>1450.7243000000001</v>
          </cell>
          <cell r="BH280">
            <v>10819.0587</v>
          </cell>
          <cell r="BI280">
            <v>3556.7836000000002</v>
          </cell>
          <cell r="BJ280">
            <v>2160.8163</v>
          </cell>
          <cell r="BK280">
            <v>15797.9889</v>
          </cell>
          <cell r="BL280">
            <v>5297.7371999999996</v>
          </cell>
          <cell r="BM280">
            <v>2151.7863000000002</v>
          </cell>
          <cell r="BN280">
            <v>15700.1656</v>
          </cell>
          <cell r="BO280">
            <v>5277.3846000000003</v>
          </cell>
          <cell r="BP280">
            <v>710.09199999999998</v>
          </cell>
          <cell r="BQ280">
            <v>4978.9301999999998</v>
          </cell>
          <cell r="BR280">
            <v>1740.9536000000001</v>
          </cell>
          <cell r="BS280">
            <v>1450.7243000000001</v>
          </cell>
          <cell r="BT280">
            <v>10819.0587</v>
          </cell>
          <cell r="BU280">
            <v>3556.7836000000002</v>
          </cell>
          <cell r="BV280">
            <v>2160.8163</v>
          </cell>
          <cell r="BW280">
            <v>15797.9889</v>
          </cell>
          <cell r="BX280">
            <v>5297.7371999999996</v>
          </cell>
          <cell r="BY280">
            <v>9.0299999999999994</v>
          </cell>
          <cell r="BZ280">
            <v>97.823300000000003</v>
          </cell>
          <cell r="CA280">
            <v>20.352599999999999</v>
          </cell>
          <cell r="CB280">
            <v>0</v>
          </cell>
          <cell r="CC280">
            <v>0</v>
          </cell>
          <cell r="CD280">
            <v>0</v>
          </cell>
          <cell r="CE280">
            <v>0</v>
          </cell>
          <cell r="CF280">
            <v>0</v>
          </cell>
          <cell r="CG280">
            <v>0</v>
          </cell>
          <cell r="CH280">
            <v>0</v>
          </cell>
          <cell r="CI280">
            <v>0</v>
          </cell>
          <cell r="CJ280">
            <v>0</v>
          </cell>
          <cell r="CK280">
            <v>0</v>
          </cell>
          <cell r="CL280">
            <v>0</v>
          </cell>
          <cell r="CM280">
            <v>0</v>
          </cell>
          <cell r="CN280">
            <v>9.0299999999999994</v>
          </cell>
          <cell r="CO280">
            <v>97.823300000000003</v>
          </cell>
          <cell r="CP280">
            <v>20.352599999999999</v>
          </cell>
          <cell r="CQ280">
            <v>0</v>
          </cell>
          <cell r="CR280">
            <v>0</v>
          </cell>
          <cell r="CS280">
            <v>0</v>
          </cell>
          <cell r="CT280">
            <v>0</v>
          </cell>
          <cell r="CU280">
            <v>0</v>
          </cell>
          <cell r="CV280">
            <v>0</v>
          </cell>
          <cell r="CW280">
            <v>0</v>
          </cell>
          <cell r="CX280">
            <v>0</v>
          </cell>
          <cell r="CY280">
            <v>0</v>
          </cell>
          <cell r="CZ280">
            <v>2151.7863000000002</v>
          </cell>
          <cell r="DA280">
            <v>15700.1656</v>
          </cell>
          <cell r="DB280">
            <v>5277.3846000000003</v>
          </cell>
        </row>
        <row r="281">
          <cell r="A281">
            <v>94052</v>
          </cell>
          <cell r="B281">
            <v>240.9495</v>
          </cell>
          <cell r="C281">
            <v>1710.0354</v>
          </cell>
          <cell r="D281">
            <v>0</v>
          </cell>
          <cell r="E281">
            <v>447.4776</v>
          </cell>
          <cell r="F281">
            <v>2253.1601000000001</v>
          </cell>
          <cell r="G281">
            <v>0</v>
          </cell>
          <cell r="H281">
            <v>0</v>
          </cell>
          <cell r="I281">
            <v>327.60000000000002</v>
          </cell>
          <cell r="J281">
            <v>0</v>
          </cell>
          <cell r="K281">
            <v>0</v>
          </cell>
          <cell r="L281">
            <v>0</v>
          </cell>
          <cell r="M281">
            <v>0</v>
          </cell>
          <cell r="N281">
            <v>0</v>
          </cell>
          <cell r="O281">
            <v>327.60000000000002</v>
          </cell>
          <cell r="P281">
            <v>0</v>
          </cell>
          <cell r="Q281">
            <v>14.968999999999999</v>
          </cell>
          <cell r="R281">
            <v>556.29930000000002</v>
          </cell>
          <cell r="S281">
            <v>0</v>
          </cell>
          <cell r="T281">
            <v>53.071800000000003</v>
          </cell>
          <cell r="U281">
            <v>1972.3344</v>
          </cell>
          <cell r="V281">
            <v>0</v>
          </cell>
          <cell r="W281">
            <v>756.46789999999999</v>
          </cell>
          <cell r="X281">
            <v>6491.8292000000001</v>
          </cell>
          <cell r="Y281">
            <v>0</v>
          </cell>
          <cell r="Z281">
            <v>193.80709999999999</v>
          </cell>
          <cell r="AA281">
            <v>7146.7217000000001</v>
          </cell>
          <cell r="AB281">
            <v>0</v>
          </cell>
          <cell r="AC281">
            <v>0</v>
          </cell>
          <cell r="AD281">
            <v>0</v>
          </cell>
          <cell r="AE281">
            <v>0</v>
          </cell>
          <cell r="AF281">
            <v>0</v>
          </cell>
          <cell r="AG281">
            <v>0</v>
          </cell>
          <cell r="AH281">
            <v>0</v>
          </cell>
          <cell r="AI281">
            <v>2.2749000000000001</v>
          </cell>
          <cell r="AJ281">
            <v>77.725899999999996</v>
          </cell>
          <cell r="AK281">
            <v>0</v>
          </cell>
          <cell r="AL281">
            <v>74.031899999999993</v>
          </cell>
          <cell r="AM281">
            <v>2995.0430000000001</v>
          </cell>
          <cell r="AN281">
            <v>0</v>
          </cell>
          <cell r="AO281">
            <v>265.5641</v>
          </cell>
          <cell r="AP281">
            <v>10064.0388</v>
          </cell>
          <cell r="AQ281">
            <v>0</v>
          </cell>
          <cell r="AR281">
            <v>2.2749000000000001</v>
          </cell>
          <cell r="AS281">
            <v>405.32589999999999</v>
          </cell>
          <cell r="AT281">
            <v>0</v>
          </cell>
          <cell r="AU281">
            <v>0</v>
          </cell>
          <cell r="AV281">
            <v>0</v>
          </cell>
          <cell r="AW281">
            <v>0</v>
          </cell>
          <cell r="AX281">
            <v>0</v>
          </cell>
          <cell r="AY281">
            <v>0</v>
          </cell>
          <cell r="AZ281">
            <v>0</v>
          </cell>
          <cell r="BA281">
            <v>2.2749000000000001</v>
          </cell>
          <cell r="BB281">
            <v>405.32589999999999</v>
          </cell>
          <cell r="BC281">
            <v>0</v>
          </cell>
          <cell r="BD281">
            <v>882.23419999999999</v>
          </cell>
          <cell r="BE281">
            <v>11437.5172</v>
          </cell>
          <cell r="BF281">
            <v>0</v>
          </cell>
          <cell r="BG281">
            <v>142.0727</v>
          </cell>
          <cell r="BH281">
            <v>5523.6767</v>
          </cell>
          <cell r="BI281">
            <v>0</v>
          </cell>
          <cell r="BJ281">
            <v>1024.3069</v>
          </cell>
          <cell r="BK281">
            <v>16961.193899999998</v>
          </cell>
          <cell r="BL281">
            <v>0</v>
          </cell>
          <cell r="BM281">
            <v>1022.032</v>
          </cell>
          <cell r="BN281">
            <v>16555.867999999999</v>
          </cell>
          <cell r="BO281">
            <v>0</v>
          </cell>
          <cell r="BP281">
            <v>882.23419999999999</v>
          </cell>
          <cell r="BQ281">
            <v>11437.5172</v>
          </cell>
          <cell r="BR281">
            <v>0</v>
          </cell>
          <cell r="BS281">
            <v>142.0727</v>
          </cell>
          <cell r="BT281">
            <v>5523.6767</v>
          </cell>
          <cell r="BU281">
            <v>0</v>
          </cell>
          <cell r="BV281">
            <v>1024.3069</v>
          </cell>
          <cell r="BW281">
            <v>16961.193899999998</v>
          </cell>
          <cell r="BX281">
            <v>0</v>
          </cell>
          <cell r="BY281">
            <v>2.2749000000000001</v>
          </cell>
          <cell r="BZ281">
            <v>77.725899999999996</v>
          </cell>
          <cell r="CA281">
            <v>0</v>
          </cell>
          <cell r="CB281">
            <v>0</v>
          </cell>
          <cell r="CC281">
            <v>0</v>
          </cell>
          <cell r="CD281">
            <v>0</v>
          </cell>
          <cell r="CE281">
            <v>0</v>
          </cell>
          <cell r="CF281">
            <v>327.60000000000002</v>
          </cell>
          <cell r="CG281">
            <v>0</v>
          </cell>
          <cell r="CH281">
            <v>0</v>
          </cell>
          <cell r="CI281">
            <v>0</v>
          </cell>
          <cell r="CJ281">
            <v>0</v>
          </cell>
          <cell r="CK281">
            <v>0</v>
          </cell>
          <cell r="CL281">
            <v>0</v>
          </cell>
          <cell r="CM281">
            <v>0</v>
          </cell>
          <cell r="CN281">
            <v>2.2749000000000001</v>
          </cell>
          <cell r="CO281">
            <v>405.32589999999999</v>
          </cell>
          <cell r="CP281">
            <v>0</v>
          </cell>
          <cell r="CQ281">
            <v>0</v>
          </cell>
          <cell r="CR281">
            <v>0</v>
          </cell>
          <cell r="CS281">
            <v>0</v>
          </cell>
          <cell r="CT281">
            <v>0</v>
          </cell>
          <cell r="CU281">
            <v>0</v>
          </cell>
          <cell r="CV281">
            <v>0</v>
          </cell>
          <cell r="CW281">
            <v>0</v>
          </cell>
          <cell r="CX281">
            <v>0</v>
          </cell>
          <cell r="CY281">
            <v>0</v>
          </cell>
          <cell r="CZ281">
            <v>1022.032</v>
          </cell>
          <cell r="DA281">
            <v>16555.867999999999</v>
          </cell>
          <cell r="DB281">
            <v>0</v>
          </cell>
        </row>
        <row r="282">
          <cell r="A282">
            <v>94053</v>
          </cell>
          <cell r="B282">
            <v>0</v>
          </cell>
          <cell r="C282">
            <v>0</v>
          </cell>
          <cell r="D282">
            <v>0</v>
          </cell>
          <cell r="E282">
            <v>0</v>
          </cell>
          <cell r="F282">
            <v>0</v>
          </cell>
          <cell r="G282">
            <v>0</v>
          </cell>
          <cell r="H282">
            <v>0</v>
          </cell>
          <cell r="I282">
            <v>0</v>
          </cell>
          <cell r="J282">
            <v>0</v>
          </cell>
          <cell r="K282">
            <v>0</v>
          </cell>
          <cell r="L282">
            <v>0</v>
          </cell>
          <cell r="M282">
            <v>0</v>
          </cell>
          <cell r="N282">
            <v>0</v>
          </cell>
          <cell r="O282">
            <v>0</v>
          </cell>
          <cell r="P282">
            <v>0</v>
          </cell>
          <cell r="Q282">
            <v>15.0444</v>
          </cell>
          <cell r="R282">
            <v>120.7954</v>
          </cell>
          <cell r="S282">
            <v>173.00579999999999</v>
          </cell>
          <cell r="T282">
            <v>53.339100000000002</v>
          </cell>
          <cell r="U282">
            <v>428.2749</v>
          </cell>
          <cell r="V282">
            <v>613.37919999999997</v>
          </cell>
          <cell r="W282">
            <v>68.383499999999998</v>
          </cell>
          <cell r="X282">
            <v>549.07029999999997</v>
          </cell>
          <cell r="Y282">
            <v>786.38499999999999</v>
          </cell>
          <cell r="Z282">
            <v>64.344899999999996</v>
          </cell>
          <cell r="AA282">
            <v>499.18110000000001</v>
          </cell>
          <cell r="AB282">
            <v>739.94159999999999</v>
          </cell>
          <cell r="AC282">
            <v>0</v>
          </cell>
          <cell r="AD282">
            <v>0</v>
          </cell>
          <cell r="AE282">
            <v>0</v>
          </cell>
          <cell r="AF282">
            <v>0</v>
          </cell>
          <cell r="AG282">
            <v>0</v>
          </cell>
          <cell r="AH282">
            <v>0</v>
          </cell>
          <cell r="AI282">
            <v>1.1265000000000001</v>
          </cell>
          <cell r="AJ282">
            <v>7.6055999999999999</v>
          </cell>
          <cell r="AK282">
            <v>9.0388999999999999</v>
          </cell>
          <cell r="AL282">
            <v>63.071300000000001</v>
          </cell>
          <cell r="AM282">
            <v>538.49260000000004</v>
          </cell>
          <cell r="AN282">
            <v>725.29600000000005</v>
          </cell>
          <cell r="AO282">
            <v>126.2897</v>
          </cell>
          <cell r="AP282">
            <v>1030.0681</v>
          </cell>
          <cell r="AQ282">
            <v>1456.1986999999999</v>
          </cell>
          <cell r="AR282">
            <v>1.1265000000000001</v>
          </cell>
          <cell r="AS282">
            <v>7.6055999999999999</v>
          </cell>
          <cell r="AT282">
            <v>9.0388999999999999</v>
          </cell>
          <cell r="AU282">
            <v>0</v>
          </cell>
          <cell r="AV282">
            <v>0</v>
          </cell>
          <cell r="AW282">
            <v>0</v>
          </cell>
          <cell r="AX282">
            <v>0</v>
          </cell>
          <cell r="AY282">
            <v>0</v>
          </cell>
          <cell r="AZ282">
            <v>0</v>
          </cell>
          <cell r="BA282">
            <v>1.1265000000000001</v>
          </cell>
          <cell r="BB282">
            <v>7.6055999999999999</v>
          </cell>
          <cell r="BC282">
            <v>9.0388999999999999</v>
          </cell>
          <cell r="BD282">
            <v>64.344899999999996</v>
          </cell>
          <cell r="BE282">
            <v>499.18110000000001</v>
          </cell>
          <cell r="BF282">
            <v>739.94159999999999</v>
          </cell>
          <cell r="BG282">
            <v>131.45480000000001</v>
          </cell>
          <cell r="BH282">
            <v>1087.5628999999999</v>
          </cell>
          <cell r="BI282">
            <v>1511.681</v>
          </cell>
          <cell r="BJ282">
            <v>195.7997</v>
          </cell>
          <cell r="BK282">
            <v>1586.7439999999999</v>
          </cell>
          <cell r="BL282">
            <v>2251.6226000000001</v>
          </cell>
          <cell r="BM282">
            <v>194.67320000000001</v>
          </cell>
          <cell r="BN282">
            <v>1579.1384</v>
          </cell>
          <cell r="BO282">
            <v>2242.5837000000001</v>
          </cell>
          <cell r="BP282">
            <v>64.344899999999996</v>
          </cell>
          <cell r="BQ282">
            <v>499.18110000000001</v>
          </cell>
          <cell r="BR282">
            <v>739.94159999999999</v>
          </cell>
          <cell r="BS282">
            <v>131.45480000000001</v>
          </cell>
          <cell r="BT282">
            <v>1087.5628999999999</v>
          </cell>
          <cell r="BU282">
            <v>1511.681</v>
          </cell>
          <cell r="BV282">
            <v>195.7997</v>
          </cell>
          <cell r="BW282">
            <v>1586.7439999999999</v>
          </cell>
          <cell r="BX282">
            <v>2251.6226000000001</v>
          </cell>
          <cell r="BY282">
            <v>1.1265000000000001</v>
          </cell>
          <cell r="BZ282">
            <v>7.6055999999999999</v>
          </cell>
          <cell r="CA282">
            <v>9.0388999999999999</v>
          </cell>
          <cell r="CB282">
            <v>0</v>
          </cell>
          <cell r="CC282">
            <v>0</v>
          </cell>
          <cell r="CD282">
            <v>0</v>
          </cell>
          <cell r="CE282">
            <v>0</v>
          </cell>
          <cell r="CF282">
            <v>0</v>
          </cell>
          <cell r="CG282">
            <v>0</v>
          </cell>
          <cell r="CH282">
            <v>0</v>
          </cell>
          <cell r="CI282">
            <v>0</v>
          </cell>
          <cell r="CJ282">
            <v>0</v>
          </cell>
          <cell r="CK282">
            <v>0</v>
          </cell>
          <cell r="CL282">
            <v>0</v>
          </cell>
          <cell r="CM282">
            <v>0</v>
          </cell>
          <cell r="CN282">
            <v>1.1265000000000001</v>
          </cell>
          <cell r="CO282">
            <v>7.6055999999999999</v>
          </cell>
          <cell r="CP282">
            <v>9.0388999999999999</v>
          </cell>
          <cell r="CQ282">
            <v>0</v>
          </cell>
          <cell r="CR282">
            <v>0</v>
          </cell>
          <cell r="CS282">
            <v>0</v>
          </cell>
          <cell r="CT282">
            <v>0</v>
          </cell>
          <cell r="CU282">
            <v>0</v>
          </cell>
          <cell r="CV282">
            <v>0</v>
          </cell>
          <cell r="CW282">
            <v>0</v>
          </cell>
          <cell r="CX282">
            <v>0</v>
          </cell>
          <cell r="CY282">
            <v>0</v>
          </cell>
          <cell r="CZ282">
            <v>194.67320000000001</v>
          </cell>
          <cell r="DA282">
            <v>1579.1384</v>
          </cell>
          <cell r="DB282">
            <v>2242.5837000000001</v>
          </cell>
        </row>
        <row r="283">
          <cell r="A283">
            <v>94054</v>
          </cell>
          <cell r="B283">
            <v>0</v>
          </cell>
          <cell r="C283">
            <v>0</v>
          </cell>
          <cell r="D283">
            <v>0</v>
          </cell>
          <cell r="E283">
            <v>0</v>
          </cell>
          <cell r="F283">
            <v>0</v>
          </cell>
          <cell r="G283">
            <v>0</v>
          </cell>
          <cell r="H283">
            <v>0</v>
          </cell>
          <cell r="I283">
            <v>1113.8399999999999</v>
          </cell>
          <cell r="J283">
            <v>0</v>
          </cell>
          <cell r="K283">
            <v>0</v>
          </cell>
          <cell r="L283">
            <v>0</v>
          </cell>
          <cell r="M283">
            <v>0</v>
          </cell>
          <cell r="N283">
            <v>0</v>
          </cell>
          <cell r="O283">
            <v>1113.8399999999999</v>
          </cell>
          <cell r="P283">
            <v>0</v>
          </cell>
          <cell r="Q283">
            <v>61.1858</v>
          </cell>
          <cell r="R283">
            <v>496.04270000000002</v>
          </cell>
          <cell r="S283">
            <v>682.28089999999997</v>
          </cell>
          <cell r="T283">
            <v>216.9315</v>
          </cell>
          <cell r="U283">
            <v>1758.6974</v>
          </cell>
          <cell r="V283">
            <v>2418.9956000000002</v>
          </cell>
          <cell r="W283">
            <v>278.1173</v>
          </cell>
          <cell r="X283">
            <v>2254.7401</v>
          </cell>
          <cell r="Y283">
            <v>3101.2764999999999</v>
          </cell>
          <cell r="Z283">
            <v>285.15210000000002</v>
          </cell>
          <cell r="AA283">
            <v>2201.1588000000002</v>
          </cell>
          <cell r="AB283">
            <v>3179.723</v>
          </cell>
          <cell r="AC283">
            <v>0</v>
          </cell>
          <cell r="AD283">
            <v>0</v>
          </cell>
          <cell r="AE283">
            <v>0</v>
          </cell>
          <cell r="AF283">
            <v>0</v>
          </cell>
          <cell r="AG283">
            <v>0</v>
          </cell>
          <cell r="AH283">
            <v>0</v>
          </cell>
          <cell r="AI283">
            <v>56.131100000000004</v>
          </cell>
          <cell r="AJ283">
            <v>351.72879999999998</v>
          </cell>
          <cell r="AK283">
            <v>441.8193</v>
          </cell>
          <cell r="AL283">
            <v>256.51229999999998</v>
          </cell>
          <cell r="AM283">
            <v>2179.4938999999999</v>
          </cell>
          <cell r="AN283">
            <v>2860.3609999999999</v>
          </cell>
          <cell r="AO283">
            <v>485.5333</v>
          </cell>
          <cell r="AP283">
            <v>4028.9238999999998</v>
          </cell>
          <cell r="AQ283">
            <v>5598.2646999999997</v>
          </cell>
          <cell r="AR283">
            <v>56.131100000000004</v>
          </cell>
          <cell r="AS283">
            <v>1465.5688</v>
          </cell>
          <cell r="AT283">
            <v>441.8193</v>
          </cell>
          <cell r="AU283">
            <v>0</v>
          </cell>
          <cell r="AV283">
            <v>0</v>
          </cell>
          <cell r="AW283">
            <v>0</v>
          </cell>
          <cell r="AX283">
            <v>0</v>
          </cell>
          <cell r="AY283">
            <v>0</v>
          </cell>
          <cell r="AZ283">
            <v>0</v>
          </cell>
          <cell r="BA283">
            <v>56.131100000000004</v>
          </cell>
          <cell r="BB283">
            <v>1465.5688</v>
          </cell>
          <cell r="BC283">
            <v>441.8193</v>
          </cell>
          <cell r="BD283">
            <v>285.15210000000002</v>
          </cell>
          <cell r="BE283">
            <v>3314.9987999999998</v>
          </cell>
          <cell r="BF283">
            <v>3179.723</v>
          </cell>
          <cell r="BG283">
            <v>534.62959999999998</v>
          </cell>
          <cell r="BH283">
            <v>4434.2340000000004</v>
          </cell>
          <cell r="BI283">
            <v>5961.6374999999998</v>
          </cell>
          <cell r="BJ283">
            <v>819.7817</v>
          </cell>
          <cell r="BK283">
            <v>7749.2327999999998</v>
          </cell>
          <cell r="BL283">
            <v>9141.3605000000007</v>
          </cell>
          <cell r="BM283">
            <v>763.65060000000005</v>
          </cell>
          <cell r="BN283">
            <v>6283.6639999999998</v>
          </cell>
          <cell r="BO283">
            <v>8699.5411999999997</v>
          </cell>
          <cell r="BP283">
            <v>285.15210000000002</v>
          </cell>
          <cell r="BQ283">
            <v>3314.9987999999998</v>
          </cell>
          <cell r="BR283">
            <v>3179.723</v>
          </cell>
          <cell r="BS283">
            <v>534.62959999999998</v>
          </cell>
          <cell r="BT283">
            <v>4434.2340000000004</v>
          </cell>
          <cell r="BU283">
            <v>5961.6374999999998</v>
          </cell>
          <cell r="BV283">
            <v>819.7817</v>
          </cell>
          <cell r="BW283">
            <v>7749.2327999999998</v>
          </cell>
          <cell r="BX283">
            <v>9141.3605000000007</v>
          </cell>
          <cell r="BY283">
            <v>56.131100000000004</v>
          </cell>
          <cell r="BZ283">
            <v>351.72879999999998</v>
          </cell>
          <cell r="CA283">
            <v>441.8193</v>
          </cell>
          <cell r="CB283">
            <v>0</v>
          </cell>
          <cell r="CC283">
            <v>0</v>
          </cell>
          <cell r="CD283">
            <v>0</v>
          </cell>
          <cell r="CE283">
            <v>0</v>
          </cell>
          <cell r="CF283">
            <v>1113.8399999999999</v>
          </cell>
          <cell r="CG283">
            <v>0</v>
          </cell>
          <cell r="CH283">
            <v>0</v>
          </cell>
          <cell r="CI283">
            <v>0</v>
          </cell>
          <cell r="CJ283">
            <v>0</v>
          </cell>
          <cell r="CK283">
            <v>0</v>
          </cell>
          <cell r="CL283">
            <v>0</v>
          </cell>
          <cell r="CM283">
            <v>0</v>
          </cell>
          <cell r="CN283">
            <v>56.131100000000004</v>
          </cell>
          <cell r="CO283">
            <v>1465.5688</v>
          </cell>
          <cell r="CP283">
            <v>441.8193</v>
          </cell>
          <cell r="CQ283">
            <v>0</v>
          </cell>
          <cell r="CR283">
            <v>0</v>
          </cell>
          <cell r="CS283">
            <v>0</v>
          </cell>
          <cell r="CT283">
            <v>0</v>
          </cell>
          <cell r="CU283">
            <v>0</v>
          </cell>
          <cell r="CV283">
            <v>0</v>
          </cell>
          <cell r="CW283">
            <v>0</v>
          </cell>
          <cell r="CX283">
            <v>0</v>
          </cell>
          <cell r="CY283">
            <v>0</v>
          </cell>
          <cell r="CZ283">
            <v>763.65060000000005</v>
          </cell>
          <cell r="DA283">
            <v>6283.6639999999998</v>
          </cell>
          <cell r="DB283">
            <v>8699.5411999999997</v>
          </cell>
        </row>
        <row r="284">
          <cell r="A284">
            <v>94055</v>
          </cell>
          <cell r="B284">
            <v>30.058800000000002</v>
          </cell>
          <cell r="C284">
            <v>144.81710000000001</v>
          </cell>
          <cell r="D284">
            <v>213.78739999999999</v>
          </cell>
          <cell r="E284">
            <v>55.823500000000003</v>
          </cell>
          <cell r="F284">
            <v>268.94630000000001</v>
          </cell>
          <cell r="G284">
            <v>397.0324</v>
          </cell>
          <cell r="H284">
            <v>0</v>
          </cell>
          <cell r="I284">
            <v>1577.394</v>
          </cell>
          <cell r="J284">
            <v>0</v>
          </cell>
          <cell r="K284">
            <v>0</v>
          </cell>
          <cell r="L284">
            <v>0</v>
          </cell>
          <cell r="M284">
            <v>0</v>
          </cell>
          <cell r="N284">
            <v>0</v>
          </cell>
          <cell r="O284">
            <v>1577.394</v>
          </cell>
          <cell r="P284">
            <v>0</v>
          </cell>
          <cell r="Q284">
            <v>132.31219999999999</v>
          </cell>
          <cell r="R284">
            <v>1108.8774000000001</v>
          </cell>
          <cell r="S284">
            <v>941.0421</v>
          </cell>
          <cell r="T284">
            <v>469.10700000000003</v>
          </cell>
          <cell r="U284">
            <v>3931.4744999999998</v>
          </cell>
          <cell r="V284">
            <v>3336.4229</v>
          </cell>
          <cell r="W284">
            <v>687.30150000000003</v>
          </cell>
          <cell r="X284">
            <v>5454.1153000000004</v>
          </cell>
          <cell r="Y284">
            <v>4888.2848000000004</v>
          </cell>
          <cell r="Z284">
            <v>2226.0608999999999</v>
          </cell>
          <cell r="AA284">
            <v>18502.418699999998</v>
          </cell>
          <cell r="AB284">
            <v>15832.3794</v>
          </cell>
          <cell r="AC284">
            <v>0</v>
          </cell>
          <cell r="AD284">
            <v>0</v>
          </cell>
          <cell r="AE284">
            <v>0</v>
          </cell>
          <cell r="AF284">
            <v>0</v>
          </cell>
          <cell r="AG284">
            <v>0</v>
          </cell>
          <cell r="AH284">
            <v>0</v>
          </cell>
          <cell r="AI284">
            <v>97.726299999999995</v>
          </cell>
          <cell r="AJ284">
            <v>692.14750000000004</v>
          </cell>
          <cell r="AK284">
            <v>557.78309999999999</v>
          </cell>
          <cell r="AL284">
            <v>645.83180000000004</v>
          </cell>
          <cell r="AM284">
            <v>6016.6994999999997</v>
          </cell>
          <cell r="AN284">
            <v>4593.3397000000004</v>
          </cell>
          <cell r="AO284">
            <v>2774.1664000000001</v>
          </cell>
          <cell r="AP284">
            <v>23826.970700000002</v>
          </cell>
          <cell r="AQ284">
            <v>19867.936000000002</v>
          </cell>
          <cell r="AR284">
            <v>97.726299999999995</v>
          </cell>
          <cell r="AS284">
            <v>2269.5414999999998</v>
          </cell>
          <cell r="AT284">
            <v>557.78309999999999</v>
          </cell>
          <cell r="AU284">
            <v>0</v>
          </cell>
          <cell r="AV284">
            <v>0</v>
          </cell>
          <cell r="AW284">
            <v>0</v>
          </cell>
          <cell r="AX284">
            <v>0</v>
          </cell>
          <cell r="AY284">
            <v>0</v>
          </cell>
          <cell r="AZ284">
            <v>0</v>
          </cell>
          <cell r="BA284">
            <v>97.726299999999995</v>
          </cell>
          <cell r="BB284">
            <v>2269.5414999999998</v>
          </cell>
          <cell r="BC284">
            <v>557.78309999999999</v>
          </cell>
          <cell r="BD284">
            <v>2311.9432000000002</v>
          </cell>
          <cell r="BE284">
            <v>20493.576099999998</v>
          </cell>
          <cell r="BF284">
            <v>16443.199199999999</v>
          </cell>
          <cell r="BG284">
            <v>1247.251</v>
          </cell>
          <cell r="BH284">
            <v>11057.0514</v>
          </cell>
          <cell r="BI284">
            <v>8870.8047000000006</v>
          </cell>
          <cell r="BJ284">
            <v>3559.1941999999999</v>
          </cell>
          <cell r="BK284">
            <v>31550.627499999999</v>
          </cell>
          <cell r="BL284">
            <v>25314.0039</v>
          </cell>
          <cell r="BM284">
            <v>3461.4679000000001</v>
          </cell>
          <cell r="BN284">
            <v>29281.085999999999</v>
          </cell>
          <cell r="BO284">
            <v>24756.220799999999</v>
          </cell>
          <cell r="BP284">
            <v>2311.9432000000002</v>
          </cell>
          <cell r="BQ284">
            <v>20493.576099999998</v>
          </cell>
          <cell r="BR284">
            <v>16443.199199999999</v>
          </cell>
          <cell r="BS284">
            <v>1247.251</v>
          </cell>
          <cell r="BT284">
            <v>11057.0514</v>
          </cell>
          <cell r="BU284">
            <v>8870.8047000000006</v>
          </cell>
          <cell r="BV284">
            <v>3559.1941999999999</v>
          </cell>
          <cell r="BW284">
            <v>31550.627499999999</v>
          </cell>
          <cell r="BX284">
            <v>25314.0039</v>
          </cell>
          <cell r="BY284">
            <v>97.726299999999995</v>
          </cell>
          <cell r="BZ284">
            <v>692.14750000000004</v>
          </cell>
          <cell r="CA284">
            <v>557.78309999999999</v>
          </cell>
          <cell r="CB284">
            <v>0</v>
          </cell>
          <cell r="CC284">
            <v>0</v>
          </cell>
          <cell r="CD284">
            <v>0</v>
          </cell>
          <cell r="CE284">
            <v>0</v>
          </cell>
          <cell r="CF284">
            <v>1577.394</v>
          </cell>
          <cell r="CG284">
            <v>0</v>
          </cell>
          <cell r="CH284">
            <v>0</v>
          </cell>
          <cell r="CI284">
            <v>0</v>
          </cell>
          <cell r="CJ284">
            <v>0</v>
          </cell>
          <cell r="CK284">
            <v>0</v>
          </cell>
          <cell r="CL284">
            <v>0</v>
          </cell>
          <cell r="CM284">
            <v>0</v>
          </cell>
          <cell r="CN284">
            <v>97.726299999999995</v>
          </cell>
          <cell r="CO284">
            <v>2269.5414999999998</v>
          </cell>
          <cell r="CP284">
            <v>557.78309999999999</v>
          </cell>
          <cell r="CQ284">
            <v>0</v>
          </cell>
          <cell r="CR284">
            <v>0</v>
          </cell>
          <cell r="CS284">
            <v>0</v>
          </cell>
          <cell r="CT284">
            <v>0</v>
          </cell>
          <cell r="CU284">
            <v>0</v>
          </cell>
          <cell r="CV284">
            <v>0</v>
          </cell>
          <cell r="CW284">
            <v>0</v>
          </cell>
          <cell r="CX284">
            <v>0</v>
          </cell>
          <cell r="CY284">
            <v>0</v>
          </cell>
          <cell r="CZ284">
            <v>3461.4679000000001</v>
          </cell>
          <cell r="DA284">
            <v>29281.085999999999</v>
          </cell>
          <cell r="DB284">
            <v>24756.220799999999</v>
          </cell>
        </row>
        <row r="285">
          <cell r="A285">
            <v>94056</v>
          </cell>
          <cell r="B285">
            <v>0</v>
          </cell>
          <cell r="C285">
            <v>0</v>
          </cell>
          <cell r="D285">
            <v>0</v>
          </cell>
          <cell r="E285">
            <v>0</v>
          </cell>
          <cell r="F285">
            <v>0</v>
          </cell>
          <cell r="G285">
            <v>0</v>
          </cell>
          <cell r="H285">
            <v>0</v>
          </cell>
          <cell r="I285">
            <v>163.80000000000001</v>
          </cell>
          <cell r="J285">
            <v>0</v>
          </cell>
          <cell r="K285">
            <v>0</v>
          </cell>
          <cell r="L285">
            <v>0</v>
          </cell>
          <cell r="M285">
            <v>0</v>
          </cell>
          <cell r="N285">
            <v>0</v>
          </cell>
          <cell r="O285">
            <v>163.80000000000001</v>
          </cell>
          <cell r="P285">
            <v>0</v>
          </cell>
          <cell r="Q285">
            <v>22.0947</v>
          </cell>
          <cell r="R285">
            <v>160.11600000000001</v>
          </cell>
          <cell r="S285">
            <v>204.68180000000001</v>
          </cell>
          <cell r="T285">
            <v>78.335800000000006</v>
          </cell>
          <cell r="U285">
            <v>567.68439999999998</v>
          </cell>
          <cell r="V285">
            <v>725.68870000000004</v>
          </cell>
          <cell r="W285">
            <v>100.43049999999999</v>
          </cell>
          <cell r="X285">
            <v>727.80039999999997</v>
          </cell>
          <cell r="Y285">
            <v>930.37049999999999</v>
          </cell>
          <cell r="Z285">
            <v>121.47499999999999</v>
          </cell>
          <cell r="AA285">
            <v>842.54309999999998</v>
          </cell>
          <cell r="AB285">
            <v>1125.3208999999999</v>
          </cell>
          <cell r="AC285">
            <v>0</v>
          </cell>
          <cell r="AD285">
            <v>0</v>
          </cell>
          <cell r="AE285">
            <v>0</v>
          </cell>
          <cell r="AF285">
            <v>0</v>
          </cell>
          <cell r="AG285">
            <v>0</v>
          </cell>
          <cell r="AH285">
            <v>0</v>
          </cell>
          <cell r="AI285">
            <v>5.7122999999999999</v>
          </cell>
          <cell r="AJ285">
            <v>38.178199999999997</v>
          </cell>
          <cell r="AK285">
            <v>39.712699999999998</v>
          </cell>
          <cell r="AL285">
            <v>109.27370000000001</v>
          </cell>
          <cell r="AM285">
            <v>858.00170000000003</v>
          </cell>
          <cell r="AN285">
            <v>1012.2917</v>
          </cell>
          <cell r="AO285">
            <v>225.03639999999999</v>
          </cell>
          <cell r="AP285">
            <v>1662.3666000000001</v>
          </cell>
          <cell r="AQ285">
            <v>2097.8998999999999</v>
          </cell>
          <cell r="AR285">
            <v>5.7122999999999999</v>
          </cell>
          <cell r="AS285">
            <v>201.97819999999999</v>
          </cell>
          <cell r="AT285">
            <v>39.712699999999998</v>
          </cell>
          <cell r="AU285">
            <v>0</v>
          </cell>
          <cell r="AV285">
            <v>0</v>
          </cell>
          <cell r="AW285">
            <v>0</v>
          </cell>
          <cell r="AX285">
            <v>0</v>
          </cell>
          <cell r="AY285">
            <v>0</v>
          </cell>
          <cell r="AZ285">
            <v>0</v>
          </cell>
          <cell r="BA285">
            <v>5.7122999999999999</v>
          </cell>
          <cell r="BB285">
            <v>201.97819999999999</v>
          </cell>
          <cell r="BC285">
            <v>39.712699999999998</v>
          </cell>
          <cell r="BD285">
            <v>121.47499999999999</v>
          </cell>
          <cell r="BE285">
            <v>1006.3431</v>
          </cell>
          <cell r="BF285">
            <v>1125.3208999999999</v>
          </cell>
          <cell r="BG285">
            <v>209.70419999999999</v>
          </cell>
          <cell r="BH285">
            <v>1585.8021000000001</v>
          </cell>
          <cell r="BI285">
            <v>1942.6622</v>
          </cell>
          <cell r="BJ285">
            <v>331.17919999999998</v>
          </cell>
          <cell r="BK285">
            <v>2592.1451999999999</v>
          </cell>
          <cell r="BL285">
            <v>3067.9830999999999</v>
          </cell>
          <cell r="BM285">
            <v>325.46690000000001</v>
          </cell>
          <cell r="BN285">
            <v>2390.1669999999999</v>
          </cell>
          <cell r="BO285">
            <v>3028.2703999999999</v>
          </cell>
          <cell r="BP285">
            <v>121.47499999999999</v>
          </cell>
          <cell r="BQ285">
            <v>1006.3431</v>
          </cell>
          <cell r="BR285">
            <v>1125.3208999999999</v>
          </cell>
          <cell r="BS285">
            <v>209.70419999999999</v>
          </cell>
          <cell r="BT285">
            <v>1585.8021000000001</v>
          </cell>
          <cell r="BU285">
            <v>1942.6622</v>
          </cell>
          <cell r="BV285">
            <v>331.17919999999998</v>
          </cell>
          <cell r="BW285">
            <v>2592.1451999999999</v>
          </cell>
          <cell r="BX285">
            <v>3067.9830999999999</v>
          </cell>
          <cell r="BY285">
            <v>5.7122999999999999</v>
          </cell>
          <cell r="BZ285">
            <v>38.178199999999997</v>
          </cell>
          <cell r="CA285">
            <v>39.712699999999998</v>
          </cell>
          <cell r="CB285">
            <v>0</v>
          </cell>
          <cell r="CC285">
            <v>0</v>
          </cell>
          <cell r="CD285">
            <v>0</v>
          </cell>
          <cell r="CE285">
            <v>0</v>
          </cell>
          <cell r="CF285">
            <v>163.80000000000001</v>
          </cell>
          <cell r="CG285">
            <v>0</v>
          </cell>
          <cell r="CH285">
            <v>0</v>
          </cell>
          <cell r="CI285">
            <v>0</v>
          </cell>
          <cell r="CJ285">
            <v>0</v>
          </cell>
          <cell r="CK285">
            <v>0</v>
          </cell>
          <cell r="CL285">
            <v>0</v>
          </cell>
          <cell r="CM285">
            <v>0</v>
          </cell>
          <cell r="CN285">
            <v>5.7122999999999999</v>
          </cell>
          <cell r="CO285">
            <v>201.97819999999999</v>
          </cell>
          <cell r="CP285">
            <v>39.712699999999998</v>
          </cell>
          <cell r="CQ285">
            <v>0</v>
          </cell>
          <cell r="CR285">
            <v>0</v>
          </cell>
          <cell r="CS285">
            <v>0</v>
          </cell>
          <cell r="CT285">
            <v>0</v>
          </cell>
          <cell r="CU285">
            <v>0</v>
          </cell>
          <cell r="CV285">
            <v>0</v>
          </cell>
          <cell r="CW285">
            <v>0</v>
          </cell>
          <cell r="CX285">
            <v>0</v>
          </cell>
          <cell r="CY285">
            <v>0</v>
          </cell>
          <cell r="CZ285">
            <v>325.46690000000001</v>
          </cell>
          <cell r="DA285">
            <v>2390.1669999999999</v>
          </cell>
          <cell r="DB285">
            <v>3028.2703999999999</v>
          </cell>
        </row>
        <row r="286">
          <cell r="A286">
            <v>94057</v>
          </cell>
          <cell r="B286">
            <v>13.402200000000001</v>
          </cell>
          <cell r="C286">
            <v>89.738100000000003</v>
          </cell>
          <cell r="D286">
            <v>124.1558</v>
          </cell>
          <cell r="E286">
            <v>24.889800000000001</v>
          </cell>
          <cell r="F286">
            <v>121.7997</v>
          </cell>
          <cell r="G286">
            <v>230.5744</v>
          </cell>
          <cell r="H286">
            <v>0</v>
          </cell>
          <cell r="I286">
            <v>19.558900000000001</v>
          </cell>
          <cell r="J286">
            <v>0</v>
          </cell>
          <cell r="K286">
            <v>18.430199999999999</v>
          </cell>
          <cell r="L286">
            <v>78.759600000000006</v>
          </cell>
          <cell r="M286">
            <v>170.73330000000001</v>
          </cell>
          <cell r="N286">
            <v>0</v>
          </cell>
          <cell r="O286">
            <v>19.558900000000001</v>
          </cell>
          <cell r="P286">
            <v>0</v>
          </cell>
          <cell r="Q286">
            <v>5.9104000000000001</v>
          </cell>
          <cell r="R286">
            <v>29.168600000000001</v>
          </cell>
          <cell r="S286">
            <v>54.753399999999999</v>
          </cell>
          <cell r="T286">
            <v>20.954999999999998</v>
          </cell>
          <cell r="U286">
            <v>103.41549999999999</v>
          </cell>
          <cell r="V286">
            <v>194.12430000000001</v>
          </cell>
          <cell r="W286">
            <v>46.727200000000003</v>
          </cell>
          <cell r="X286">
            <v>265.3623</v>
          </cell>
          <cell r="Y286">
            <v>432.87459999999999</v>
          </cell>
          <cell r="Z286">
            <v>39.9681</v>
          </cell>
          <cell r="AA286">
            <v>197.78399999999999</v>
          </cell>
          <cell r="AB286">
            <v>370.25740000000002</v>
          </cell>
          <cell r="AC286">
            <v>0</v>
          </cell>
          <cell r="AD286">
            <v>0</v>
          </cell>
          <cell r="AE286">
            <v>0</v>
          </cell>
          <cell r="AF286">
            <v>0</v>
          </cell>
          <cell r="AG286">
            <v>0</v>
          </cell>
          <cell r="AH286">
            <v>0</v>
          </cell>
          <cell r="AI286">
            <v>0</v>
          </cell>
          <cell r="AJ286">
            <v>0</v>
          </cell>
          <cell r="AK286">
            <v>0</v>
          </cell>
          <cell r="AL286">
            <v>26.992000000000001</v>
          </cell>
          <cell r="AM286">
            <v>139.72200000000001</v>
          </cell>
          <cell r="AN286">
            <v>250.04849999999999</v>
          </cell>
          <cell r="AO286">
            <v>66.960099999999997</v>
          </cell>
          <cell r="AP286">
            <v>337.50599999999997</v>
          </cell>
          <cell r="AQ286">
            <v>620.30589999999995</v>
          </cell>
          <cell r="AR286">
            <v>18.430199999999999</v>
          </cell>
          <cell r="AS286">
            <v>98.3185</v>
          </cell>
          <cell r="AT286">
            <v>170.73330000000001</v>
          </cell>
          <cell r="AU286">
            <v>0</v>
          </cell>
          <cell r="AV286">
            <v>0</v>
          </cell>
          <cell r="AW286">
            <v>0</v>
          </cell>
          <cell r="AX286">
            <v>0</v>
          </cell>
          <cell r="AY286">
            <v>0</v>
          </cell>
          <cell r="AZ286">
            <v>0</v>
          </cell>
          <cell r="BA286">
            <v>18.430199999999999</v>
          </cell>
          <cell r="BB286">
            <v>98.3185</v>
          </cell>
          <cell r="BC286">
            <v>170.73330000000001</v>
          </cell>
          <cell r="BD286">
            <v>78.260099999999994</v>
          </cell>
          <cell r="BE286">
            <v>428.88069999999999</v>
          </cell>
          <cell r="BF286">
            <v>724.98760000000004</v>
          </cell>
          <cell r="BG286">
            <v>53.857399999999998</v>
          </cell>
          <cell r="BH286">
            <v>272.30610000000001</v>
          </cell>
          <cell r="BI286">
            <v>498.92619999999999</v>
          </cell>
          <cell r="BJ286">
            <v>132.11750000000001</v>
          </cell>
          <cell r="BK286">
            <v>701.18679999999995</v>
          </cell>
          <cell r="BL286">
            <v>1223.9138</v>
          </cell>
          <cell r="BM286">
            <v>113.68729999999999</v>
          </cell>
          <cell r="BN286">
            <v>602.86829999999998</v>
          </cell>
          <cell r="BO286">
            <v>1053.1804999999999</v>
          </cell>
          <cell r="BP286">
            <v>78.260099999999994</v>
          </cell>
          <cell r="BQ286">
            <v>428.88069999999999</v>
          </cell>
          <cell r="BR286">
            <v>724.98760000000004</v>
          </cell>
          <cell r="BS286">
            <v>53.857399999999998</v>
          </cell>
          <cell r="BT286">
            <v>272.30610000000001</v>
          </cell>
          <cell r="BU286">
            <v>498.92619999999999</v>
          </cell>
          <cell r="BV286">
            <v>132.11750000000001</v>
          </cell>
          <cell r="BW286">
            <v>701.18679999999995</v>
          </cell>
          <cell r="BX286">
            <v>1223.9138</v>
          </cell>
          <cell r="BY286">
            <v>0</v>
          </cell>
          <cell r="BZ286">
            <v>0</v>
          </cell>
          <cell r="CA286">
            <v>0</v>
          </cell>
          <cell r="CB286">
            <v>0</v>
          </cell>
          <cell r="CC286">
            <v>0</v>
          </cell>
          <cell r="CD286">
            <v>0</v>
          </cell>
          <cell r="CE286">
            <v>0</v>
          </cell>
          <cell r="CF286">
            <v>19.558900000000001</v>
          </cell>
          <cell r="CG286">
            <v>0</v>
          </cell>
          <cell r="CH286">
            <v>18.430199999999999</v>
          </cell>
          <cell r="CI286">
            <v>78.759600000000006</v>
          </cell>
          <cell r="CJ286">
            <v>170.73330000000001</v>
          </cell>
          <cell r="CK286">
            <v>0</v>
          </cell>
          <cell r="CL286">
            <v>0</v>
          </cell>
          <cell r="CM286">
            <v>0</v>
          </cell>
          <cell r="CN286">
            <v>18.430199999999999</v>
          </cell>
          <cell r="CO286">
            <v>98.3185</v>
          </cell>
          <cell r="CP286">
            <v>170.73330000000001</v>
          </cell>
          <cell r="CQ286">
            <v>0</v>
          </cell>
          <cell r="CR286">
            <v>0</v>
          </cell>
          <cell r="CS286">
            <v>0</v>
          </cell>
          <cell r="CT286">
            <v>0</v>
          </cell>
          <cell r="CU286">
            <v>0</v>
          </cell>
          <cell r="CV286">
            <v>0</v>
          </cell>
          <cell r="CW286">
            <v>0</v>
          </cell>
          <cell r="CX286">
            <v>0</v>
          </cell>
          <cell r="CY286">
            <v>0</v>
          </cell>
          <cell r="CZ286">
            <v>113.68729999999999</v>
          </cell>
          <cell r="DA286">
            <v>602.86829999999998</v>
          </cell>
          <cell r="DB286">
            <v>1053.1804999999999</v>
          </cell>
        </row>
        <row r="287">
          <cell r="A287">
            <v>94058</v>
          </cell>
          <cell r="B287">
            <v>19.192</v>
          </cell>
          <cell r="C287">
            <v>45.121099999999998</v>
          </cell>
          <cell r="D287">
            <v>197.00739999999999</v>
          </cell>
          <cell r="E287">
            <v>35.642299999999999</v>
          </cell>
          <cell r="F287">
            <v>163.73670000000001</v>
          </cell>
          <cell r="G287">
            <v>365.87220000000002</v>
          </cell>
          <cell r="H287">
            <v>0</v>
          </cell>
          <cell r="I287">
            <v>0</v>
          </cell>
          <cell r="J287">
            <v>0</v>
          </cell>
          <cell r="K287">
            <v>25.250599999999999</v>
          </cell>
          <cell r="L287">
            <v>75.936000000000007</v>
          </cell>
          <cell r="M287">
            <v>259.20089999999999</v>
          </cell>
          <cell r="N287">
            <v>0</v>
          </cell>
          <cell r="O287">
            <v>0</v>
          </cell>
          <cell r="P287">
            <v>0</v>
          </cell>
          <cell r="Q287">
            <v>68.980599999999995</v>
          </cell>
          <cell r="R287">
            <v>255.46719999999999</v>
          </cell>
          <cell r="S287">
            <v>708.09469999999999</v>
          </cell>
          <cell r="T287">
            <v>244.56739999999999</v>
          </cell>
          <cell r="U287">
            <v>905.74699999999996</v>
          </cell>
          <cell r="V287">
            <v>2510.5165000000002</v>
          </cell>
          <cell r="W287">
            <v>343.13170000000002</v>
          </cell>
          <cell r="X287">
            <v>1294.136</v>
          </cell>
          <cell r="Y287">
            <v>3522.2899000000002</v>
          </cell>
          <cell r="Z287">
            <v>559.72950000000003</v>
          </cell>
          <cell r="AA287">
            <v>2131.4164999999998</v>
          </cell>
          <cell r="AB287">
            <v>5745.6970000000001</v>
          </cell>
          <cell r="AC287">
            <v>0</v>
          </cell>
          <cell r="AD287">
            <v>0</v>
          </cell>
          <cell r="AE287">
            <v>0</v>
          </cell>
          <cell r="AF287">
            <v>0</v>
          </cell>
          <cell r="AG287">
            <v>0</v>
          </cell>
          <cell r="AH287">
            <v>0</v>
          </cell>
          <cell r="AI287">
            <v>0</v>
          </cell>
          <cell r="AJ287">
            <v>0</v>
          </cell>
          <cell r="AK287">
            <v>0</v>
          </cell>
          <cell r="AL287">
            <v>309.04899999999998</v>
          </cell>
          <cell r="AM287">
            <v>1211.5858000000001</v>
          </cell>
          <cell r="AN287">
            <v>3172.4281000000001</v>
          </cell>
          <cell r="AO287">
            <v>868.77850000000001</v>
          </cell>
          <cell r="AP287">
            <v>3343.0023000000001</v>
          </cell>
          <cell r="AQ287">
            <v>8918.1250999999993</v>
          </cell>
          <cell r="AR287">
            <v>25.250599999999999</v>
          </cell>
          <cell r="AS287">
            <v>75.936000000000007</v>
          </cell>
          <cell r="AT287">
            <v>259.20089999999999</v>
          </cell>
          <cell r="AU287">
            <v>0</v>
          </cell>
          <cell r="AV287">
            <v>0</v>
          </cell>
          <cell r="AW287">
            <v>0</v>
          </cell>
          <cell r="AX287">
            <v>0</v>
          </cell>
          <cell r="AY287">
            <v>0</v>
          </cell>
          <cell r="AZ287">
            <v>0</v>
          </cell>
          <cell r="BA287">
            <v>25.250599999999999</v>
          </cell>
          <cell r="BB287">
            <v>75.936000000000007</v>
          </cell>
          <cell r="BC287">
            <v>259.20089999999999</v>
          </cell>
          <cell r="BD287">
            <v>614.56380000000001</v>
          </cell>
          <cell r="BE287">
            <v>2340.2743</v>
          </cell>
          <cell r="BF287">
            <v>6308.5766000000003</v>
          </cell>
          <cell r="BG287">
            <v>622.59699999999998</v>
          </cell>
          <cell r="BH287">
            <v>2372.8000000000002</v>
          </cell>
          <cell r="BI287">
            <v>6391.0393000000004</v>
          </cell>
          <cell r="BJ287">
            <v>1237.1608000000001</v>
          </cell>
          <cell r="BK287">
            <v>4713.0743000000002</v>
          </cell>
          <cell r="BL287">
            <v>12699.615900000001</v>
          </cell>
          <cell r="BM287">
            <v>1211.9102</v>
          </cell>
          <cell r="BN287">
            <v>4637.1382999999996</v>
          </cell>
          <cell r="BO287">
            <v>12440.415000000001</v>
          </cell>
          <cell r="BP287">
            <v>614.56380000000001</v>
          </cell>
          <cell r="BQ287">
            <v>2340.2743</v>
          </cell>
          <cell r="BR287">
            <v>6308.5766000000003</v>
          </cell>
          <cell r="BS287">
            <v>622.59699999999998</v>
          </cell>
          <cell r="BT287">
            <v>2372.8000000000002</v>
          </cell>
          <cell r="BU287">
            <v>6391.0393000000004</v>
          </cell>
          <cell r="BV287">
            <v>1237.1608000000001</v>
          </cell>
          <cell r="BW287">
            <v>4713.0743000000002</v>
          </cell>
          <cell r="BX287">
            <v>12699.615900000001</v>
          </cell>
          <cell r="BY287">
            <v>0</v>
          </cell>
          <cell r="BZ287">
            <v>0</v>
          </cell>
          <cell r="CA287">
            <v>0</v>
          </cell>
          <cell r="CB287">
            <v>0</v>
          </cell>
          <cell r="CC287">
            <v>0</v>
          </cell>
          <cell r="CD287">
            <v>0</v>
          </cell>
          <cell r="CE287">
            <v>0</v>
          </cell>
          <cell r="CF287">
            <v>0</v>
          </cell>
          <cell r="CG287">
            <v>0</v>
          </cell>
          <cell r="CH287">
            <v>25.250599999999999</v>
          </cell>
          <cell r="CI287">
            <v>75.936000000000007</v>
          </cell>
          <cell r="CJ287">
            <v>259.20089999999999</v>
          </cell>
          <cell r="CK287">
            <v>0</v>
          </cell>
          <cell r="CL287">
            <v>0</v>
          </cell>
          <cell r="CM287">
            <v>0</v>
          </cell>
          <cell r="CN287">
            <v>25.250599999999999</v>
          </cell>
          <cell r="CO287">
            <v>75.936000000000007</v>
          </cell>
          <cell r="CP287">
            <v>259.20089999999999</v>
          </cell>
          <cell r="CQ287">
            <v>0</v>
          </cell>
          <cell r="CR287">
            <v>0</v>
          </cell>
          <cell r="CS287">
            <v>0</v>
          </cell>
          <cell r="CT287">
            <v>0</v>
          </cell>
          <cell r="CU287">
            <v>0</v>
          </cell>
          <cell r="CV287">
            <v>0</v>
          </cell>
          <cell r="CW287">
            <v>0</v>
          </cell>
          <cell r="CX287">
            <v>0</v>
          </cell>
          <cell r="CY287">
            <v>0</v>
          </cell>
          <cell r="CZ287">
            <v>1211.9102</v>
          </cell>
          <cell r="DA287">
            <v>4637.1382999999996</v>
          </cell>
          <cell r="DB287">
            <v>12440.415000000001</v>
          </cell>
        </row>
        <row r="288">
          <cell r="A288">
            <v>94059</v>
          </cell>
          <cell r="B288">
            <v>0</v>
          </cell>
          <cell r="C288">
            <v>0</v>
          </cell>
          <cell r="D288">
            <v>0</v>
          </cell>
          <cell r="E288">
            <v>0</v>
          </cell>
          <cell r="F288">
            <v>0</v>
          </cell>
          <cell r="G288">
            <v>0</v>
          </cell>
          <cell r="H288">
            <v>0</v>
          </cell>
          <cell r="I288">
            <v>0</v>
          </cell>
          <cell r="J288">
            <v>0</v>
          </cell>
          <cell r="K288">
            <v>0</v>
          </cell>
          <cell r="L288">
            <v>0</v>
          </cell>
          <cell r="M288">
            <v>0</v>
          </cell>
          <cell r="N288">
            <v>0</v>
          </cell>
          <cell r="O288">
            <v>0</v>
          </cell>
          <cell r="P288">
            <v>0</v>
          </cell>
          <cell r="Q288">
            <v>10.622199999999999</v>
          </cell>
          <cell r="R288">
            <v>55.016300000000001</v>
          </cell>
          <cell r="S288">
            <v>110.7444</v>
          </cell>
          <cell r="T288">
            <v>37.660499999999999</v>
          </cell>
          <cell r="U288">
            <v>195.0583</v>
          </cell>
          <cell r="V288">
            <v>392.63600000000002</v>
          </cell>
          <cell r="W288">
            <v>48.282699999999998</v>
          </cell>
          <cell r="X288">
            <v>250.0746</v>
          </cell>
          <cell r="Y288">
            <v>503.38040000000001</v>
          </cell>
          <cell r="Z288">
            <v>53.928100000000001</v>
          </cell>
          <cell r="AA288">
            <v>270.22320000000002</v>
          </cell>
          <cell r="AB288">
            <v>562.23569999999995</v>
          </cell>
          <cell r="AC288">
            <v>0</v>
          </cell>
          <cell r="AD288">
            <v>0</v>
          </cell>
          <cell r="AE288">
            <v>0</v>
          </cell>
          <cell r="AF288">
            <v>0</v>
          </cell>
          <cell r="AG288">
            <v>0</v>
          </cell>
          <cell r="AH288">
            <v>0</v>
          </cell>
          <cell r="AI288">
            <v>49.385300000000001</v>
          </cell>
          <cell r="AJ288">
            <v>315.17570000000001</v>
          </cell>
          <cell r="AK288">
            <v>372.19729999999998</v>
          </cell>
          <cell r="AL288">
            <v>48.510199999999998</v>
          </cell>
          <cell r="AM288">
            <v>268.56869999999998</v>
          </cell>
          <cell r="AN288">
            <v>505.75099999999998</v>
          </cell>
          <cell r="AO288">
            <v>53.052999999999997</v>
          </cell>
          <cell r="AP288">
            <v>223.61619999999999</v>
          </cell>
          <cell r="AQ288">
            <v>695.7894</v>
          </cell>
          <cell r="AR288">
            <v>49.385300000000001</v>
          </cell>
          <cell r="AS288">
            <v>315.17570000000001</v>
          </cell>
          <cell r="AT288">
            <v>372.19729999999998</v>
          </cell>
          <cell r="AU288">
            <v>0</v>
          </cell>
          <cell r="AV288">
            <v>0</v>
          </cell>
          <cell r="AW288">
            <v>0</v>
          </cell>
          <cell r="AX288">
            <v>0</v>
          </cell>
          <cell r="AY288">
            <v>0</v>
          </cell>
          <cell r="AZ288">
            <v>0</v>
          </cell>
          <cell r="BA288">
            <v>49.385300000000001</v>
          </cell>
          <cell r="BB288">
            <v>315.17570000000001</v>
          </cell>
          <cell r="BC288">
            <v>372.19729999999998</v>
          </cell>
          <cell r="BD288">
            <v>53.928100000000001</v>
          </cell>
          <cell r="BE288">
            <v>270.22320000000002</v>
          </cell>
          <cell r="BF288">
            <v>562.23569999999995</v>
          </cell>
          <cell r="BG288">
            <v>96.792900000000003</v>
          </cell>
          <cell r="BH288">
            <v>518.64329999999995</v>
          </cell>
          <cell r="BI288">
            <v>1009.1314</v>
          </cell>
          <cell r="BJ288">
            <v>150.721</v>
          </cell>
          <cell r="BK288">
            <v>788.86649999999997</v>
          </cell>
          <cell r="BL288">
            <v>1571.3670999999999</v>
          </cell>
          <cell r="BM288">
            <v>101.3357</v>
          </cell>
          <cell r="BN288">
            <v>473.69080000000002</v>
          </cell>
          <cell r="BO288">
            <v>1199.1697999999999</v>
          </cell>
          <cell r="BP288">
            <v>53.928100000000001</v>
          </cell>
          <cell r="BQ288">
            <v>270.22320000000002</v>
          </cell>
          <cell r="BR288">
            <v>562.23569999999995</v>
          </cell>
          <cell r="BS288">
            <v>96.792900000000003</v>
          </cell>
          <cell r="BT288">
            <v>518.64329999999995</v>
          </cell>
          <cell r="BU288">
            <v>1009.1314</v>
          </cell>
          <cell r="BV288">
            <v>150.721</v>
          </cell>
          <cell r="BW288">
            <v>788.86649999999997</v>
          </cell>
          <cell r="BX288">
            <v>1571.3670999999999</v>
          </cell>
          <cell r="BY288">
            <v>49.385300000000001</v>
          </cell>
          <cell r="BZ288">
            <v>315.17570000000001</v>
          </cell>
          <cell r="CA288">
            <v>372.19729999999998</v>
          </cell>
          <cell r="CB288">
            <v>0</v>
          </cell>
          <cell r="CC288">
            <v>0</v>
          </cell>
          <cell r="CD288">
            <v>0</v>
          </cell>
          <cell r="CE288">
            <v>0</v>
          </cell>
          <cell r="CF288">
            <v>0</v>
          </cell>
          <cell r="CG288">
            <v>0</v>
          </cell>
          <cell r="CH288">
            <v>0</v>
          </cell>
          <cell r="CI288">
            <v>0</v>
          </cell>
          <cell r="CJ288">
            <v>0</v>
          </cell>
          <cell r="CK288">
            <v>0</v>
          </cell>
          <cell r="CL288">
            <v>0</v>
          </cell>
          <cell r="CM288">
            <v>0</v>
          </cell>
          <cell r="CN288">
            <v>49.385300000000001</v>
          </cell>
          <cell r="CO288">
            <v>315.17570000000001</v>
          </cell>
          <cell r="CP288">
            <v>372.19729999999998</v>
          </cell>
          <cell r="CQ288">
            <v>0</v>
          </cell>
          <cell r="CR288">
            <v>0</v>
          </cell>
          <cell r="CS288">
            <v>0</v>
          </cell>
          <cell r="CT288">
            <v>0</v>
          </cell>
          <cell r="CU288">
            <v>0</v>
          </cell>
          <cell r="CV288">
            <v>0</v>
          </cell>
          <cell r="CW288">
            <v>0</v>
          </cell>
          <cell r="CX288">
            <v>0</v>
          </cell>
          <cell r="CY288">
            <v>0</v>
          </cell>
          <cell r="CZ288">
            <v>101.3357</v>
          </cell>
          <cell r="DA288">
            <v>473.69080000000002</v>
          </cell>
          <cell r="DB288">
            <v>1199.1697999999999</v>
          </cell>
        </row>
        <row r="289">
          <cell r="A289">
            <v>94060</v>
          </cell>
          <cell r="B289">
            <v>35.639899999999997</v>
          </cell>
          <cell r="C289">
            <v>198.6026</v>
          </cell>
          <cell r="D289">
            <v>330.1617</v>
          </cell>
          <cell r="E289">
            <v>66.188400000000001</v>
          </cell>
          <cell r="F289">
            <v>316.38310000000001</v>
          </cell>
          <cell r="G289">
            <v>613.15840000000003</v>
          </cell>
          <cell r="H289">
            <v>0</v>
          </cell>
          <cell r="I289">
            <v>73.709999999999994</v>
          </cell>
          <cell r="J289">
            <v>0</v>
          </cell>
          <cell r="K289">
            <v>100.0013</v>
          </cell>
          <cell r="L289">
            <v>376.69580000000002</v>
          </cell>
          <cell r="M289">
            <v>926.39359999999999</v>
          </cell>
          <cell r="N289">
            <v>0</v>
          </cell>
          <cell r="O289">
            <v>73.709999999999994</v>
          </cell>
          <cell r="P289">
            <v>0</v>
          </cell>
          <cell r="Q289">
            <v>68.815399999999997</v>
          </cell>
          <cell r="R289">
            <v>516.64649999999995</v>
          </cell>
          <cell r="S289">
            <v>637.49339999999995</v>
          </cell>
          <cell r="T289">
            <v>243.9819</v>
          </cell>
          <cell r="U289">
            <v>1831.7467999999999</v>
          </cell>
          <cell r="V289">
            <v>2260.2044000000001</v>
          </cell>
          <cell r="W289">
            <v>314.62430000000001</v>
          </cell>
          <cell r="X289">
            <v>2486.6831999999999</v>
          </cell>
          <cell r="Y289">
            <v>2914.6242999999999</v>
          </cell>
          <cell r="Z289">
            <v>583.54219999999998</v>
          </cell>
          <cell r="AA289">
            <v>4609.6597000000002</v>
          </cell>
          <cell r="AB289">
            <v>5405.8307000000004</v>
          </cell>
          <cell r="AC289">
            <v>0</v>
          </cell>
          <cell r="AD289">
            <v>56.866500000000002</v>
          </cell>
          <cell r="AE289">
            <v>0</v>
          </cell>
          <cell r="AF289">
            <v>0</v>
          </cell>
          <cell r="AG289">
            <v>0</v>
          </cell>
          <cell r="AH289">
            <v>0</v>
          </cell>
          <cell r="AI289">
            <v>0</v>
          </cell>
          <cell r="AJ289">
            <v>0</v>
          </cell>
          <cell r="AK289">
            <v>0</v>
          </cell>
          <cell r="AL289">
            <v>335.89620000000002</v>
          </cell>
          <cell r="AM289">
            <v>2784.2055</v>
          </cell>
          <cell r="AN289">
            <v>3111.6822999999999</v>
          </cell>
          <cell r="AO289">
            <v>919.4384</v>
          </cell>
          <cell r="AP289">
            <v>7336.9987000000001</v>
          </cell>
          <cell r="AQ289">
            <v>8517.5130000000008</v>
          </cell>
          <cell r="AR289">
            <v>100.0013</v>
          </cell>
          <cell r="AS289">
            <v>507.27229999999997</v>
          </cell>
          <cell r="AT289">
            <v>926.39359999999999</v>
          </cell>
          <cell r="AU289">
            <v>0</v>
          </cell>
          <cell r="AV289">
            <v>42.003799999999998</v>
          </cell>
          <cell r="AW289">
            <v>0</v>
          </cell>
          <cell r="AX289">
            <v>0</v>
          </cell>
          <cell r="AY289">
            <v>0</v>
          </cell>
          <cell r="AZ289">
            <v>0</v>
          </cell>
          <cell r="BA289">
            <v>100.0013</v>
          </cell>
          <cell r="BB289">
            <v>465.26850000000002</v>
          </cell>
          <cell r="BC289">
            <v>926.39359999999999</v>
          </cell>
          <cell r="BD289">
            <v>685.37049999999999</v>
          </cell>
          <cell r="BE289">
            <v>5198.3554000000004</v>
          </cell>
          <cell r="BF289">
            <v>6349.1508000000003</v>
          </cell>
          <cell r="BG289">
            <v>648.69349999999997</v>
          </cell>
          <cell r="BH289">
            <v>5132.5987999999998</v>
          </cell>
          <cell r="BI289">
            <v>6009.3801000000003</v>
          </cell>
          <cell r="BJ289">
            <v>1334.0640000000001</v>
          </cell>
          <cell r="BK289">
            <v>10330.9542</v>
          </cell>
          <cell r="BL289">
            <v>12358.5309</v>
          </cell>
          <cell r="BM289">
            <v>1234.0626999999999</v>
          </cell>
          <cell r="BN289">
            <v>9865.6857</v>
          </cell>
          <cell r="BO289">
            <v>11432.1373</v>
          </cell>
          <cell r="BP289">
            <v>685.37049999999999</v>
          </cell>
          <cell r="BQ289">
            <v>5198.3554000000004</v>
          </cell>
          <cell r="BR289">
            <v>6349.1508000000003</v>
          </cell>
          <cell r="BS289">
            <v>648.69349999999997</v>
          </cell>
          <cell r="BT289">
            <v>5132.5987999999998</v>
          </cell>
          <cell r="BU289">
            <v>6009.3801000000003</v>
          </cell>
          <cell r="BV289">
            <v>1334.0640000000001</v>
          </cell>
          <cell r="BW289">
            <v>10330.9542</v>
          </cell>
          <cell r="BX289">
            <v>12358.5309</v>
          </cell>
          <cell r="BY289">
            <v>0</v>
          </cell>
          <cell r="BZ289">
            <v>0</v>
          </cell>
          <cell r="CA289">
            <v>0</v>
          </cell>
          <cell r="CB289">
            <v>0</v>
          </cell>
          <cell r="CC289">
            <v>0</v>
          </cell>
          <cell r="CD289">
            <v>0</v>
          </cell>
          <cell r="CE289">
            <v>0</v>
          </cell>
          <cell r="CF289">
            <v>73.709999999999994</v>
          </cell>
          <cell r="CG289">
            <v>0</v>
          </cell>
          <cell r="CH289">
            <v>100.0013</v>
          </cell>
          <cell r="CI289">
            <v>376.69580000000002</v>
          </cell>
          <cell r="CJ289">
            <v>926.39359999999999</v>
          </cell>
          <cell r="CK289">
            <v>0</v>
          </cell>
          <cell r="CL289">
            <v>56.866500000000002</v>
          </cell>
          <cell r="CM289">
            <v>0</v>
          </cell>
          <cell r="CN289">
            <v>100.0013</v>
          </cell>
          <cell r="CO289">
            <v>507.27229999999997</v>
          </cell>
          <cell r="CP289">
            <v>926.39359999999999</v>
          </cell>
          <cell r="CQ289">
            <v>0</v>
          </cell>
          <cell r="CR289">
            <v>0</v>
          </cell>
          <cell r="CS289">
            <v>0</v>
          </cell>
          <cell r="CT289">
            <v>0</v>
          </cell>
          <cell r="CU289">
            <v>42.003799999999998</v>
          </cell>
          <cell r="CV289">
            <v>0</v>
          </cell>
          <cell r="CW289">
            <v>0</v>
          </cell>
          <cell r="CX289">
            <v>42.003799999999998</v>
          </cell>
          <cell r="CY289">
            <v>0</v>
          </cell>
          <cell r="CZ289">
            <v>1234.0626999999999</v>
          </cell>
          <cell r="DA289">
            <v>9865.6857</v>
          </cell>
          <cell r="DB289">
            <v>11432.1373</v>
          </cell>
        </row>
        <row r="290">
          <cell r="A290">
            <v>94061</v>
          </cell>
          <cell r="B290">
            <v>46.0976</v>
          </cell>
          <cell r="C290">
            <v>204.5864</v>
          </cell>
          <cell r="D290">
            <v>473.19720000000001</v>
          </cell>
          <cell r="E290">
            <v>85.609800000000007</v>
          </cell>
          <cell r="F290">
            <v>434.56779999999998</v>
          </cell>
          <cell r="G290">
            <v>878.79610000000002</v>
          </cell>
          <cell r="H290">
            <v>0</v>
          </cell>
          <cell r="I290">
            <v>0</v>
          </cell>
          <cell r="J290">
            <v>0</v>
          </cell>
          <cell r="K290">
            <v>131.70740000000001</v>
          </cell>
          <cell r="L290">
            <v>544.75160000000005</v>
          </cell>
          <cell r="M290">
            <v>1351.9939999999999</v>
          </cell>
          <cell r="N290">
            <v>0</v>
          </cell>
          <cell r="O290">
            <v>0</v>
          </cell>
          <cell r="P290">
            <v>0</v>
          </cell>
          <cell r="Q290">
            <v>11.2828</v>
          </cell>
          <cell r="R290">
            <v>41.749000000000002</v>
          </cell>
          <cell r="S290">
            <v>115.8186</v>
          </cell>
          <cell r="T290">
            <v>40.002800000000001</v>
          </cell>
          <cell r="U290">
            <v>148.01939999999999</v>
          </cell>
          <cell r="V290">
            <v>410.63380000000001</v>
          </cell>
          <cell r="W290">
            <v>51.285600000000002</v>
          </cell>
          <cell r="X290">
            <v>284.17099999999999</v>
          </cell>
          <cell r="Y290">
            <v>526.45169999999996</v>
          </cell>
          <cell r="Z290">
            <v>89.172600000000003</v>
          </cell>
          <cell r="AA290">
            <v>334.30459999999999</v>
          </cell>
          <cell r="AB290">
            <v>915.36829999999998</v>
          </cell>
          <cell r="AC290">
            <v>0</v>
          </cell>
          <cell r="AD290">
            <v>82.9619</v>
          </cell>
          <cell r="AE290">
            <v>0</v>
          </cell>
          <cell r="AF290">
            <v>0</v>
          </cell>
          <cell r="AG290">
            <v>0</v>
          </cell>
          <cell r="AH290">
            <v>0</v>
          </cell>
          <cell r="AI290">
            <v>0</v>
          </cell>
          <cell r="AJ290">
            <v>0</v>
          </cell>
          <cell r="AK290">
            <v>0</v>
          </cell>
          <cell r="AL290">
            <v>50.549700000000001</v>
          </cell>
          <cell r="AM290">
            <v>195.6035</v>
          </cell>
          <cell r="AN290">
            <v>518.89930000000004</v>
          </cell>
          <cell r="AO290">
            <v>139.72229999999999</v>
          </cell>
          <cell r="AP290">
            <v>446.94619999999998</v>
          </cell>
          <cell r="AQ290">
            <v>1434.2675999999999</v>
          </cell>
          <cell r="AR290">
            <v>131.70740000000001</v>
          </cell>
          <cell r="AS290">
            <v>627.71349999999995</v>
          </cell>
          <cell r="AT290">
            <v>1351.9939999999999</v>
          </cell>
          <cell r="AU290">
            <v>0</v>
          </cell>
          <cell r="AV290">
            <v>0</v>
          </cell>
          <cell r="AW290">
            <v>0</v>
          </cell>
          <cell r="AX290">
            <v>0</v>
          </cell>
          <cell r="AY290">
            <v>0</v>
          </cell>
          <cell r="AZ290">
            <v>0</v>
          </cell>
          <cell r="BA290">
            <v>131.70740000000001</v>
          </cell>
          <cell r="BB290">
            <v>627.71349999999995</v>
          </cell>
          <cell r="BC290">
            <v>1351.9939999999999</v>
          </cell>
          <cell r="BD290">
            <v>220.88</v>
          </cell>
          <cell r="BE290">
            <v>973.4588</v>
          </cell>
          <cell r="BF290">
            <v>2267.3616000000002</v>
          </cell>
          <cell r="BG290">
            <v>101.8353</v>
          </cell>
          <cell r="BH290">
            <v>385.37189999999998</v>
          </cell>
          <cell r="BI290">
            <v>1045.3516999999999</v>
          </cell>
          <cell r="BJ290">
            <v>322.71530000000001</v>
          </cell>
          <cell r="BK290">
            <v>1358.8307</v>
          </cell>
          <cell r="BL290">
            <v>3312.7132999999999</v>
          </cell>
          <cell r="BM290">
            <v>191.00790000000001</v>
          </cell>
          <cell r="BN290">
            <v>731.11720000000003</v>
          </cell>
          <cell r="BO290">
            <v>1960.7193</v>
          </cell>
          <cell r="BP290">
            <v>220.88</v>
          </cell>
          <cell r="BQ290">
            <v>973.4588</v>
          </cell>
          <cell r="BR290">
            <v>2267.3616000000002</v>
          </cell>
          <cell r="BS290">
            <v>101.8353</v>
          </cell>
          <cell r="BT290">
            <v>385.37189999999998</v>
          </cell>
          <cell r="BU290">
            <v>1045.3516999999999</v>
          </cell>
          <cell r="BV290">
            <v>322.71530000000001</v>
          </cell>
          <cell r="BW290">
            <v>1358.8307</v>
          </cell>
          <cell r="BX290">
            <v>3312.7132999999999</v>
          </cell>
          <cell r="BY290">
            <v>0</v>
          </cell>
          <cell r="BZ290">
            <v>0</v>
          </cell>
          <cell r="CA290">
            <v>0</v>
          </cell>
          <cell r="CB290">
            <v>0</v>
          </cell>
          <cell r="CC290">
            <v>0</v>
          </cell>
          <cell r="CD290">
            <v>0</v>
          </cell>
          <cell r="CE290">
            <v>0</v>
          </cell>
          <cell r="CF290">
            <v>0</v>
          </cell>
          <cell r="CG290">
            <v>0</v>
          </cell>
          <cell r="CH290">
            <v>131.70740000000001</v>
          </cell>
          <cell r="CI290">
            <v>544.75160000000005</v>
          </cell>
          <cell r="CJ290">
            <v>1351.9939999999999</v>
          </cell>
          <cell r="CK290">
            <v>0</v>
          </cell>
          <cell r="CL290">
            <v>82.9619</v>
          </cell>
          <cell r="CM290">
            <v>0</v>
          </cell>
          <cell r="CN290">
            <v>131.70740000000001</v>
          </cell>
          <cell r="CO290">
            <v>627.71349999999995</v>
          </cell>
          <cell r="CP290">
            <v>1351.9939999999999</v>
          </cell>
          <cell r="CQ290">
            <v>0</v>
          </cell>
          <cell r="CR290">
            <v>0</v>
          </cell>
          <cell r="CS290">
            <v>0</v>
          </cell>
          <cell r="CT290">
            <v>0</v>
          </cell>
          <cell r="CU290">
            <v>0</v>
          </cell>
          <cell r="CV290">
            <v>0</v>
          </cell>
          <cell r="CW290">
            <v>0</v>
          </cell>
          <cell r="CX290">
            <v>0</v>
          </cell>
          <cell r="CY290">
            <v>0</v>
          </cell>
          <cell r="CZ290">
            <v>191.00790000000001</v>
          </cell>
          <cell r="DA290">
            <v>731.11720000000003</v>
          </cell>
          <cell r="DB290">
            <v>1960.7193</v>
          </cell>
        </row>
        <row r="291">
          <cell r="A291">
            <v>94062</v>
          </cell>
          <cell r="B291">
            <v>17.447199999999999</v>
          </cell>
          <cell r="C291">
            <v>96.976799999999997</v>
          </cell>
          <cell r="D291">
            <v>161.62710000000001</v>
          </cell>
          <cell r="E291">
            <v>32.402099999999997</v>
          </cell>
          <cell r="F291">
            <v>157.46680000000001</v>
          </cell>
          <cell r="G291">
            <v>300.16840000000002</v>
          </cell>
          <cell r="H291">
            <v>0</v>
          </cell>
          <cell r="I291">
            <v>28.2227</v>
          </cell>
          <cell r="J291">
            <v>0</v>
          </cell>
          <cell r="K291">
            <v>16.399999999999999</v>
          </cell>
          <cell r="L291">
            <v>74.796899999999994</v>
          </cell>
          <cell r="M291">
            <v>151.9271</v>
          </cell>
          <cell r="N291">
            <v>0</v>
          </cell>
          <cell r="O291">
            <v>28.2227</v>
          </cell>
          <cell r="P291">
            <v>0</v>
          </cell>
          <cell r="Q291">
            <v>28.216999999999999</v>
          </cell>
          <cell r="R291">
            <v>166.7816</v>
          </cell>
          <cell r="S291">
            <v>261.39800000000002</v>
          </cell>
          <cell r="T291">
            <v>100.0419</v>
          </cell>
          <cell r="U291">
            <v>591.31709999999998</v>
          </cell>
          <cell r="V291">
            <v>926.77009999999996</v>
          </cell>
          <cell r="W291">
            <v>161.70820000000001</v>
          </cell>
          <cell r="X291">
            <v>937.74540000000002</v>
          </cell>
          <cell r="Y291">
            <v>1498.0364999999999</v>
          </cell>
          <cell r="Z291">
            <v>390.78530000000001</v>
          </cell>
          <cell r="AA291">
            <v>2365.1804999999999</v>
          </cell>
          <cell r="AB291">
            <v>3620.1653000000001</v>
          </cell>
          <cell r="AC291">
            <v>0</v>
          </cell>
          <cell r="AD291">
            <v>5.7028999999999996</v>
          </cell>
          <cell r="AE291">
            <v>0</v>
          </cell>
          <cell r="AF291">
            <v>0</v>
          </cell>
          <cell r="AG291">
            <v>0</v>
          </cell>
          <cell r="AH291">
            <v>0</v>
          </cell>
          <cell r="AI291">
            <v>0</v>
          </cell>
          <cell r="AJ291">
            <v>0</v>
          </cell>
          <cell r="AK291">
            <v>0</v>
          </cell>
          <cell r="AL291">
            <v>139.55240000000001</v>
          </cell>
          <cell r="AM291">
            <v>880.63409999999999</v>
          </cell>
          <cell r="AN291">
            <v>1292.7877000000001</v>
          </cell>
          <cell r="AO291">
            <v>530.33770000000004</v>
          </cell>
          <cell r="AP291">
            <v>3240.1116999999999</v>
          </cell>
          <cell r="AQ291">
            <v>4912.9530000000004</v>
          </cell>
          <cell r="AR291">
            <v>16.399999999999999</v>
          </cell>
          <cell r="AS291">
            <v>108.7225</v>
          </cell>
          <cell r="AT291">
            <v>151.9271</v>
          </cell>
          <cell r="AU291">
            <v>0</v>
          </cell>
          <cell r="AV291">
            <v>0</v>
          </cell>
          <cell r="AW291">
            <v>0</v>
          </cell>
          <cell r="AX291">
            <v>0</v>
          </cell>
          <cell r="AY291">
            <v>0</v>
          </cell>
          <cell r="AZ291">
            <v>0</v>
          </cell>
          <cell r="BA291">
            <v>16.399999999999999</v>
          </cell>
          <cell r="BB291">
            <v>108.7225</v>
          </cell>
          <cell r="BC291">
            <v>151.9271</v>
          </cell>
          <cell r="BD291">
            <v>440.63459999999998</v>
          </cell>
          <cell r="BE291">
            <v>2647.8467999999998</v>
          </cell>
          <cell r="BF291">
            <v>4081.9607999999998</v>
          </cell>
          <cell r="BG291">
            <v>267.81130000000002</v>
          </cell>
          <cell r="BH291">
            <v>1638.7328</v>
          </cell>
          <cell r="BI291">
            <v>2480.9558000000002</v>
          </cell>
          <cell r="BJ291">
            <v>708.44590000000005</v>
          </cell>
          <cell r="BK291">
            <v>4286.5796</v>
          </cell>
          <cell r="BL291">
            <v>6562.9165999999996</v>
          </cell>
          <cell r="BM291">
            <v>692.04589999999996</v>
          </cell>
          <cell r="BN291">
            <v>4177.8571000000002</v>
          </cell>
          <cell r="BO291">
            <v>6410.9894999999997</v>
          </cell>
          <cell r="BP291">
            <v>440.63459999999998</v>
          </cell>
          <cell r="BQ291">
            <v>2647.8467999999998</v>
          </cell>
          <cell r="BR291">
            <v>4081.9607999999998</v>
          </cell>
          <cell r="BS291">
            <v>267.81130000000002</v>
          </cell>
          <cell r="BT291">
            <v>1638.7328</v>
          </cell>
          <cell r="BU291">
            <v>2480.9558000000002</v>
          </cell>
          <cell r="BV291">
            <v>708.44590000000005</v>
          </cell>
          <cell r="BW291">
            <v>4286.5796</v>
          </cell>
          <cell r="BX291">
            <v>6562.9165999999996</v>
          </cell>
          <cell r="BY291">
            <v>0</v>
          </cell>
          <cell r="BZ291">
            <v>0</v>
          </cell>
          <cell r="CA291">
            <v>0</v>
          </cell>
          <cell r="CB291">
            <v>0</v>
          </cell>
          <cell r="CC291">
            <v>0</v>
          </cell>
          <cell r="CD291">
            <v>0</v>
          </cell>
          <cell r="CE291">
            <v>0</v>
          </cell>
          <cell r="CF291">
            <v>28.2227</v>
          </cell>
          <cell r="CG291">
            <v>0</v>
          </cell>
          <cell r="CH291">
            <v>16.399999999999999</v>
          </cell>
          <cell r="CI291">
            <v>74.796899999999994</v>
          </cell>
          <cell r="CJ291">
            <v>151.9271</v>
          </cell>
          <cell r="CK291">
            <v>0</v>
          </cell>
          <cell r="CL291">
            <v>5.7028999999999996</v>
          </cell>
          <cell r="CM291">
            <v>0</v>
          </cell>
          <cell r="CN291">
            <v>16.399999999999999</v>
          </cell>
          <cell r="CO291">
            <v>108.7225</v>
          </cell>
          <cell r="CP291">
            <v>151.9271</v>
          </cell>
          <cell r="CQ291">
            <v>0</v>
          </cell>
          <cell r="CR291">
            <v>0</v>
          </cell>
          <cell r="CS291">
            <v>0</v>
          </cell>
          <cell r="CT291">
            <v>0</v>
          </cell>
          <cell r="CU291">
            <v>0</v>
          </cell>
          <cell r="CV291">
            <v>0</v>
          </cell>
          <cell r="CW291">
            <v>0</v>
          </cell>
          <cell r="CX291">
            <v>0</v>
          </cell>
          <cell r="CY291">
            <v>0</v>
          </cell>
          <cell r="CZ291">
            <v>692.04589999999996</v>
          </cell>
          <cell r="DA291">
            <v>4177.8571000000002</v>
          </cell>
          <cell r="DB291">
            <v>6410.9894999999997</v>
          </cell>
        </row>
        <row r="292">
          <cell r="A292">
            <v>94063</v>
          </cell>
          <cell r="B292">
            <v>0</v>
          </cell>
          <cell r="C292">
            <v>0</v>
          </cell>
          <cell r="D292">
            <v>0</v>
          </cell>
          <cell r="E292">
            <v>0</v>
          </cell>
          <cell r="F292">
            <v>0</v>
          </cell>
          <cell r="G292">
            <v>0</v>
          </cell>
          <cell r="H292">
            <v>0</v>
          </cell>
          <cell r="I292">
            <v>69.778800000000004</v>
          </cell>
          <cell r="J292">
            <v>0</v>
          </cell>
          <cell r="K292">
            <v>0</v>
          </cell>
          <cell r="L292">
            <v>0</v>
          </cell>
          <cell r="M292">
            <v>0</v>
          </cell>
          <cell r="N292">
            <v>0</v>
          </cell>
          <cell r="O292">
            <v>69.778800000000004</v>
          </cell>
          <cell r="P292">
            <v>0</v>
          </cell>
          <cell r="Q292">
            <v>14.4466</v>
          </cell>
          <cell r="R292">
            <v>82.393100000000004</v>
          </cell>
          <cell r="S292">
            <v>26.909500000000001</v>
          </cell>
          <cell r="T292">
            <v>51.219700000000003</v>
          </cell>
          <cell r="U292">
            <v>292.12130000000002</v>
          </cell>
          <cell r="V292">
            <v>95.406599999999997</v>
          </cell>
          <cell r="W292">
            <v>65.666300000000007</v>
          </cell>
          <cell r="X292">
            <v>374.51440000000002</v>
          </cell>
          <cell r="Y292">
            <v>122.31610000000001</v>
          </cell>
          <cell r="Z292">
            <v>79.426000000000002</v>
          </cell>
          <cell r="AA292">
            <v>435.0652</v>
          </cell>
          <cell r="AB292">
            <v>147.9462</v>
          </cell>
          <cell r="AC292">
            <v>0</v>
          </cell>
          <cell r="AD292">
            <v>0</v>
          </cell>
          <cell r="AE292">
            <v>0</v>
          </cell>
          <cell r="AF292">
            <v>0</v>
          </cell>
          <cell r="AG292">
            <v>0</v>
          </cell>
          <cell r="AH292">
            <v>0</v>
          </cell>
          <cell r="AI292">
            <v>1.9985999999999999</v>
          </cell>
          <cell r="AJ292">
            <v>13.105399999999999</v>
          </cell>
          <cell r="AK292">
            <v>3.4786999999999999</v>
          </cell>
          <cell r="AL292">
            <v>71.448300000000003</v>
          </cell>
          <cell r="AM292">
            <v>437.57569999999998</v>
          </cell>
          <cell r="AN292">
            <v>133.08619999999999</v>
          </cell>
          <cell r="AO292">
            <v>148.87569999999999</v>
          </cell>
          <cell r="AP292">
            <v>859.53549999999996</v>
          </cell>
          <cell r="AQ292">
            <v>277.55369999999999</v>
          </cell>
          <cell r="AR292">
            <v>1.9985999999999999</v>
          </cell>
          <cell r="AS292">
            <v>82.884200000000007</v>
          </cell>
          <cell r="AT292">
            <v>3.4786999999999999</v>
          </cell>
          <cell r="AU292">
            <v>0</v>
          </cell>
          <cell r="AV292">
            <v>0</v>
          </cell>
          <cell r="AW292">
            <v>0</v>
          </cell>
          <cell r="AX292">
            <v>0</v>
          </cell>
          <cell r="AY292">
            <v>0</v>
          </cell>
          <cell r="AZ292">
            <v>0</v>
          </cell>
          <cell r="BA292">
            <v>1.9985999999999999</v>
          </cell>
          <cell r="BB292">
            <v>82.884200000000007</v>
          </cell>
          <cell r="BC292">
            <v>3.4786999999999999</v>
          </cell>
          <cell r="BD292">
            <v>79.426000000000002</v>
          </cell>
          <cell r="BE292">
            <v>504.84399999999999</v>
          </cell>
          <cell r="BF292">
            <v>147.9462</v>
          </cell>
          <cell r="BG292">
            <v>137.1146</v>
          </cell>
          <cell r="BH292">
            <v>812.09010000000001</v>
          </cell>
          <cell r="BI292">
            <v>255.4023</v>
          </cell>
          <cell r="BJ292">
            <v>216.54060000000001</v>
          </cell>
          <cell r="BK292">
            <v>1316.9340999999999</v>
          </cell>
          <cell r="BL292">
            <v>403.3485</v>
          </cell>
          <cell r="BM292">
            <v>214.542</v>
          </cell>
          <cell r="BN292">
            <v>1234.0499</v>
          </cell>
          <cell r="BO292">
            <v>399.8698</v>
          </cell>
          <cell r="BP292">
            <v>79.426000000000002</v>
          </cell>
          <cell r="BQ292">
            <v>504.84399999999999</v>
          </cell>
          <cell r="BR292">
            <v>147.9462</v>
          </cell>
          <cell r="BS292">
            <v>137.1146</v>
          </cell>
          <cell r="BT292">
            <v>812.09010000000001</v>
          </cell>
          <cell r="BU292">
            <v>255.4023</v>
          </cell>
          <cell r="BV292">
            <v>216.54060000000001</v>
          </cell>
          <cell r="BW292">
            <v>1316.9340999999999</v>
          </cell>
          <cell r="BX292">
            <v>403.3485</v>
          </cell>
          <cell r="BY292">
            <v>1.9985999999999999</v>
          </cell>
          <cell r="BZ292">
            <v>13.105399999999999</v>
          </cell>
          <cell r="CA292">
            <v>3.4786999999999999</v>
          </cell>
          <cell r="CB292">
            <v>0</v>
          </cell>
          <cell r="CC292">
            <v>0</v>
          </cell>
          <cell r="CD292">
            <v>0</v>
          </cell>
          <cell r="CE292">
            <v>0</v>
          </cell>
          <cell r="CF292">
            <v>69.778800000000004</v>
          </cell>
          <cell r="CG292">
            <v>0</v>
          </cell>
          <cell r="CH292">
            <v>0</v>
          </cell>
          <cell r="CI292">
            <v>0</v>
          </cell>
          <cell r="CJ292">
            <v>0</v>
          </cell>
          <cell r="CK292">
            <v>0</v>
          </cell>
          <cell r="CL292">
            <v>0</v>
          </cell>
          <cell r="CM292">
            <v>0</v>
          </cell>
          <cell r="CN292">
            <v>1.9985999999999999</v>
          </cell>
          <cell r="CO292">
            <v>82.884200000000007</v>
          </cell>
          <cell r="CP292">
            <v>3.4786999999999999</v>
          </cell>
          <cell r="CQ292">
            <v>0</v>
          </cell>
          <cell r="CR292">
            <v>0</v>
          </cell>
          <cell r="CS292">
            <v>0</v>
          </cell>
          <cell r="CT292">
            <v>0</v>
          </cell>
          <cell r="CU292">
            <v>0</v>
          </cell>
          <cell r="CV292">
            <v>0</v>
          </cell>
          <cell r="CW292">
            <v>0</v>
          </cell>
          <cell r="CX292">
            <v>0</v>
          </cell>
          <cell r="CY292">
            <v>0</v>
          </cell>
          <cell r="CZ292">
            <v>214.542</v>
          </cell>
          <cell r="DA292">
            <v>1234.0499</v>
          </cell>
          <cell r="DB292">
            <v>399.8698</v>
          </cell>
        </row>
        <row r="293">
          <cell r="A293">
            <v>94064</v>
          </cell>
          <cell r="B293">
            <v>0</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255.7448</v>
          </cell>
          <cell r="R293">
            <v>1524.5618999999999</v>
          </cell>
          <cell r="S293">
            <v>1055.9545000000001</v>
          </cell>
          <cell r="T293">
            <v>906.73149999999998</v>
          </cell>
          <cell r="U293">
            <v>5405.2650000000003</v>
          </cell>
          <cell r="V293">
            <v>3743.8368</v>
          </cell>
          <cell r="W293">
            <v>1162.4763</v>
          </cell>
          <cell r="X293">
            <v>6929.8269</v>
          </cell>
          <cell r="Y293">
            <v>4799.7912999999999</v>
          </cell>
          <cell r="Z293">
            <v>1939.7330999999999</v>
          </cell>
          <cell r="AA293">
            <v>11737.021699999999</v>
          </cell>
          <cell r="AB293">
            <v>8009.0356000000002</v>
          </cell>
          <cell r="AC293">
            <v>0</v>
          </cell>
          <cell r="AD293">
            <v>0</v>
          </cell>
          <cell r="AE293">
            <v>0</v>
          </cell>
          <cell r="AF293">
            <v>0</v>
          </cell>
          <cell r="AG293">
            <v>0</v>
          </cell>
          <cell r="AH293">
            <v>0</v>
          </cell>
          <cell r="AI293">
            <v>15.4665</v>
          </cell>
          <cell r="AJ293">
            <v>125.47199999999999</v>
          </cell>
          <cell r="AK293">
            <v>55.9833</v>
          </cell>
          <cell r="AL293">
            <v>1145.7964999999999</v>
          </cell>
          <cell r="AM293">
            <v>7386.0168000000003</v>
          </cell>
          <cell r="AN293">
            <v>4730.9215000000004</v>
          </cell>
          <cell r="AO293">
            <v>3070.0630999999998</v>
          </cell>
          <cell r="AP293">
            <v>18997.566500000001</v>
          </cell>
          <cell r="AQ293">
            <v>12683.9738</v>
          </cell>
          <cell r="AR293">
            <v>15.4665</v>
          </cell>
          <cell r="AS293">
            <v>125.47199999999999</v>
          </cell>
          <cell r="AT293">
            <v>55.9833</v>
          </cell>
          <cell r="AU293">
            <v>0</v>
          </cell>
          <cell r="AV293">
            <v>0</v>
          </cell>
          <cell r="AW293">
            <v>0</v>
          </cell>
          <cell r="AX293">
            <v>0</v>
          </cell>
          <cell r="AY293">
            <v>0</v>
          </cell>
          <cell r="AZ293">
            <v>0</v>
          </cell>
          <cell r="BA293">
            <v>15.4665</v>
          </cell>
          <cell r="BB293">
            <v>125.47199999999999</v>
          </cell>
          <cell r="BC293">
            <v>55.9833</v>
          </cell>
          <cell r="BD293">
            <v>1939.7330999999999</v>
          </cell>
          <cell r="BE293">
            <v>11737.021699999999</v>
          </cell>
          <cell r="BF293">
            <v>8009.0356000000002</v>
          </cell>
          <cell r="BG293">
            <v>2308.2728000000002</v>
          </cell>
          <cell r="BH293">
            <v>14315.843699999999</v>
          </cell>
          <cell r="BI293">
            <v>9530.7127999999993</v>
          </cell>
          <cell r="BJ293">
            <v>4248.0059000000001</v>
          </cell>
          <cell r="BK293">
            <v>26052.865399999999</v>
          </cell>
          <cell r="BL293">
            <v>17539.7484</v>
          </cell>
          <cell r="BM293">
            <v>4232.5393999999997</v>
          </cell>
          <cell r="BN293">
            <v>25927.393400000001</v>
          </cell>
          <cell r="BO293">
            <v>17483.765100000001</v>
          </cell>
          <cell r="BP293">
            <v>1939.7330999999999</v>
          </cell>
          <cell r="BQ293">
            <v>11737.021699999999</v>
          </cell>
          <cell r="BR293">
            <v>8009.0356000000002</v>
          </cell>
          <cell r="BS293">
            <v>2308.2728000000002</v>
          </cell>
          <cell r="BT293">
            <v>14315.843699999999</v>
          </cell>
          <cell r="BU293">
            <v>9530.7127999999993</v>
          </cell>
          <cell r="BV293">
            <v>4248.0059000000001</v>
          </cell>
          <cell r="BW293">
            <v>26052.865399999999</v>
          </cell>
          <cell r="BX293">
            <v>17539.7484</v>
          </cell>
          <cell r="BY293">
            <v>15.4665</v>
          </cell>
          <cell r="BZ293">
            <v>125.47199999999999</v>
          </cell>
          <cell r="CA293">
            <v>55.9833</v>
          </cell>
          <cell r="CB293">
            <v>0</v>
          </cell>
          <cell r="CC293">
            <v>0</v>
          </cell>
          <cell r="CD293">
            <v>0</v>
          </cell>
          <cell r="CE293">
            <v>0</v>
          </cell>
          <cell r="CF293">
            <v>0</v>
          </cell>
          <cell r="CG293">
            <v>0</v>
          </cell>
          <cell r="CH293">
            <v>0</v>
          </cell>
          <cell r="CI293">
            <v>0</v>
          </cell>
          <cell r="CJ293">
            <v>0</v>
          </cell>
          <cell r="CK293">
            <v>0</v>
          </cell>
          <cell r="CL293">
            <v>0</v>
          </cell>
          <cell r="CM293">
            <v>0</v>
          </cell>
          <cell r="CN293">
            <v>15.4665</v>
          </cell>
          <cell r="CO293">
            <v>125.47199999999999</v>
          </cell>
          <cell r="CP293">
            <v>55.9833</v>
          </cell>
          <cell r="CQ293">
            <v>0</v>
          </cell>
          <cell r="CR293">
            <v>0</v>
          </cell>
          <cell r="CS293">
            <v>0</v>
          </cell>
          <cell r="CT293">
            <v>0</v>
          </cell>
          <cell r="CU293">
            <v>0</v>
          </cell>
          <cell r="CV293">
            <v>0</v>
          </cell>
          <cell r="CW293">
            <v>0</v>
          </cell>
          <cell r="CX293">
            <v>0</v>
          </cell>
          <cell r="CY293">
            <v>0</v>
          </cell>
          <cell r="CZ293">
            <v>4232.5393999999997</v>
          </cell>
          <cell r="DA293">
            <v>25927.393400000001</v>
          </cell>
          <cell r="DB293">
            <v>17483.765100000001</v>
          </cell>
        </row>
        <row r="294">
          <cell r="A294">
            <v>94066</v>
          </cell>
          <cell r="B294">
            <v>27.254999999999999</v>
          </cell>
          <cell r="C294">
            <v>160.55109999999999</v>
          </cell>
          <cell r="D294">
            <v>263.31830000000002</v>
          </cell>
          <cell r="E294">
            <v>50.616500000000002</v>
          </cell>
          <cell r="F294">
            <v>346.46850000000001</v>
          </cell>
          <cell r="G294">
            <v>489.02190000000002</v>
          </cell>
          <cell r="H294">
            <v>0</v>
          </cell>
          <cell r="I294">
            <v>22.317699999999999</v>
          </cell>
          <cell r="J294">
            <v>0</v>
          </cell>
          <cell r="K294">
            <v>52.990400000000001</v>
          </cell>
          <cell r="L294">
            <v>203.36279999999999</v>
          </cell>
          <cell r="M294">
            <v>511.95749999999998</v>
          </cell>
          <cell r="N294">
            <v>0</v>
          </cell>
          <cell r="O294">
            <v>22.317699999999999</v>
          </cell>
          <cell r="P294">
            <v>0</v>
          </cell>
          <cell r="Q294">
            <v>32.104199999999999</v>
          </cell>
          <cell r="R294">
            <v>342.0061</v>
          </cell>
          <cell r="S294">
            <v>310.16739999999999</v>
          </cell>
          <cell r="T294">
            <v>113.82380000000001</v>
          </cell>
          <cell r="U294">
            <v>1212.5666000000001</v>
          </cell>
          <cell r="V294">
            <v>1099.6846</v>
          </cell>
          <cell r="W294">
            <v>170.8091</v>
          </cell>
          <cell r="X294">
            <v>1858.2294999999999</v>
          </cell>
          <cell r="Y294">
            <v>1650.2347</v>
          </cell>
          <cell r="Z294">
            <v>254.2422</v>
          </cell>
          <cell r="AA294">
            <v>2625.6671000000001</v>
          </cell>
          <cell r="AB294">
            <v>2456.31</v>
          </cell>
          <cell r="AC294">
            <v>0</v>
          </cell>
          <cell r="AD294">
            <v>7.9923999999999999</v>
          </cell>
          <cell r="AE294">
            <v>0</v>
          </cell>
          <cell r="AF294">
            <v>0</v>
          </cell>
          <cell r="AG294">
            <v>0</v>
          </cell>
          <cell r="AH294">
            <v>0</v>
          </cell>
          <cell r="AI294">
            <v>0</v>
          </cell>
          <cell r="AJ294">
            <v>0</v>
          </cell>
          <cell r="AK294">
            <v>0</v>
          </cell>
          <cell r="AL294">
            <v>158.7773</v>
          </cell>
          <cell r="AM294">
            <v>1847.9075</v>
          </cell>
          <cell r="AN294">
            <v>1533.9947</v>
          </cell>
          <cell r="AO294">
            <v>413.01949999999999</v>
          </cell>
          <cell r="AP294">
            <v>4465.5821999999998</v>
          </cell>
          <cell r="AQ294">
            <v>3990.3047000000001</v>
          </cell>
          <cell r="AR294">
            <v>52.990400000000001</v>
          </cell>
          <cell r="AS294">
            <v>233.6729</v>
          </cell>
          <cell r="AT294">
            <v>511.95749999999998</v>
          </cell>
          <cell r="AU294">
            <v>0</v>
          </cell>
          <cell r="AV294">
            <v>0</v>
          </cell>
          <cell r="AW294">
            <v>0</v>
          </cell>
          <cell r="AX294">
            <v>0</v>
          </cell>
          <cell r="AY294">
            <v>0</v>
          </cell>
          <cell r="AZ294">
            <v>0</v>
          </cell>
          <cell r="BA294">
            <v>52.990400000000001</v>
          </cell>
          <cell r="BB294">
            <v>233.6729</v>
          </cell>
          <cell r="BC294">
            <v>511.95749999999998</v>
          </cell>
          <cell r="BD294">
            <v>332.11369999999999</v>
          </cell>
          <cell r="BE294">
            <v>3155.0043999999998</v>
          </cell>
          <cell r="BF294">
            <v>3208.6502</v>
          </cell>
          <cell r="BG294">
            <v>304.70530000000002</v>
          </cell>
          <cell r="BH294">
            <v>3402.4802</v>
          </cell>
          <cell r="BI294">
            <v>2943.8467000000001</v>
          </cell>
          <cell r="BJ294">
            <v>636.81899999999996</v>
          </cell>
          <cell r="BK294">
            <v>6557.4845999999998</v>
          </cell>
          <cell r="BL294">
            <v>6152.4969000000001</v>
          </cell>
          <cell r="BM294">
            <v>583.82860000000005</v>
          </cell>
          <cell r="BN294">
            <v>6323.8117000000002</v>
          </cell>
          <cell r="BO294">
            <v>5640.5393999999997</v>
          </cell>
          <cell r="BP294">
            <v>332.11369999999999</v>
          </cell>
          <cell r="BQ294">
            <v>3155.0043999999998</v>
          </cell>
          <cell r="BR294">
            <v>3208.6502</v>
          </cell>
          <cell r="BS294">
            <v>304.70530000000002</v>
          </cell>
          <cell r="BT294">
            <v>3402.4802</v>
          </cell>
          <cell r="BU294">
            <v>2943.8467000000001</v>
          </cell>
          <cell r="BV294">
            <v>636.81899999999996</v>
          </cell>
          <cell r="BW294">
            <v>6557.4845999999998</v>
          </cell>
          <cell r="BX294">
            <v>6152.4969000000001</v>
          </cell>
          <cell r="BY294">
            <v>0</v>
          </cell>
          <cell r="BZ294">
            <v>0</v>
          </cell>
          <cell r="CA294">
            <v>0</v>
          </cell>
          <cell r="CB294">
            <v>0</v>
          </cell>
          <cell r="CC294">
            <v>0</v>
          </cell>
          <cell r="CD294">
            <v>0</v>
          </cell>
          <cell r="CE294">
            <v>0</v>
          </cell>
          <cell r="CF294">
            <v>22.317699999999999</v>
          </cell>
          <cell r="CG294">
            <v>0</v>
          </cell>
          <cell r="CH294">
            <v>52.990400000000001</v>
          </cell>
          <cell r="CI294">
            <v>203.36279999999999</v>
          </cell>
          <cell r="CJ294">
            <v>511.95749999999998</v>
          </cell>
          <cell r="CK294">
            <v>0</v>
          </cell>
          <cell r="CL294">
            <v>7.9923999999999999</v>
          </cell>
          <cell r="CM294">
            <v>0</v>
          </cell>
          <cell r="CN294">
            <v>52.990400000000001</v>
          </cell>
          <cell r="CO294">
            <v>233.6729</v>
          </cell>
          <cell r="CP294">
            <v>511.95749999999998</v>
          </cell>
          <cell r="CQ294">
            <v>0</v>
          </cell>
          <cell r="CR294">
            <v>0</v>
          </cell>
          <cell r="CS294">
            <v>0</v>
          </cell>
          <cell r="CT294">
            <v>0</v>
          </cell>
          <cell r="CU294">
            <v>0</v>
          </cell>
          <cell r="CV294">
            <v>0</v>
          </cell>
          <cell r="CW294">
            <v>0</v>
          </cell>
          <cell r="CX294">
            <v>0</v>
          </cell>
          <cell r="CY294">
            <v>0</v>
          </cell>
          <cell r="CZ294">
            <v>583.82860000000005</v>
          </cell>
          <cell r="DA294">
            <v>6323.8117000000002</v>
          </cell>
          <cell r="DB294">
            <v>5640.5393999999997</v>
          </cell>
        </row>
        <row r="295">
          <cell r="A295">
            <v>94067</v>
          </cell>
          <cell r="B295">
            <v>0</v>
          </cell>
          <cell r="C295">
            <v>0</v>
          </cell>
          <cell r="D295">
            <v>0</v>
          </cell>
          <cell r="E295">
            <v>0</v>
          </cell>
          <cell r="F295">
            <v>0</v>
          </cell>
          <cell r="G295">
            <v>0</v>
          </cell>
          <cell r="H295">
            <v>0</v>
          </cell>
          <cell r="I295">
            <v>162.34219999999999</v>
          </cell>
          <cell r="J295">
            <v>0</v>
          </cell>
          <cell r="K295">
            <v>0</v>
          </cell>
          <cell r="L295">
            <v>0</v>
          </cell>
          <cell r="M295">
            <v>0</v>
          </cell>
          <cell r="N295">
            <v>0</v>
          </cell>
          <cell r="O295">
            <v>162.34219999999999</v>
          </cell>
          <cell r="P295">
            <v>0</v>
          </cell>
          <cell r="Q295">
            <v>96.657200000000003</v>
          </cell>
          <cell r="R295">
            <v>631.20050000000003</v>
          </cell>
          <cell r="S295">
            <v>236.97739999999999</v>
          </cell>
          <cell r="T295">
            <v>342.6936</v>
          </cell>
          <cell r="U295">
            <v>2237.8930999999998</v>
          </cell>
          <cell r="V295">
            <v>840.19219999999996</v>
          </cell>
          <cell r="W295">
            <v>439.35079999999999</v>
          </cell>
          <cell r="X295">
            <v>2869.0936000000002</v>
          </cell>
          <cell r="Y295">
            <v>1077.1695999999999</v>
          </cell>
          <cell r="Z295">
            <v>484.63589999999999</v>
          </cell>
          <cell r="AA295">
            <v>3156.8123999999998</v>
          </cell>
          <cell r="AB295">
            <v>1188.1962000000001</v>
          </cell>
          <cell r="AC295">
            <v>0</v>
          </cell>
          <cell r="AD295">
            <v>0</v>
          </cell>
          <cell r="AE295">
            <v>0</v>
          </cell>
          <cell r="AF295">
            <v>0</v>
          </cell>
          <cell r="AG295">
            <v>0</v>
          </cell>
          <cell r="AH295">
            <v>0</v>
          </cell>
          <cell r="AI295">
            <v>2.1212</v>
          </cell>
          <cell r="AJ295">
            <v>24.285599999999999</v>
          </cell>
          <cell r="AK295">
            <v>4.7808999999999999</v>
          </cell>
          <cell r="AL295">
            <v>471.79520000000002</v>
          </cell>
          <cell r="AM295">
            <v>3364.8728000000001</v>
          </cell>
          <cell r="AN295">
            <v>1156.7143000000001</v>
          </cell>
          <cell r="AO295">
            <v>954.30989999999997</v>
          </cell>
          <cell r="AP295">
            <v>6497.3995999999997</v>
          </cell>
          <cell r="AQ295">
            <v>2340.1296000000002</v>
          </cell>
          <cell r="AR295">
            <v>2.1212</v>
          </cell>
          <cell r="AS295">
            <v>186.62780000000001</v>
          </cell>
          <cell r="AT295">
            <v>4.7808999999999999</v>
          </cell>
          <cell r="AU295">
            <v>0</v>
          </cell>
          <cell r="AV295">
            <v>0</v>
          </cell>
          <cell r="AW295">
            <v>0</v>
          </cell>
          <cell r="AX295">
            <v>0</v>
          </cell>
          <cell r="AY295">
            <v>0</v>
          </cell>
          <cell r="AZ295">
            <v>0</v>
          </cell>
          <cell r="BA295">
            <v>2.1212</v>
          </cell>
          <cell r="BB295">
            <v>186.62780000000001</v>
          </cell>
          <cell r="BC295">
            <v>4.7808999999999999</v>
          </cell>
          <cell r="BD295">
            <v>484.63589999999999</v>
          </cell>
          <cell r="BE295">
            <v>3319.1545999999998</v>
          </cell>
          <cell r="BF295">
            <v>1188.1962000000001</v>
          </cell>
          <cell r="BG295">
            <v>911.14599999999996</v>
          </cell>
          <cell r="BH295">
            <v>6233.9664000000002</v>
          </cell>
          <cell r="BI295">
            <v>2233.8838999999998</v>
          </cell>
          <cell r="BJ295">
            <v>1395.7819</v>
          </cell>
          <cell r="BK295">
            <v>9553.1209999999992</v>
          </cell>
          <cell r="BL295">
            <v>3422.0801000000001</v>
          </cell>
          <cell r="BM295">
            <v>1393.6606999999999</v>
          </cell>
          <cell r="BN295">
            <v>9366.4932000000008</v>
          </cell>
          <cell r="BO295">
            <v>3417.2991999999999</v>
          </cell>
          <cell r="BP295">
            <v>484.63589999999999</v>
          </cell>
          <cell r="BQ295">
            <v>3319.1545999999998</v>
          </cell>
          <cell r="BR295">
            <v>1188.1962000000001</v>
          </cell>
          <cell r="BS295">
            <v>911.14599999999996</v>
          </cell>
          <cell r="BT295">
            <v>6233.9664000000002</v>
          </cell>
          <cell r="BU295">
            <v>2233.8838999999998</v>
          </cell>
          <cell r="BV295">
            <v>1395.7819</v>
          </cell>
          <cell r="BW295">
            <v>9553.1209999999992</v>
          </cell>
          <cell r="BX295">
            <v>3422.0801000000001</v>
          </cell>
          <cell r="BY295">
            <v>2.1212</v>
          </cell>
          <cell r="BZ295">
            <v>24.285599999999999</v>
          </cell>
          <cell r="CA295">
            <v>4.7808999999999999</v>
          </cell>
          <cell r="CB295">
            <v>0</v>
          </cell>
          <cell r="CC295">
            <v>0</v>
          </cell>
          <cell r="CD295">
            <v>0</v>
          </cell>
          <cell r="CE295">
            <v>0</v>
          </cell>
          <cell r="CF295">
            <v>162.34219999999999</v>
          </cell>
          <cell r="CG295">
            <v>0</v>
          </cell>
          <cell r="CH295">
            <v>0</v>
          </cell>
          <cell r="CI295">
            <v>0</v>
          </cell>
          <cell r="CJ295">
            <v>0</v>
          </cell>
          <cell r="CK295">
            <v>0</v>
          </cell>
          <cell r="CL295">
            <v>0</v>
          </cell>
          <cell r="CM295">
            <v>0</v>
          </cell>
          <cell r="CN295">
            <v>2.1212</v>
          </cell>
          <cell r="CO295">
            <v>186.62780000000001</v>
          </cell>
          <cell r="CP295">
            <v>4.7808999999999999</v>
          </cell>
          <cell r="CQ295">
            <v>0</v>
          </cell>
          <cell r="CR295">
            <v>0</v>
          </cell>
          <cell r="CS295">
            <v>0</v>
          </cell>
          <cell r="CT295">
            <v>0</v>
          </cell>
          <cell r="CU295">
            <v>0</v>
          </cell>
          <cell r="CV295">
            <v>0</v>
          </cell>
          <cell r="CW295">
            <v>0</v>
          </cell>
          <cell r="CX295">
            <v>0</v>
          </cell>
          <cell r="CY295">
            <v>0</v>
          </cell>
          <cell r="CZ295">
            <v>1393.6606999999999</v>
          </cell>
          <cell r="DA295">
            <v>9366.4932000000008</v>
          </cell>
          <cell r="DB295">
            <v>3417.2991999999999</v>
          </cell>
        </row>
        <row r="296">
          <cell r="A296">
            <v>94069</v>
          </cell>
          <cell r="B296">
            <v>13.568199999999999</v>
          </cell>
          <cell r="C296">
            <v>116.3252</v>
          </cell>
          <cell r="D296">
            <v>131.08609999999999</v>
          </cell>
          <cell r="E296">
            <v>25.1981</v>
          </cell>
          <cell r="F296">
            <v>268.59309999999999</v>
          </cell>
          <cell r="G296">
            <v>243.446</v>
          </cell>
          <cell r="H296">
            <v>0</v>
          </cell>
          <cell r="I296">
            <v>58.558500000000002</v>
          </cell>
          <cell r="J296">
            <v>0</v>
          </cell>
          <cell r="K296">
            <v>29.82</v>
          </cell>
          <cell r="L296">
            <v>153.61709999999999</v>
          </cell>
          <cell r="M296">
            <v>288.10050000000001</v>
          </cell>
          <cell r="N296">
            <v>0</v>
          </cell>
          <cell r="O296">
            <v>58.558500000000002</v>
          </cell>
          <cell r="P296">
            <v>0</v>
          </cell>
          <cell r="Q296">
            <v>55.6111</v>
          </cell>
          <cell r="R296">
            <v>369.69209999999998</v>
          </cell>
          <cell r="S296">
            <v>537.27509999999995</v>
          </cell>
          <cell r="T296">
            <v>197.16669999999999</v>
          </cell>
          <cell r="U296">
            <v>1310.7265</v>
          </cell>
          <cell r="V296">
            <v>1904.8865000000001</v>
          </cell>
          <cell r="W296">
            <v>261.72410000000002</v>
          </cell>
          <cell r="X296">
            <v>1911.7198000000001</v>
          </cell>
          <cell r="Y296">
            <v>2528.5931999999998</v>
          </cell>
          <cell r="Z296">
            <v>802.4769</v>
          </cell>
          <cell r="AA296">
            <v>6161.0454</v>
          </cell>
          <cell r="AB296">
            <v>7752.97</v>
          </cell>
          <cell r="AC296">
            <v>0</v>
          </cell>
          <cell r="AD296">
            <v>3.7770999999999999</v>
          </cell>
          <cell r="AE296">
            <v>0</v>
          </cell>
          <cell r="AF296">
            <v>0</v>
          </cell>
          <cell r="AG296">
            <v>0</v>
          </cell>
          <cell r="AH296">
            <v>0</v>
          </cell>
          <cell r="AI296">
            <v>0</v>
          </cell>
          <cell r="AJ296">
            <v>0</v>
          </cell>
          <cell r="AK296">
            <v>0</v>
          </cell>
          <cell r="AL296">
            <v>249.1508</v>
          </cell>
          <cell r="AM296">
            <v>1816.6592000000001</v>
          </cell>
          <cell r="AN296">
            <v>2407.1205</v>
          </cell>
          <cell r="AO296">
            <v>1051.6277</v>
          </cell>
          <cell r="AP296">
            <v>7973.9274999999998</v>
          </cell>
          <cell r="AQ296">
            <v>10160.0905</v>
          </cell>
          <cell r="AR296">
            <v>29.82</v>
          </cell>
          <cell r="AS296">
            <v>215.95269999999999</v>
          </cell>
          <cell r="AT296">
            <v>288.10050000000001</v>
          </cell>
          <cell r="AU296">
            <v>0</v>
          </cell>
          <cell r="AV296">
            <v>0</v>
          </cell>
          <cell r="AW296">
            <v>0</v>
          </cell>
          <cell r="AX296">
            <v>0</v>
          </cell>
          <cell r="AY296">
            <v>0</v>
          </cell>
          <cell r="AZ296">
            <v>0</v>
          </cell>
          <cell r="BA296">
            <v>29.82</v>
          </cell>
          <cell r="BB296">
            <v>215.95269999999999</v>
          </cell>
          <cell r="BC296">
            <v>288.10050000000001</v>
          </cell>
          <cell r="BD296">
            <v>841.2432</v>
          </cell>
          <cell r="BE296">
            <v>6604.5222000000003</v>
          </cell>
          <cell r="BF296">
            <v>8127.5020999999997</v>
          </cell>
          <cell r="BG296">
            <v>501.92860000000002</v>
          </cell>
          <cell r="BH296">
            <v>3497.0778</v>
          </cell>
          <cell r="BI296">
            <v>4849.2821000000004</v>
          </cell>
          <cell r="BJ296">
            <v>1343.1718000000001</v>
          </cell>
          <cell r="BK296">
            <v>10101.6</v>
          </cell>
          <cell r="BL296">
            <v>12976.7842</v>
          </cell>
          <cell r="BM296">
            <v>1313.3517999999999</v>
          </cell>
          <cell r="BN296">
            <v>9885.6473000000005</v>
          </cell>
          <cell r="BO296">
            <v>12688.6837</v>
          </cell>
          <cell r="BP296">
            <v>841.2432</v>
          </cell>
          <cell r="BQ296">
            <v>6604.5222000000003</v>
          </cell>
          <cell r="BR296">
            <v>8127.5020999999997</v>
          </cell>
          <cell r="BS296">
            <v>501.92860000000002</v>
          </cell>
          <cell r="BT296">
            <v>3497.0778</v>
          </cell>
          <cell r="BU296">
            <v>4849.2821000000004</v>
          </cell>
          <cell r="BV296">
            <v>1343.1718000000001</v>
          </cell>
          <cell r="BW296">
            <v>10101.6</v>
          </cell>
          <cell r="BX296">
            <v>12976.7842</v>
          </cell>
          <cell r="BY296">
            <v>0</v>
          </cell>
          <cell r="BZ296">
            <v>0</v>
          </cell>
          <cell r="CA296">
            <v>0</v>
          </cell>
          <cell r="CB296">
            <v>0</v>
          </cell>
          <cell r="CC296">
            <v>0</v>
          </cell>
          <cell r="CD296">
            <v>0</v>
          </cell>
          <cell r="CE296">
            <v>0</v>
          </cell>
          <cell r="CF296">
            <v>58.558500000000002</v>
          </cell>
          <cell r="CG296">
            <v>0</v>
          </cell>
          <cell r="CH296">
            <v>29.82</v>
          </cell>
          <cell r="CI296">
            <v>153.61709999999999</v>
          </cell>
          <cell r="CJ296">
            <v>288.10050000000001</v>
          </cell>
          <cell r="CK296">
            <v>0</v>
          </cell>
          <cell r="CL296">
            <v>3.7770999999999999</v>
          </cell>
          <cell r="CM296">
            <v>0</v>
          </cell>
          <cell r="CN296">
            <v>29.82</v>
          </cell>
          <cell r="CO296">
            <v>215.95269999999999</v>
          </cell>
          <cell r="CP296">
            <v>288.10050000000001</v>
          </cell>
          <cell r="CQ296">
            <v>0</v>
          </cell>
          <cell r="CR296">
            <v>0</v>
          </cell>
          <cell r="CS296">
            <v>0</v>
          </cell>
          <cell r="CT296">
            <v>0</v>
          </cell>
          <cell r="CU296">
            <v>0</v>
          </cell>
          <cell r="CV296">
            <v>0</v>
          </cell>
          <cell r="CW296">
            <v>0</v>
          </cell>
          <cell r="CX296">
            <v>0</v>
          </cell>
          <cell r="CY296">
            <v>0</v>
          </cell>
          <cell r="CZ296">
            <v>1313.3517999999999</v>
          </cell>
          <cell r="DA296">
            <v>9885.6473000000005</v>
          </cell>
          <cell r="DB296">
            <v>12688.6837</v>
          </cell>
        </row>
        <row r="297">
          <cell r="A297">
            <v>94070</v>
          </cell>
          <cell r="B297">
            <v>1291.7945999999999</v>
          </cell>
          <cell r="C297">
            <v>11405.0317</v>
          </cell>
          <cell r="D297">
            <v>0</v>
          </cell>
          <cell r="E297">
            <v>2399.0470999999998</v>
          </cell>
          <cell r="F297">
            <v>15348.2598</v>
          </cell>
          <cell r="G297">
            <v>0</v>
          </cell>
          <cell r="H297">
            <v>0</v>
          </cell>
          <cell r="I297">
            <v>0</v>
          </cell>
          <cell r="J297">
            <v>0</v>
          </cell>
          <cell r="K297">
            <v>0</v>
          </cell>
          <cell r="L297">
            <v>0</v>
          </cell>
          <cell r="M297">
            <v>0</v>
          </cell>
          <cell r="N297">
            <v>0</v>
          </cell>
          <cell r="O297">
            <v>0</v>
          </cell>
          <cell r="P297">
            <v>0</v>
          </cell>
          <cell r="Q297">
            <v>3.8292000000000002</v>
          </cell>
          <cell r="R297">
            <v>2782.4787999999999</v>
          </cell>
          <cell r="S297">
            <v>0</v>
          </cell>
          <cell r="T297">
            <v>13.5761</v>
          </cell>
          <cell r="U297">
            <v>9865.1515999999992</v>
          </cell>
          <cell r="V297">
            <v>0</v>
          </cell>
          <cell r="W297">
            <v>3708.2469999999998</v>
          </cell>
          <cell r="X297">
            <v>39400.921900000001</v>
          </cell>
          <cell r="Y297">
            <v>0</v>
          </cell>
          <cell r="Z297">
            <v>49.578499999999998</v>
          </cell>
          <cell r="AA297">
            <v>34889.251600000003</v>
          </cell>
          <cell r="AB297">
            <v>0</v>
          </cell>
          <cell r="AC297">
            <v>0</v>
          </cell>
          <cell r="AD297">
            <v>0</v>
          </cell>
          <cell r="AE297">
            <v>0</v>
          </cell>
          <cell r="AF297">
            <v>0</v>
          </cell>
          <cell r="AG297">
            <v>0</v>
          </cell>
          <cell r="AH297">
            <v>0</v>
          </cell>
          <cell r="AI297">
            <v>51.372599999999998</v>
          </cell>
          <cell r="AJ297">
            <v>586.26670000000001</v>
          </cell>
          <cell r="AK297">
            <v>0</v>
          </cell>
          <cell r="AL297">
            <v>18.937899999999999</v>
          </cell>
          <cell r="AM297">
            <v>15315.1319</v>
          </cell>
          <cell r="AN297">
            <v>0</v>
          </cell>
          <cell r="AO297">
            <v>17.143799999999999</v>
          </cell>
          <cell r="AP297">
            <v>49618.116800000003</v>
          </cell>
          <cell r="AQ297">
            <v>0</v>
          </cell>
          <cell r="AR297">
            <v>51.372599999999998</v>
          </cell>
          <cell r="AS297">
            <v>586.26670000000001</v>
          </cell>
          <cell r="AT297">
            <v>0</v>
          </cell>
          <cell r="AU297">
            <v>0</v>
          </cell>
          <cell r="AV297">
            <v>0</v>
          </cell>
          <cell r="AW297">
            <v>0</v>
          </cell>
          <cell r="AX297">
            <v>0</v>
          </cell>
          <cell r="AY297">
            <v>0</v>
          </cell>
          <cell r="AZ297">
            <v>0</v>
          </cell>
          <cell r="BA297">
            <v>51.372599999999998</v>
          </cell>
          <cell r="BB297">
            <v>586.26670000000001</v>
          </cell>
          <cell r="BC297">
            <v>0</v>
          </cell>
          <cell r="BD297">
            <v>3740.4202</v>
          </cell>
          <cell r="BE297">
            <v>61642.543100000003</v>
          </cell>
          <cell r="BF297">
            <v>0</v>
          </cell>
          <cell r="BG297">
            <v>36.343200000000003</v>
          </cell>
          <cell r="BH297">
            <v>27962.762299999999</v>
          </cell>
          <cell r="BI297">
            <v>0</v>
          </cell>
          <cell r="BJ297">
            <v>3776.7633999999998</v>
          </cell>
          <cell r="BK297">
            <v>89605.305399999997</v>
          </cell>
          <cell r="BL297">
            <v>0</v>
          </cell>
          <cell r="BM297">
            <v>3725.3908000000001</v>
          </cell>
          <cell r="BN297">
            <v>89019.038700000005</v>
          </cell>
          <cell r="BO297">
            <v>0</v>
          </cell>
          <cell r="BP297">
            <v>3740.4202</v>
          </cell>
          <cell r="BQ297">
            <v>61642.543100000003</v>
          </cell>
          <cell r="BR297">
            <v>0</v>
          </cell>
          <cell r="BS297">
            <v>36.343200000000003</v>
          </cell>
          <cell r="BT297">
            <v>27962.762299999999</v>
          </cell>
          <cell r="BU297">
            <v>0</v>
          </cell>
          <cell r="BV297">
            <v>3776.7633999999998</v>
          </cell>
          <cell r="BW297">
            <v>89605.305399999997</v>
          </cell>
          <cell r="BX297">
            <v>0</v>
          </cell>
          <cell r="BY297">
            <v>51.372599999999998</v>
          </cell>
          <cell r="BZ297">
            <v>586.26670000000001</v>
          </cell>
          <cell r="CA297">
            <v>0</v>
          </cell>
          <cell r="CB297">
            <v>0</v>
          </cell>
          <cell r="CC297">
            <v>0</v>
          </cell>
          <cell r="CD297">
            <v>0</v>
          </cell>
          <cell r="CE297">
            <v>0</v>
          </cell>
          <cell r="CF297">
            <v>0</v>
          </cell>
          <cell r="CG297">
            <v>0</v>
          </cell>
          <cell r="CH297">
            <v>0</v>
          </cell>
          <cell r="CI297">
            <v>0</v>
          </cell>
          <cell r="CJ297">
            <v>0</v>
          </cell>
          <cell r="CK297">
            <v>0</v>
          </cell>
          <cell r="CL297">
            <v>0</v>
          </cell>
          <cell r="CM297">
            <v>0</v>
          </cell>
          <cell r="CN297">
            <v>51.372599999999998</v>
          </cell>
          <cell r="CO297">
            <v>586.26670000000001</v>
          </cell>
          <cell r="CP297">
            <v>0</v>
          </cell>
          <cell r="CQ297">
            <v>0</v>
          </cell>
          <cell r="CR297">
            <v>0</v>
          </cell>
          <cell r="CS297">
            <v>0</v>
          </cell>
          <cell r="CT297">
            <v>0</v>
          </cell>
          <cell r="CU297">
            <v>0</v>
          </cell>
          <cell r="CV297">
            <v>0</v>
          </cell>
          <cell r="CW297">
            <v>0</v>
          </cell>
          <cell r="CX297">
            <v>0</v>
          </cell>
          <cell r="CY297">
            <v>0</v>
          </cell>
          <cell r="CZ297">
            <v>3725.3908000000001</v>
          </cell>
          <cell r="DA297">
            <v>89019.038700000005</v>
          </cell>
          <cell r="DB297">
            <v>0</v>
          </cell>
        </row>
        <row r="298">
          <cell r="A298">
            <v>94072</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209.90260000000001</v>
          </cell>
          <cell r="R298">
            <v>1229.6947</v>
          </cell>
          <cell r="S298">
            <v>1492.8870999999999</v>
          </cell>
          <cell r="T298">
            <v>744.2</v>
          </cell>
          <cell r="U298">
            <v>4359.8266000000003</v>
          </cell>
          <cell r="V298">
            <v>5292.9624000000003</v>
          </cell>
          <cell r="W298">
            <v>954.10260000000005</v>
          </cell>
          <cell r="X298">
            <v>5589.5213000000003</v>
          </cell>
          <cell r="Y298">
            <v>6785.8495000000003</v>
          </cell>
          <cell r="Z298">
            <v>1045.4042999999999</v>
          </cell>
          <cell r="AA298">
            <v>5986.5509000000002</v>
          </cell>
          <cell r="AB298">
            <v>7435.2132000000001</v>
          </cell>
          <cell r="AC298">
            <v>0</v>
          </cell>
          <cell r="AD298">
            <v>0</v>
          </cell>
          <cell r="AE298">
            <v>0</v>
          </cell>
          <cell r="AF298">
            <v>0</v>
          </cell>
          <cell r="AG298">
            <v>0</v>
          </cell>
          <cell r="AH298">
            <v>0</v>
          </cell>
          <cell r="AI298">
            <v>22.594000000000001</v>
          </cell>
          <cell r="AJ298">
            <v>206.04230000000001</v>
          </cell>
          <cell r="AK298">
            <v>128.95760000000001</v>
          </cell>
          <cell r="AL298">
            <v>940.4126</v>
          </cell>
          <cell r="AM298">
            <v>5921.8058000000001</v>
          </cell>
          <cell r="AN298">
            <v>6688.4814999999999</v>
          </cell>
          <cell r="AO298">
            <v>1963.2229</v>
          </cell>
          <cell r="AP298">
            <v>11702.314399999999</v>
          </cell>
          <cell r="AQ298">
            <v>13994.7371</v>
          </cell>
          <cell r="AR298">
            <v>22.594000000000001</v>
          </cell>
          <cell r="AS298">
            <v>206.04230000000001</v>
          </cell>
          <cell r="AT298">
            <v>128.95760000000001</v>
          </cell>
          <cell r="AU298">
            <v>0</v>
          </cell>
          <cell r="AV298">
            <v>0</v>
          </cell>
          <cell r="AW298">
            <v>0</v>
          </cell>
          <cell r="AX298">
            <v>0</v>
          </cell>
          <cell r="AY298">
            <v>0</v>
          </cell>
          <cell r="AZ298">
            <v>0</v>
          </cell>
          <cell r="BA298">
            <v>22.594000000000001</v>
          </cell>
          <cell r="BB298">
            <v>206.04230000000001</v>
          </cell>
          <cell r="BC298">
            <v>128.95760000000001</v>
          </cell>
          <cell r="BD298">
            <v>1045.4042999999999</v>
          </cell>
          <cell r="BE298">
            <v>5986.5509000000002</v>
          </cell>
          <cell r="BF298">
            <v>7435.2132000000001</v>
          </cell>
          <cell r="BG298">
            <v>1894.5152</v>
          </cell>
          <cell r="BH298">
            <v>11511.3271</v>
          </cell>
          <cell r="BI298">
            <v>13474.331</v>
          </cell>
          <cell r="BJ298">
            <v>2939.9195</v>
          </cell>
          <cell r="BK298">
            <v>17497.878000000001</v>
          </cell>
          <cell r="BL298">
            <v>20909.5442</v>
          </cell>
          <cell r="BM298">
            <v>2917.3254999999999</v>
          </cell>
          <cell r="BN298">
            <v>17291.8357</v>
          </cell>
          <cell r="BO298">
            <v>20780.586599999999</v>
          </cell>
          <cell r="BP298">
            <v>1045.4042999999999</v>
          </cell>
          <cell r="BQ298">
            <v>5986.5509000000002</v>
          </cell>
          <cell r="BR298">
            <v>7435.2132000000001</v>
          </cell>
          <cell r="BS298">
            <v>1894.5152</v>
          </cell>
          <cell r="BT298">
            <v>11511.3271</v>
          </cell>
          <cell r="BU298">
            <v>13474.331</v>
          </cell>
          <cell r="BV298">
            <v>2939.9195</v>
          </cell>
          <cell r="BW298">
            <v>17497.878000000001</v>
          </cell>
          <cell r="BX298">
            <v>20909.5442</v>
          </cell>
          <cell r="BY298">
            <v>22.594000000000001</v>
          </cell>
          <cell r="BZ298">
            <v>206.04230000000001</v>
          </cell>
          <cell r="CA298">
            <v>128.95760000000001</v>
          </cell>
          <cell r="CB298">
            <v>0</v>
          </cell>
          <cell r="CC298">
            <v>0</v>
          </cell>
          <cell r="CD298">
            <v>0</v>
          </cell>
          <cell r="CE298">
            <v>0</v>
          </cell>
          <cell r="CF298">
            <v>0</v>
          </cell>
          <cell r="CG298">
            <v>0</v>
          </cell>
          <cell r="CH298">
            <v>0</v>
          </cell>
          <cell r="CI298">
            <v>0</v>
          </cell>
          <cell r="CJ298">
            <v>0</v>
          </cell>
          <cell r="CK298">
            <v>0</v>
          </cell>
          <cell r="CL298">
            <v>0</v>
          </cell>
          <cell r="CM298">
            <v>0</v>
          </cell>
          <cell r="CN298">
            <v>22.594000000000001</v>
          </cell>
          <cell r="CO298">
            <v>206.04230000000001</v>
          </cell>
          <cell r="CP298">
            <v>128.95760000000001</v>
          </cell>
          <cell r="CQ298">
            <v>0</v>
          </cell>
          <cell r="CR298">
            <v>0</v>
          </cell>
          <cell r="CS298">
            <v>0</v>
          </cell>
          <cell r="CT298">
            <v>0</v>
          </cell>
          <cell r="CU298">
            <v>0</v>
          </cell>
          <cell r="CV298">
            <v>0</v>
          </cell>
          <cell r="CW298">
            <v>0</v>
          </cell>
          <cell r="CX298">
            <v>0</v>
          </cell>
          <cell r="CY298">
            <v>0</v>
          </cell>
          <cell r="CZ298">
            <v>2917.3254999999999</v>
          </cell>
          <cell r="DA298">
            <v>17291.8357</v>
          </cell>
          <cell r="DB298">
            <v>20780.586599999999</v>
          </cell>
        </row>
        <row r="299">
          <cell r="A299">
            <v>94073</v>
          </cell>
          <cell r="B299">
            <v>15809.85</v>
          </cell>
          <cell r="C299">
            <v>17241.967100000002</v>
          </cell>
          <cell r="D299">
            <v>176295.1244</v>
          </cell>
          <cell r="E299">
            <v>29361.15</v>
          </cell>
          <cell r="F299">
            <v>117244.568</v>
          </cell>
          <cell r="G299">
            <v>327405.23249999998</v>
          </cell>
          <cell r="H299">
            <v>0</v>
          </cell>
          <cell r="I299">
            <v>495.05619999999999</v>
          </cell>
          <cell r="J299">
            <v>0</v>
          </cell>
          <cell r="K299">
            <v>11292.75</v>
          </cell>
          <cell r="L299">
            <v>21684.2546</v>
          </cell>
          <cell r="M299">
            <v>125925.0909</v>
          </cell>
          <cell r="N299">
            <v>0</v>
          </cell>
          <cell r="O299">
            <v>495.05619999999999</v>
          </cell>
          <cell r="P299">
            <v>0</v>
          </cell>
          <cell r="Q299">
            <v>5876.5393000000004</v>
          </cell>
          <cell r="R299">
            <v>7167.0446000000002</v>
          </cell>
          <cell r="S299">
            <v>64435.512699999999</v>
          </cell>
          <cell r="T299">
            <v>20835.003100000002</v>
          </cell>
          <cell r="U299">
            <v>25410.430799999998</v>
          </cell>
          <cell r="V299">
            <v>228453.17480000001</v>
          </cell>
          <cell r="W299">
            <v>60589.792399999998</v>
          </cell>
          <cell r="X299">
            <v>145379.75589999999</v>
          </cell>
          <cell r="Y299">
            <v>670663.95349999995</v>
          </cell>
          <cell r="Z299">
            <v>64496.076300000001</v>
          </cell>
          <cell r="AA299">
            <v>77953.538199999995</v>
          </cell>
          <cell r="AB299">
            <v>710326.26679999998</v>
          </cell>
          <cell r="AC299">
            <v>0</v>
          </cell>
          <cell r="AD299">
            <v>0</v>
          </cell>
          <cell r="AE299">
            <v>0</v>
          </cell>
          <cell r="AF299">
            <v>0</v>
          </cell>
          <cell r="AG299">
            <v>0</v>
          </cell>
          <cell r="AH299">
            <v>0</v>
          </cell>
          <cell r="AI299">
            <v>0</v>
          </cell>
          <cell r="AJ299">
            <v>0</v>
          </cell>
          <cell r="AK299">
            <v>0</v>
          </cell>
          <cell r="AL299">
            <v>24636.507300000001</v>
          </cell>
          <cell r="AM299">
            <v>30161.308499999999</v>
          </cell>
          <cell r="AN299">
            <v>274720.89399999997</v>
          </cell>
          <cell r="AO299">
            <v>89132.583599999998</v>
          </cell>
          <cell r="AP299">
            <v>108114.84669999999</v>
          </cell>
          <cell r="AQ299">
            <v>985047.16079999995</v>
          </cell>
          <cell r="AR299">
            <v>11292.75</v>
          </cell>
          <cell r="AS299">
            <v>22179.310799999999</v>
          </cell>
          <cell r="AT299">
            <v>125925.0909</v>
          </cell>
          <cell r="AU299">
            <v>0</v>
          </cell>
          <cell r="AV299">
            <v>0</v>
          </cell>
          <cell r="AW299">
            <v>0</v>
          </cell>
          <cell r="AX299">
            <v>0</v>
          </cell>
          <cell r="AY299">
            <v>0</v>
          </cell>
          <cell r="AZ299">
            <v>0</v>
          </cell>
          <cell r="BA299">
            <v>11292.75</v>
          </cell>
          <cell r="BB299">
            <v>22179.310799999999</v>
          </cell>
          <cell r="BC299">
            <v>125925.0909</v>
          </cell>
          <cell r="BD299">
            <v>109667.0763</v>
          </cell>
          <cell r="BE299">
            <v>212935.12950000001</v>
          </cell>
          <cell r="BF299">
            <v>1214026.6237000001</v>
          </cell>
          <cell r="BG299">
            <v>51348.049700000003</v>
          </cell>
          <cell r="BH299">
            <v>62738.783900000002</v>
          </cell>
          <cell r="BI299">
            <v>567609.58149999997</v>
          </cell>
          <cell r="BJ299">
            <v>161015.12599999999</v>
          </cell>
          <cell r="BK299">
            <v>275673.91340000002</v>
          </cell>
          <cell r="BL299">
            <v>1781636.2052</v>
          </cell>
          <cell r="BM299">
            <v>149722.37599999999</v>
          </cell>
          <cell r="BN299">
            <v>253494.60260000001</v>
          </cell>
          <cell r="BO299">
            <v>1655711.1143</v>
          </cell>
          <cell r="BP299">
            <v>109667.0763</v>
          </cell>
          <cell r="BQ299">
            <v>212935.12950000001</v>
          </cell>
          <cell r="BR299">
            <v>1214026.6237000001</v>
          </cell>
          <cell r="BS299">
            <v>51348.049700000003</v>
          </cell>
          <cell r="BT299">
            <v>62738.783900000002</v>
          </cell>
          <cell r="BU299">
            <v>567609.58149999997</v>
          </cell>
          <cell r="BV299">
            <v>161015.12599999999</v>
          </cell>
          <cell r="BW299">
            <v>275673.91340000002</v>
          </cell>
          <cell r="BX299">
            <v>1781636.2052</v>
          </cell>
          <cell r="BY299">
            <v>0</v>
          </cell>
          <cell r="BZ299">
            <v>0</v>
          </cell>
          <cell r="CA299">
            <v>0</v>
          </cell>
          <cell r="CB299">
            <v>0</v>
          </cell>
          <cell r="CC299">
            <v>0</v>
          </cell>
          <cell r="CD299">
            <v>0</v>
          </cell>
          <cell r="CE299">
            <v>0</v>
          </cell>
          <cell r="CF299">
            <v>495.05619999999999</v>
          </cell>
          <cell r="CG299">
            <v>0</v>
          </cell>
          <cell r="CH299">
            <v>11292.75</v>
          </cell>
          <cell r="CI299">
            <v>21684.2546</v>
          </cell>
          <cell r="CJ299">
            <v>125925.0909</v>
          </cell>
          <cell r="CK299">
            <v>0</v>
          </cell>
          <cell r="CL299">
            <v>0</v>
          </cell>
          <cell r="CM299">
            <v>0</v>
          </cell>
          <cell r="CN299">
            <v>11292.75</v>
          </cell>
          <cell r="CO299">
            <v>22179.310799999999</v>
          </cell>
          <cell r="CP299">
            <v>125925.0909</v>
          </cell>
          <cell r="CQ299">
            <v>0</v>
          </cell>
          <cell r="CR299">
            <v>0</v>
          </cell>
          <cell r="CS299">
            <v>0</v>
          </cell>
          <cell r="CT299">
            <v>0</v>
          </cell>
          <cell r="CU299">
            <v>0</v>
          </cell>
          <cell r="CV299">
            <v>0</v>
          </cell>
          <cell r="CW299">
            <v>0</v>
          </cell>
          <cell r="CX299">
            <v>0</v>
          </cell>
          <cell r="CY299">
            <v>0</v>
          </cell>
          <cell r="CZ299">
            <v>149722.37599999999</v>
          </cell>
          <cell r="DA299">
            <v>253494.60260000001</v>
          </cell>
          <cell r="DB299">
            <v>1655711.1143</v>
          </cell>
        </row>
        <row r="300">
          <cell r="A300">
            <v>94075</v>
          </cell>
          <cell r="B300">
            <v>0</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238.04650000000001</v>
          </cell>
          <cell r="R300">
            <v>2252.1938</v>
          </cell>
          <cell r="S300">
            <v>1800.9287999999999</v>
          </cell>
          <cell r="T300">
            <v>843.98310000000004</v>
          </cell>
          <cell r="U300">
            <v>7985.0513000000001</v>
          </cell>
          <cell r="V300">
            <v>6385.1135999999997</v>
          </cell>
          <cell r="W300">
            <v>1082.0296000000001</v>
          </cell>
          <cell r="X300">
            <v>10237.2451</v>
          </cell>
          <cell r="Y300">
            <v>8186.0424000000003</v>
          </cell>
          <cell r="Z300">
            <v>1065.2581</v>
          </cell>
          <cell r="AA300">
            <v>10169.4828</v>
          </cell>
          <cell r="AB300">
            <v>8059.1576999999997</v>
          </cell>
          <cell r="AC300">
            <v>0</v>
          </cell>
          <cell r="AD300">
            <v>0</v>
          </cell>
          <cell r="AE300">
            <v>0</v>
          </cell>
          <cell r="AF300">
            <v>0</v>
          </cell>
          <cell r="AG300">
            <v>0</v>
          </cell>
          <cell r="AH300">
            <v>0</v>
          </cell>
          <cell r="AI300">
            <v>21.459599999999998</v>
          </cell>
          <cell r="AJ300">
            <v>162.16980000000001</v>
          </cell>
          <cell r="AK300">
            <v>128.49080000000001</v>
          </cell>
          <cell r="AL300">
            <v>1066.5041000000001</v>
          </cell>
          <cell r="AM300">
            <v>10970.795099999999</v>
          </cell>
          <cell r="AN300">
            <v>8068.5835999999999</v>
          </cell>
          <cell r="AO300">
            <v>2110.3026</v>
          </cell>
          <cell r="AP300">
            <v>20978.108100000001</v>
          </cell>
          <cell r="AQ300">
            <v>15999.2505</v>
          </cell>
          <cell r="AR300">
            <v>21.459599999999998</v>
          </cell>
          <cell r="AS300">
            <v>162.16980000000001</v>
          </cell>
          <cell r="AT300">
            <v>128.49080000000001</v>
          </cell>
          <cell r="AU300">
            <v>0</v>
          </cell>
          <cell r="AV300">
            <v>0</v>
          </cell>
          <cell r="AW300">
            <v>0</v>
          </cell>
          <cell r="AX300">
            <v>0</v>
          </cell>
          <cell r="AY300">
            <v>0</v>
          </cell>
          <cell r="AZ300">
            <v>0</v>
          </cell>
          <cell r="BA300">
            <v>21.459599999999998</v>
          </cell>
          <cell r="BB300">
            <v>162.16980000000001</v>
          </cell>
          <cell r="BC300">
            <v>128.49080000000001</v>
          </cell>
          <cell r="BD300">
            <v>1065.2581</v>
          </cell>
          <cell r="BE300">
            <v>10169.4828</v>
          </cell>
          <cell r="BF300">
            <v>8059.1576999999997</v>
          </cell>
          <cell r="BG300">
            <v>2148.5337</v>
          </cell>
          <cell r="BH300">
            <v>21208.040199999999</v>
          </cell>
          <cell r="BI300">
            <v>16254.626</v>
          </cell>
          <cell r="BJ300">
            <v>3213.7918</v>
          </cell>
          <cell r="BK300">
            <v>31377.523000000001</v>
          </cell>
          <cell r="BL300">
            <v>24313.7837</v>
          </cell>
          <cell r="BM300">
            <v>3192.3321999999998</v>
          </cell>
          <cell r="BN300">
            <v>31215.353200000001</v>
          </cell>
          <cell r="BO300">
            <v>24185.2929</v>
          </cell>
          <cell r="BP300">
            <v>1065.2581</v>
          </cell>
          <cell r="BQ300">
            <v>10169.4828</v>
          </cell>
          <cell r="BR300">
            <v>8059.1576999999997</v>
          </cell>
          <cell r="BS300">
            <v>2148.5337</v>
          </cell>
          <cell r="BT300">
            <v>21208.040199999999</v>
          </cell>
          <cell r="BU300">
            <v>16254.626</v>
          </cell>
          <cell r="BV300">
            <v>3213.7918</v>
          </cell>
          <cell r="BW300">
            <v>31377.523000000001</v>
          </cell>
          <cell r="BX300">
            <v>24313.7837</v>
          </cell>
          <cell r="BY300">
            <v>21.459599999999998</v>
          </cell>
          <cell r="BZ300">
            <v>162.16980000000001</v>
          </cell>
          <cell r="CA300">
            <v>128.49080000000001</v>
          </cell>
          <cell r="CB300">
            <v>0</v>
          </cell>
          <cell r="CC300">
            <v>0</v>
          </cell>
          <cell r="CD300">
            <v>0</v>
          </cell>
          <cell r="CE300">
            <v>0</v>
          </cell>
          <cell r="CF300">
            <v>0</v>
          </cell>
          <cell r="CG300">
            <v>0</v>
          </cell>
          <cell r="CH300">
            <v>0</v>
          </cell>
          <cell r="CI300">
            <v>0</v>
          </cell>
          <cell r="CJ300">
            <v>0</v>
          </cell>
          <cell r="CK300">
            <v>0</v>
          </cell>
          <cell r="CL300">
            <v>0</v>
          </cell>
          <cell r="CM300">
            <v>0</v>
          </cell>
          <cell r="CN300">
            <v>21.459599999999998</v>
          </cell>
          <cell r="CO300">
            <v>162.16980000000001</v>
          </cell>
          <cell r="CP300">
            <v>128.49080000000001</v>
          </cell>
          <cell r="CQ300">
            <v>0</v>
          </cell>
          <cell r="CR300">
            <v>0</v>
          </cell>
          <cell r="CS300">
            <v>0</v>
          </cell>
          <cell r="CT300">
            <v>0</v>
          </cell>
          <cell r="CU300">
            <v>0</v>
          </cell>
          <cell r="CV300">
            <v>0</v>
          </cell>
          <cell r="CW300">
            <v>0</v>
          </cell>
          <cell r="CX300">
            <v>0</v>
          </cell>
          <cell r="CY300">
            <v>0</v>
          </cell>
          <cell r="CZ300">
            <v>3192.3321999999998</v>
          </cell>
          <cell r="DA300">
            <v>31215.353200000001</v>
          </cell>
          <cell r="DB300">
            <v>24185.2929</v>
          </cell>
        </row>
        <row r="301">
          <cell r="A301">
            <v>94076</v>
          </cell>
          <cell r="B301">
            <v>0</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31.989899999999999</v>
          </cell>
          <cell r="R301">
            <v>105.624</v>
          </cell>
          <cell r="S301">
            <v>390.86340000000001</v>
          </cell>
          <cell r="T301">
            <v>113.4186</v>
          </cell>
          <cell r="U301">
            <v>374.48469999999998</v>
          </cell>
          <cell r="V301">
            <v>1385.7864</v>
          </cell>
          <cell r="W301">
            <v>145.4085</v>
          </cell>
          <cell r="X301">
            <v>480.1087</v>
          </cell>
          <cell r="Y301">
            <v>1776.6497999999999</v>
          </cell>
          <cell r="Z301">
            <v>147.22229999999999</v>
          </cell>
          <cell r="AA301">
            <v>485.57119999999998</v>
          </cell>
          <cell r="AB301">
            <v>1798.8105</v>
          </cell>
          <cell r="AC301">
            <v>0</v>
          </cell>
          <cell r="AD301">
            <v>0</v>
          </cell>
          <cell r="AE301">
            <v>0</v>
          </cell>
          <cell r="AF301">
            <v>0</v>
          </cell>
          <cell r="AG301">
            <v>0</v>
          </cell>
          <cell r="AH301">
            <v>0</v>
          </cell>
          <cell r="AI301">
            <v>22.776700000000002</v>
          </cell>
          <cell r="AJ301">
            <v>129.76920000000001</v>
          </cell>
          <cell r="AK301">
            <v>194.18</v>
          </cell>
          <cell r="AL301">
            <v>143.32210000000001</v>
          </cell>
          <cell r="AM301">
            <v>485.94290000000001</v>
          </cell>
          <cell r="AN301">
            <v>1751.1569</v>
          </cell>
          <cell r="AO301">
            <v>267.76769999999999</v>
          </cell>
          <cell r="AP301">
            <v>841.74490000000003</v>
          </cell>
          <cell r="AQ301">
            <v>3355.7874000000002</v>
          </cell>
          <cell r="AR301">
            <v>22.776700000000002</v>
          </cell>
          <cell r="AS301">
            <v>129.76920000000001</v>
          </cell>
          <cell r="AT301">
            <v>194.18</v>
          </cell>
          <cell r="AU301">
            <v>0</v>
          </cell>
          <cell r="AV301">
            <v>0</v>
          </cell>
          <cell r="AW301">
            <v>0</v>
          </cell>
          <cell r="AX301">
            <v>0</v>
          </cell>
          <cell r="AY301">
            <v>0</v>
          </cell>
          <cell r="AZ301">
            <v>0</v>
          </cell>
          <cell r="BA301">
            <v>22.776700000000002</v>
          </cell>
          <cell r="BB301">
            <v>129.76920000000001</v>
          </cell>
          <cell r="BC301">
            <v>194.18</v>
          </cell>
          <cell r="BD301">
            <v>147.22229999999999</v>
          </cell>
          <cell r="BE301">
            <v>485.57119999999998</v>
          </cell>
          <cell r="BF301">
            <v>1798.8105</v>
          </cell>
          <cell r="BG301">
            <v>288.73059999999998</v>
          </cell>
          <cell r="BH301">
            <v>966.05160000000001</v>
          </cell>
          <cell r="BI301">
            <v>3527.8067000000001</v>
          </cell>
          <cell r="BJ301">
            <v>435.9529</v>
          </cell>
          <cell r="BK301">
            <v>1451.6228000000001</v>
          </cell>
          <cell r="BL301">
            <v>5326.6171999999997</v>
          </cell>
          <cell r="BM301">
            <v>413.17619999999999</v>
          </cell>
          <cell r="BN301">
            <v>1321.8535999999999</v>
          </cell>
          <cell r="BO301">
            <v>5132.4372000000003</v>
          </cell>
          <cell r="BP301">
            <v>147.22229999999999</v>
          </cell>
          <cell r="BQ301">
            <v>485.57119999999998</v>
          </cell>
          <cell r="BR301">
            <v>1798.8105</v>
          </cell>
          <cell r="BS301">
            <v>288.73059999999998</v>
          </cell>
          <cell r="BT301">
            <v>966.05160000000001</v>
          </cell>
          <cell r="BU301">
            <v>3527.8067000000001</v>
          </cell>
          <cell r="BV301">
            <v>435.9529</v>
          </cell>
          <cell r="BW301">
            <v>1451.6228000000001</v>
          </cell>
          <cell r="BX301">
            <v>5326.6171999999997</v>
          </cell>
          <cell r="BY301">
            <v>22.776700000000002</v>
          </cell>
          <cell r="BZ301">
            <v>129.76920000000001</v>
          </cell>
          <cell r="CA301">
            <v>194.18</v>
          </cell>
          <cell r="CB301">
            <v>0</v>
          </cell>
          <cell r="CC301">
            <v>0</v>
          </cell>
          <cell r="CD301">
            <v>0</v>
          </cell>
          <cell r="CE301">
            <v>0</v>
          </cell>
          <cell r="CF301">
            <v>0</v>
          </cell>
          <cell r="CG301">
            <v>0</v>
          </cell>
          <cell r="CH301">
            <v>0</v>
          </cell>
          <cell r="CI301">
            <v>0</v>
          </cell>
          <cell r="CJ301">
            <v>0</v>
          </cell>
          <cell r="CK301">
            <v>0</v>
          </cell>
          <cell r="CL301">
            <v>0</v>
          </cell>
          <cell r="CM301">
            <v>0</v>
          </cell>
          <cell r="CN301">
            <v>22.776700000000002</v>
          </cell>
          <cell r="CO301">
            <v>129.76920000000001</v>
          </cell>
          <cell r="CP301">
            <v>194.18</v>
          </cell>
          <cell r="CQ301">
            <v>0</v>
          </cell>
          <cell r="CR301">
            <v>0</v>
          </cell>
          <cell r="CS301">
            <v>0</v>
          </cell>
          <cell r="CT301">
            <v>0</v>
          </cell>
          <cell r="CU301">
            <v>0</v>
          </cell>
          <cell r="CV301">
            <v>0</v>
          </cell>
          <cell r="CW301">
            <v>0</v>
          </cell>
          <cell r="CX301">
            <v>0</v>
          </cell>
          <cell r="CY301">
            <v>0</v>
          </cell>
          <cell r="CZ301">
            <v>413.17619999999999</v>
          </cell>
          <cell r="DA301">
            <v>1321.8535999999999</v>
          </cell>
          <cell r="DB301">
            <v>5132.4372000000003</v>
          </cell>
        </row>
        <row r="302">
          <cell r="A302">
            <v>94077</v>
          </cell>
          <cell r="B302">
            <v>0</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cell r="Q302">
            <v>44.19</v>
          </cell>
          <cell r="R302">
            <v>298.59640000000002</v>
          </cell>
          <cell r="S302">
            <v>523.55909999999994</v>
          </cell>
          <cell r="T302">
            <v>156.6738</v>
          </cell>
          <cell r="U302">
            <v>1058.6596999999999</v>
          </cell>
          <cell r="V302">
            <v>1856.2559000000001</v>
          </cell>
          <cell r="W302">
            <v>200.8638</v>
          </cell>
          <cell r="X302">
            <v>1357.2561000000001</v>
          </cell>
          <cell r="Y302">
            <v>2379.8150000000001</v>
          </cell>
          <cell r="Z302">
            <v>205.94319999999999</v>
          </cell>
          <cell r="AA302">
            <v>1330.9446</v>
          </cell>
          <cell r="AB302">
            <v>2439.9960000000001</v>
          </cell>
          <cell r="AC302">
            <v>0</v>
          </cell>
          <cell r="AD302">
            <v>0</v>
          </cell>
          <cell r="AE302">
            <v>0</v>
          </cell>
          <cell r="AF302">
            <v>0</v>
          </cell>
          <cell r="AG302">
            <v>0</v>
          </cell>
          <cell r="AH302">
            <v>0</v>
          </cell>
          <cell r="AI302">
            <v>0.90900000000000003</v>
          </cell>
          <cell r="AJ302">
            <v>22.244399999999999</v>
          </cell>
          <cell r="AK302">
            <v>7.6021000000000001</v>
          </cell>
          <cell r="AL302">
            <v>185.26009999999999</v>
          </cell>
          <cell r="AM302">
            <v>1308.5780999999999</v>
          </cell>
          <cell r="AN302">
            <v>2194.9431</v>
          </cell>
          <cell r="AO302">
            <v>390.29430000000002</v>
          </cell>
          <cell r="AP302">
            <v>2617.2782999999999</v>
          </cell>
          <cell r="AQ302">
            <v>4627.3370000000004</v>
          </cell>
          <cell r="AR302">
            <v>0.90900000000000003</v>
          </cell>
          <cell r="AS302">
            <v>22.244399999999999</v>
          </cell>
          <cell r="AT302">
            <v>7.6021000000000001</v>
          </cell>
          <cell r="AU302">
            <v>0</v>
          </cell>
          <cell r="AV302">
            <v>0</v>
          </cell>
          <cell r="AW302">
            <v>0</v>
          </cell>
          <cell r="AX302">
            <v>0</v>
          </cell>
          <cell r="AY302">
            <v>0</v>
          </cell>
          <cell r="AZ302">
            <v>0</v>
          </cell>
          <cell r="BA302">
            <v>0.90900000000000003</v>
          </cell>
          <cell r="BB302">
            <v>22.244399999999999</v>
          </cell>
          <cell r="BC302">
            <v>7.6021000000000001</v>
          </cell>
          <cell r="BD302">
            <v>205.94319999999999</v>
          </cell>
          <cell r="BE302">
            <v>1330.9446</v>
          </cell>
          <cell r="BF302">
            <v>2439.9960000000001</v>
          </cell>
          <cell r="BG302">
            <v>386.12389999999999</v>
          </cell>
          <cell r="BH302">
            <v>2665.8341999999998</v>
          </cell>
          <cell r="BI302">
            <v>4574.7581</v>
          </cell>
          <cell r="BJ302">
            <v>592.06709999999998</v>
          </cell>
          <cell r="BK302">
            <v>3996.7788</v>
          </cell>
          <cell r="BL302">
            <v>7014.7541000000001</v>
          </cell>
          <cell r="BM302">
            <v>591.15809999999999</v>
          </cell>
          <cell r="BN302">
            <v>3974.5344</v>
          </cell>
          <cell r="BO302">
            <v>7007.152</v>
          </cell>
          <cell r="BP302">
            <v>205.94319999999999</v>
          </cell>
          <cell r="BQ302">
            <v>1330.9446</v>
          </cell>
          <cell r="BR302">
            <v>2439.9960000000001</v>
          </cell>
          <cell r="BS302">
            <v>386.12389999999999</v>
          </cell>
          <cell r="BT302">
            <v>2665.8341999999998</v>
          </cell>
          <cell r="BU302">
            <v>4574.7581</v>
          </cell>
          <cell r="BV302">
            <v>592.06709999999998</v>
          </cell>
          <cell r="BW302">
            <v>3996.7788</v>
          </cell>
          <cell r="BX302">
            <v>7014.7541000000001</v>
          </cell>
          <cell r="BY302">
            <v>0.90900000000000003</v>
          </cell>
          <cell r="BZ302">
            <v>22.244399999999999</v>
          </cell>
          <cell r="CA302">
            <v>7.6021000000000001</v>
          </cell>
          <cell r="CB302">
            <v>0</v>
          </cell>
          <cell r="CC302">
            <v>0</v>
          </cell>
          <cell r="CD302">
            <v>0</v>
          </cell>
          <cell r="CE302">
            <v>0</v>
          </cell>
          <cell r="CF302">
            <v>0</v>
          </cell>
          <cell r="CG302">
            <v>0</v>
          </cell>
          <cell r="CH302">
            <v>0</v>
          </cell>
          <cell r="CI302">
            <v>0</v>
          </cell>
          <cell r="CJ302">
            <v>0</v>
          </cell>
          <cell r="CK302">
            <v>0</v>
          </cell>
          <cell r="CL302">
            <v>0</v>
          </cell>
          <cell r="CM302">
            <v>0</v>
          </cell>
          <cell r="CN302">
            <v>0.90900000000000003</v>
          </cell>
          <cell r="CO302">
            <v>22.244399999999999</v>
          </cell>
          <cell r="CP302">
            <v>7.6021000000000001</v>
          </cell>
          <cell r="CQ302">
            <v>0</v>
          </cell>
          <cell r="CR302">
            <v>0</v>
          </cell>
          <cell r="CS302">
            <v>0</v>
          </cell>
          <cell r="CT302">
            <v>0</v>
          </cell>
          <cell r="CU302">
            <v>0</v>
          </cell>
          <cell r="CV302">
            <v>0</v>
          </cell>
          <cell r="CW302">
            <v>0</v>
          </cell>
          <cell r="CX302">
            <v>0</v>
          </cell>
          <cell r="CY302">
            <v>0</v>
          </cell>
          <cell r="CZ302">
            <v>591.15809999999999</v>
          </cell>
          <cell r="DA302">
            <v>3974.5344</v>
          </cell>
          <cell r="DB302">
            <v>7007.152</v>
          </cell>
        </row>
        <row r="303">
          <cell r="A303">
            <v>94078</v>
          </cell>
          <cell r="B303">
            <v>0</v>
          </cell>
          <cell r="C303">
            <v>0</v>
          </cell>
          <cell r="D303">
            <v>0</v>
          </cell>
          <cell r="E303">
            <v>0</v>
          </cell>
          <cell r="F303">
            <v>0</v>
          </cell>
          <cell r="G303">
            <v>0</v>
          </cell>
          <cell r="H303">
            <v>0</v>
          </cell>
          <cell r="I303">
            <v>126.94499999999999</v>
          </cell>
          <cell r="J303">
            <v>0</v>
          </cell>
          <cell r="K303">
            <v>0</v>
          </cell>
          <cell r="L303">
            <v>0</v>
          </cell>
          <cell r="M303">
            <v>0</v>
          </cell>
          <cell r="N303">
            <v>0</v>
          </cell>
          <cell r="O303">
            <v>126.94499999999999</v>
          </cell>
          <cell r="P303">
            <v>0</v>
          </cell>
          <cell r="Q303">
            <v>27.589200000000002</v>
          </cell>
          <cell r="R303">
            <v>239.1576</v>
          </cell>
          <cell r="S303">
            <v>337.09320000000002</v>
          </cell>
          <cell r="T303">
            <v>97.816400000000002</v>
          </cell>
          <cell r="U303">
            <v>847.92250000000001</v>
          </cell>
          <cell r="V303">
            <v>1195.1522</v>
          </cell>
          <cell r="W303">
            <v>125.40560000000001</v>
          </cell>
          <cell r="X303">
            <v>1087.0800999999999</v>
          </cell>
          <cell r="Y303">
            <v>1532.2454</v>
          </cell>
          <cell r="Z303">
            <v>119.59780000000001</v>
          </cell>
          <cell r="AA303">
            <v>950.49659999999994</v>
          </cell>
          <cell r="AB303">
            <v>1461.2855</v>
          </cell>
          <cell r="AC303">
            <v>0</v>
          </cell>
          <cell r="AD303">
            <v>0</v>
          </cell>
          <cell r="AE303">
            <v>0</v>
          </cell>
          <cell r="AF303">
            <v>0</v>
          </cell>
          <cell r="AG303">
            <v>0</v>
          </cell>
          <cell r="AH303">
            <v>0</v>
          </cell>
          <cell r="AI303">
            <v>4.2984999999999998</v>
          </cell>
          <cell r="AJ303">
            <v>24.2193</v>
          </cell>
          <cell r="AK303">
            <v>36.6462</v>
          </cell>
          <cell r="AL303">
            <v>115.66370000000001</v>
          </cell>
          <cell r="AM303">
            <v>1062.9901</v>
          </cell>
          <cell r="AN303">
            <v>1413.2154</v>
          </cell>
          <cell r="AO303">
            <v>230.96299999999999</v>
          </cell>
          <cell r="AP303">
            <v>1989.2674</v>
          </cell>
          <cell r="AQ303">
            <v>2837.8546999999999</v>
          </cell>
          <cell r="AR303">
            <v>4.2984999999999998</v>
          </cell>
          <cell r="AS303">
            <v>151.1643</v>
          </cell>
          <cell r="AT303">
            <v>36.6462</v>
          </cell>
          <cell r="AU303">
            <v>0</v>
          </cell>
          <cell r="AV303">
            <v>0</v>
          </cell>
          <cell r="AW303">
            <v>0</v>
          </cell>
          <cell r="AX303">
            <v>0</v>
          </cell>
          <cell r="AY303">
            <v>0</v>
          </cell>
          <cell r="AZ303">
            <v>0</v>
          </cell>
          <cell r="BA303">
            <v>4.2984999999999998</v>
          </cell>
          <cell r="BB303">
            <v>151.1643</v>
          </cell>
          <cell r="BC303">
            <v>36.6462</v>
          </cell>
          <cell r="BD303">
            <v>119.59780000000001</v>
          </cell>
          <cell r="BE303">
            <v>1077.4416000000001</v>
          </cell>
          <cell r="BF303">
            <v>1461.2855</v>
          </cell>
          <cell r="BG303">
            <v>241.0693</v>
          </cell>
          <cell r="BH303">
            <v>2150.0702000000001</v>
          </cell>
          <cell r="BI303">
            <v>2945.4607999999998</v>
          </cell>
          <cell r="BJ303">
            <v>360.6671</v>
          </cell>
          <cell r="BK303">
            <v>3227.5118000000002</v>
          </cell>
          <cell r="BL303">
            <v>4406.7462999999998</v>
          </cell>
          <cell r="BM303">
            <v>356.36860000000001</v>
          </cell>
          <cell r="BN303">
            <v>3076.3474999999999</v>
          </cell>
          <cell r="BO303">
            <v>4370.1000999999997</v>
          </cell>
          <cell r="BP303">
            <v>119.59780000000001</v>
          </cell>
          <cell r="BQ303">
            <v>1077.4416000000001</v>
          </cell>
          <cell r="BR303">
            <v>1461.2855</v>
          </cell>
          <cell r="BS303">
            <v>241.0693</v>
          </cell>
          <cell r="BT303">
            <v>2150.0702000000001</v>
          </cell>
          <cell r="BU303">
            <v>2945.4607999999998</v>
          </cell>
          <cell r="BV303">
            <v>360.6671</v>
          </cell>
          <cell r="BW303">
            <v>3227.5118000000002</v>
          </cell>
          <cell r="BX303">
            <v>4406.7462999999998</v>
          </cell>
          <cell r="BY303">
            <v>4.2984999999999998</v>
          </cell>
          <cell r="BZ303">
            <v>24.2193</v>
          </cell>
          <cell r="CA303">
            <v>36.6462</v>
          </cell>
          <cell r="CB303">
            <v>0</v>
          </cell>
          <cell r="CC303">
            <v>0</v>
          </cell>
          <cell r="CD303">
            <v>0</v>
          </cell>
          <cell r="CE303">
            <v>0</v>
          </cell>
          <cell r="CF303">
            <v>126.94499999999999</v>
          </cell>
          <cell r="CG303">
            <v>0</v>
          </cell>
          <cell r="CH303">
            <v>0</v>
          </cell>
          <cell r="CI303">
            <v>0</v>
          </cell>
          <cell r="CJ303">
            <v>0</v>
          </cell>
          <cell r="CK303">
            <v>0</v>
          </cell>
          <cell r="CL303">
            <v>0</v>
          </cell>
          <cell r="CM303">
            <v>0</v>
          </cell>
          <cell r="CN303">
            <v>4.2984999999999998</v>
          </cell>
          <cell r="CO303">
            <v>151.1643</v>
          </cell>
          <cell r="CP303">
            <v>36.6462</v>
          </cell>
          <cell r="CQ303">
            <v>0</v>
          </cell>
          <cell r="CR303">
            <v>0</v>
          </cell>
          <cell r="CS303">
            <v>0</v>
          </cell>
          <cell r="CT303">
            <v>0</v>
          </cell>
          <cell r="CU303">
            <v>0</v>
          </cell>
          <cell r="CV303">
            <v>0</v>
          </cell>
          <cell r="CW303">
            <v>0</v>
          </cell>
          <cell r="CX303">
            <v>0</v>
          </cell>
          <cell r="CY303">
            <v>0</v>
          </cell>
          <cell r="CZ303">
            <v>356.36860000000001</v>
          </cell>
          <cell r="DA303">
            <v>3076.3474999999999</v>
          </cell>
          <cell r="DB303">
            <v>4370.1000999999997</v>
          </cell>
        </row>
        <row r="304">
          <cell r="A304">
            <v>94081</v>
          </cell>
          <cell r="B304">
            <v>0</v>
          </cell>
          <cell r="C304">
            <v>0</v>
          </cell>
          <cell r="D304">
            <v>0</v>
          </cell>
          <cell r="E304">
            <v>0</v>
          </cell>
          <cell r="F304">
            <v>0</v>
          </cell>
          <cell r="G304">
            <v>0</v>
          </cell>
          <cell r="H304">
            <v>0</v>
          </cell>
          <cell r="I304">
            <v>848.25</v>
          </cell>
          <cell r="J304">
            <v>0</v>
          </cell>
          <cell r="K304">
            <v>0</v>
          </cell>
          <cell r="L304">
            <v>0</v>
          </cell>
          <cell r="M304">
            <v>0</v>
          </cell>
          <cell r="N304">
            <v>0</v>
          </cell>
          <cell r="O304">
            <v>848.25</v>
          </cell>
          <cell r="P304">
            <v>0</v>
          </cell>
          <cell r="Q304">
            <v>167.41200000000001</v>
          </cell>
          <cell r="R304">
            <v>1053.0519999999999</v>
          </cell>
          <cell r="S304">
            <v>1919.8199</v>
          </cell>
          <cell r="T304">
            <v>593.55150000000003</v>
          </cell>
          <cell r="U304">
            <v>3733.5477999999998</v>
          </cell>
          <cell r="V304">
            <v>6806.6328000000003</v>
          </cell>
          <cell r="W304">
            <v>760.96349999999995</v>
          </cell>
          <cell r="X304">
            <v>4786.5998</v>
          </cell>
          <cell r="Y304">
            <v>8726.4526999999998</v>
          </cell>
          <cell r="Z304">
            <v>833.78399999999999</v>
          </cell>
          <cell r="AA304">
            <v>5120.1252000000004</v>
          </cell>
          <cell r="AB304">
            <v>9561.5314999999991</v>
          </cell>
          <cell r="AC304">
            <v>0</v>
          </cell>
          <cell r="AD304">
            <v>0</v>
          </cell>
          <cell r="AE304">
            <v>0</v>
          </cell>
          <cell r="AF304">
            <v>0</v>
          </cell>
          <cell r="AG304">
            <v>0</v>
          </cell>
          <cell r="AH304">
            <v>0</v>
          </cell>
          <cell r="AI304">
            <v>24.562899999999999</v>
          </cell>
          <cell r="AJ304">
            <v>126.15479999999999</v>
          </cell>
          <cell r="AK304">
            <v>201.18940000000001</v>
          </cell>
          <cell r="AL304">
            <v>750.04480000000001</v>
          </cell>
          <cell r="AM304">
            <v>5075.0173000000004</v>
          </cell>
          <cell r="AN304">
            <v>8601.2409000000007</v>
          </cell>
          <cell r="AO304">
            <v>1559.2659000000001</v>
          </cell>
          <cell r="AP304">
            <v>10068.9877</v>
          </cell>
          <cell r="AQ304">
            <v>17961.582999999999</v>
          </cell>
          <cell r="AR304">
            <v>24.562899999999999</v>
          </cell>
          <cell r="AS304">
            <v>974.40480000000002</v>
          </cell>
          <cell r="AT304">
            <v>201.18940000000001</v>
          </cell>
          <cell r="AU304">
            <v>0</v>
          </cell>
          <cell r="AV304">
            <v>0</v>
          </cell>
          <cell r="AW304">
            <v>0</v>
          </cell>
          <cell r="AX304">
            <v>0</v>
          </cell>
          <cell r="AY304">
            <v>0</v>
          </cell>
          <cell r="AZ304">
            <v>0</v>
          </cell>
          <cell r="BA304">
            <v>24.562899999999999</v>
          </cell>
          <cell r="BB304">
            <v>974.40480000000002</v>
          </cell>
          <cell r="BC304">
            <v>201.18940000000001</v>
          </cell>
          <cell r="BD304">
            <v>833.78399999999999</v>
          </cell>
          <cell r="BE304">
            <v>5968.3752000000004</v>
          </cell>
          <cell r="BF304">
            <v>9561.5314999999991</v>
          </cell>
          <cell r="BG304">
            <v>1511.0083</v>
          </cell>
          <cell r="BH304">
            <v>9861.6170999999995</v>
          </cell>
          <cell r="BI304">
            <v>17327.693599999999</v>
          </cell>
          <cell r="BJ304">
            <v>2344.7923000000001</v>
          </cell>
          <cell r="BK304">
            <v>15829.9923</v>
          </cell>
          <cell r="BL304">
            <v>26889.2251</v>
          </cell>
          <cell r="BM304">
            <v>2320.2294000000002</v>
          </cell>
          <cell r="BN304">
            <v>14855.5875</v>
          </cell>
          <cell r="BO304">
            <v>26688.0357</v>
          </cell>
          <cell r="BP304">
            <v>833.78399999999999</v>
          </cell>
          <cell r="BQ304">
            <v>5968.3752000000004</v>
          </cell>
          <cell r="BR304">
            <v>9561.5314999999991</v>
          </cell>
          <cell r="BS304">
            <v>1511.0083</v>
          </cell>
          <cell r="BT304">
            <v>9861.6170999999995</v>
          </cell>
          <cell r="BU304">
            <v>17327.693599999999</v>
          </cell>
          <cell r="BV304">
            <v>2344.7923000000001</v>
          </cell>
          <cell r="BW304">
            <v>15829.9923</v>
          </cell>
          <cell r="BX304">
            <v>26889.2251</v>
          </cell>
          <cell r="BY304">
            <v>24.562899999999999</v>
          </cell>
          <cell r="BZ304">
            <v>126.15479999999999</v>
          </cell>
          <cell r="CA304">
            <v>201.18940000000001</v>
          </cell>
          <cell r="CB304">
            <v>0</v>
          </cell>
          <cell r="CC304">
            <v>0</v>
          </cell>
          <cell r="CD304">
            <v>0</v>
          </cell>
          <cell r="CE304">
            <v>0</v>
          </cell>
          <cell r="CF304">
            <v>848.25</v>
          </cell>
          <cell r="CG304">
            <v>0</v>
          </cell>
          <cell r="CH304">
            <v>0</v>
          </cell>
          <cell r="CI304">
            <v>0</v>
          </cell>
          <cell r="CJ304">
            <v>0</v>
          </cell>
          <cell r="CK304">
            <v>0</v>
          </cell>
          <cell r="CL304">
            <v>0</v>
          </cell>
          <cell r="CM304">
            <v>0</v>
          </cell>
          <cell r="CN304">
            <v>24.562899999999999</v>
          </cell>
          <cell r="CO304">
            <v>974.40480000000002</v>
          </cell>
          <cell r="CP304">
            <v>201.18940000000001</v>
          </cell>
          <cell r="CQ304">
            <v>0</v>
          </cell>
          <cell r="CR304">
            <v>0</v>
          </cell>
          <cell r="CS304">
            <v>0</v>
          </cell>
          <cell r="CT304">
            <v>0</v>
          </cell>
          <cell r="CU304">
            <v>0</v>
          </cell>
          <cell r="CV304">
            <v>0</v>
          </cell>
          <cell r="CW304">
            <v>0</v>
          </cell>
          <cell r="CX304">
            <v>0</v>
          </cell>
          <cell r="CY304">
            <v>0</v>
          </cell>
          <cell r="CZ304">
            <v>2320.2294000000002</v>
          </cell>
          <cell r="DA304">
            <v>14855.5875</v>
          </cell>
          <cell r="DB304">
            <v>26688.0357</v>
          </cell>
        </row>
        <row r="305">
          <cell r="A305">
            <v>94083</v>
          </cell>
          <cell r="B305">
            <v>39.366500000000002</v>
          </cell>
          <cell r="C305">
            <v>187.54400000000001</v>
          </cell>
          <cell r="D305">
            <v>404.10270000000003</v>
          </cell>
          <cell r="E305">
            <v>73.109200000000001</v>
          </cell>
          <cell r="F305">
            <v>365.21140000000003</v>
          </cell>
          <cell r="G305">
            <v>750.47559999999999</v>
          </cell>
          <cell r="H305">
            <v>0</v>
          </cell>
          <cell r="I305">
            <v>86.813999999999993</v>
          </cell>
          <cell r="J305">
            <v>0</v>
          </cell>
          <cell r="K305">
            <v>23.876899999999999</v>
          </cell>
          <cell r="L305">
            <v>149.40950000000001</v>
          </cell>
          <cell r="M305">
            <v>245.09870000000001</v>
          </cell>
          <cell r="N305">
            <v>0</v>
          </cell>
          <cell r="O305">
            <v>86.813999999999993</v>
          </cell>
          <cell r="P305">
            <v>0</v>
          </cell>
          <cell r="Q305">
            <v>14.4466</v>
          </cell>
          <cell r="R305">
            <v>93.609800000000007</v>
          </cell>
          <cell r="S305">
            <v>148.29470000000001</v>
          </cell>
          <cell r="T305">
            <v>51.219700000000003</v>
          </cell>
          <cell r="U305">
            <v>331.8895</v>
          </cell>
          <cell r="V305">
            <v>525.77790000000005</v>
          </cell>
          <cell r="W305">
            <v>154.26509999999999</v>
          </cell>
          <cell r="X305">
            <v>828.84519999999998</v>
          </cell>
          <cell r="Y305">
            <v>1583.5522000000001</v>
          </cell>
          <cell r="Z305">
            <v>106.5296</v>
          </cell>
          <cell r="AA305">
            <v>683.94100000000003</v>
          </cell>
          <cell r="AB305">
            <v>1093.5398</v>
          </cell>
          <cell r="AC305">
            <v>0</v>
          </cell>
          <cell r="AD305">
            <v>0</v>
          </cell>
          <cell r="AE305">
            <v>0</v>
          </cell>
          <cell r="AF305">
            <v>0</v>
          </cell>
          <cell r="AG305">
            <v>0</v>
          </cell>
          <cell r="AH305">
            <v>0</v>
          </cell>
          <cell r="AI305">
            <v>0</v>
          </cell>
          <cell r="AJ305">
            <v>0</v>
          </cell>
          <cell r="AK305">
            <v>0</v>
          </cell>
          <cell r="AL305">
            <v>71.448300000000003</v>
          </cell>
          <cell r="AM305">
            <v>489.01560000000001</v>
          </cell>
          <cell r="AN305">
            <v>733.42629999999997</v>
          </cell>
          <cell r="AO305">
            <v>177.97790000000001</v>
          </cell>
          <cell r="AP305">
            <v>1172.9566</v>
          </cell>
          <cell r="AQ305">
            <v>1826.9661000000001</v>
          </cell>
          <cell r="AR305">
            <v>23.876899999999999</v>
          </cell>
          <cell r="AS305">
            <v>236.2235</v>
          </cell>
          <cell r="AT305">
            <v>245.09870000000001</v>
          </cell>
          <cell r="AU305">
            <v>0</v>
          </cell>
          <cell r="AV305">
            <v>0</v>
          </cell>
          <cell r="AW305">
            <v>0</v>
          </cell>
          <cell r="AX305">
            <v>0</v>
          </cell>
          <cell r="AY305">
            <v>0</v>
          </cell>
          <cell r="AZ305">
            <v>0</v>
          </cell>
          <cell r="BA305">
            <v>23.876899999999999</v>
          </cell>
          <cell r="BB305">
            <v>236.2235</v>
          </cell>
          <cell r="BC305">
            <v>245.09870000000001</v>
          </cell>
          <cell r="BD305">
            <v>219.00530000000001</v>
          </cell>
          <cell r="BE305">
            <v>1323.5103999999999</v>
          </cell>
          <cell r="BF305">
            <v>2248.1181000000001</v>
          </cell>
          <cell r="BG305">
            <v>137.1146</v>
          </cell>
          <cell r="BH305">
            <v>914.51490000000001</v>
          </cell>
          <cell r="BI305">
            <v>1407.4989</v>
          </cell>
          <cell r="BJ305">
            <v>356.11989999999997</v>
          </cell>
          <cell r="BK305">
            <v>2238.0252999999998</v>
          </cell>
          <cell r="BL305">
            <v>3655.6170000000002</v>
          </cell>
          <cell r="BM305">
            <v>332.24299999999999</v>
          </cell>
          <cell r="BN305">
            <v>2001.8018</v>
          </cell>
          <cell r="BO305">
            <v>3410.5183000000002</v>
          </cell>
          <cell r="BP305">
            <v>219.00530000000001</v>
          </cell>
          <cell r="BQ305">
            <v>1323.5103999999999</v>
          </cell>
          <cell r="BR305">
            <v>2248.1181000000001</v>
          </cell>
          <cell r="BS305">
            <v>137.1146</v>
          </cell>
          <cell r="BT305">
            <v>914.51490000000001</v>
          </cell>
          <cell r="BU305">
            <v>1407.4989</v>
          </cell>
          <cell r="BV305">
            <v>356.11989999999997</v>
          </cell>
          <cell r="BW305">
            <v>2238.0252999999998</v>
          </cell>
          <cell r="BX305">
            <v>3655.6170000000002</v>
          </cell>
          <cell r="BY305">
            <v>0</v>
          </cell>
          <cell r="BZ305">
            <v>0</v>
          </cell>
          <cell r="CA305">
            <v>0</v>
          </cell>
          <cell r="CB305">
            <v>0</v>
          </cell>
          <cell r="CC305">
            <v>0</v>
          </cell>
          <cell r="CD305">
            <v>0</v>
          </cell>
          <cell r="CE305">
            <v>0</v>
          </cell>
          <cell r="CF305">
            <v>86.813999999999993</v>
          </cell>
          <cell r="CG305">
            <v>0</v>
          </cell>
          <cell r="CH305">
            <v>23.876899999999999</v>
          </cell>
          <cell r="CI305">
            <v>149.40950000000001</v>
          </cell>
          <cell r="CJ305">
            <v>245.09870000000001</v>
          </cell>
          <cell r="CK305">
            <v>0</v>
          </cell>
          <cell r="CL305">
            <v>0</v>
          </cell>
          <cell r="CM305">
            <v>0</v>
          </cell>
          <cell r="CN305">
            <v>23.876899999999999</v>
          </cell>
          <cell r="CO305">
            <v>236.2235</v>
          </cell>
          <cell r="CP305">
            <v>245.09870000000001</v>
          </cell>
          <cell r="CQ305">
            <v>0</v>
          </cell>
          <cell r="CR305">
            <v>0</v>
          </cell>
          <cell r="CS305">
            <v>0</v>
          </cell>
          <cell r="CT305">
            <v>0</v>
          </cell>
          <cell r="CU305">
            <v>0</v>
          </cell>
          <cell r="CV305">
            <v>0</v>
          </cell>
          <cell r="CW305">
            <v>0</v>
          </cell>
          <cell r="CX305">
            <v>0</v>
          </cell>
          <cell r="CY305">
            <v>0</v>
          </cell>
          <cell r="CZ305">
            <v>332.24299999999999</v>
          </cell>
          <cell r="DA305">
            <v>2001.8018</v>
          </cell>
          <cell r="DB305">
            <v>3410.5183000000002</v>
          </cell>
        </row>
        <row r="306">
          <cell r="A306">
            <v>94084</v>
          </cell>
          <cell r="B306">
            <v>0</v>
          </cell>
          <cell r="C306">
            <v>0</v>
          </cell>
          <cell r="D306">
            <v>0</v>
          </cell>
          <cell r="E306">
            <v>0</v>
          </cell>
          <cell r="F306">
            <v>0</v>
          </cell>
          <cell r="G306">
            <v>0</v>
          </cell>
          <cell r="H306">
            <v>0</v>
          </cell>
          <cell r="I306">
            <v>904.995</v>
          </cell>
          <cell r="J306">
            <v>0</v>
          </cell>
          <cell r="K306">
            <v>0</v>
          </cell>
          <cell r="L306">
            <v>0</v>
          </cell>
          <cell r="M306">
            <v>0</v>
          </cell>
          <cell r="N306">
            <v>0</v>
          </cell>
          <cell r="O306">
            <v>904.995</v>
          </cell>
          <cell r="P306">
            <v>0</v>
          </cell>
          <cell r="Q306">
            <v>174.4845</v>
          </cell>
          <cell r="R306">
            <v>1179.1421</v>
          </cell>
          <cell r="S306">
            <v>406.83679999999998</v>
          </cell>
          <cell r="T306">
            <v>618.62670000000003</v>
          </cell>
          <cell r="U306">
            <v>4180.5946000000004</v>
          </cell>
          <cell r="V306">
            <v>1442.4213999999999</v>
          </cell>
          <cell r="W306">
            <v>793.11120000000005</v>
          </cell>
          <cell r="X306">
            <v>5359.7367000000004</v>
          </cell>
          <cell r="Y306">
            <v>1849.2582</v>
          </cell>
          <cell r="Z306">
            <v>813.16959999999995</v>
          </cell>
          <cell r="AA306">
            <v>5254.1354000000001</v>
          </cell>
          <cell r="AB306">
            <v>1851.8685</v>
          </cell>
          <cell r="AC306">
            <v>0</v>
          </cell>
          <cell r="AD306">
            <v>0</v>
          </cell>
          <cell r="AE306">
            <v>0</v>
          </cell>
          <cell r="AF306">
            <v>0</v>
          </cell>
          <cell r="AG306">
            <v>0</v>
          </cell>
          <cell r="AH306">
            <v>0</v>
          </cell>
          <cell r="AI306">
            <v>6.3590999999999998</v>
          </cell>
          <cell r="AJ306">
            <v>44.8825</v>
          </cell>
          <cell r="AK306">
            <v>15.2285</v>
          </cell>
          <cell r="AL306">
            <v>731.49990000000003</v>
          </cell>
          <cell r="AM306">
            <v>5153.6367</v>
          </cell>
          <cell r="AN306">
            <v>1905.5299</v>
          </cell>
          <cell r="AO306">
            <v>1538.3104000000001</v>
          </cell>
          <cell r="AP306">
            <v>10362.8896</v>
          </cell>
          <cell r="AQ306">
            <v>3742.1698999999999</v>
          </cell>
          <cell r="AR306">
            <v>6.3590999999999998</v>
          </cell>
          <cell r="AS306">
            <v>949.87750000000005</v>
          </cell>
          <cell r="AT306">
            <v>15.2285</v>
          </cell>
          <cell r="AU306">
            <v>0</v>
          </cell>
          <cell r="AV306">
            <v>0</v>
          </cell>
          <cell r="AW306">
            <v>0</v>
          </cell>
          <cell r="AX306">
            <v>0</v>
          </cell>
          <cell r="AY306">
            <v>0</v>
          </cell>
          <cell r="AZ306">
            <v>0</v>
          </cell>
          <cell r="BA306">
            <v>6.3590999999999998</v>
          </cell>
          <cell r="BB306">
            <v>949.87750000000005</v>
          </cell>
          <cell r="BC306">
            <v>15.2285</v>
          </cell>
          <cell r="BD306">
            <v>813.16959999999995</v>
          </cell>
          <cell r="BE306">
            <v>6159.1304</v>
          </cell>
          <cell r="BF306">
            <v>1851.8685</v>
          </cell>
          <cell r="BG306">
            <v>1524.6111000000001</v>
          </cell>
          <cell r="BH306">
            <v>10513.3734</v>
          </cell>
          <cell r="BI306">
            <v>3754.7881000000002</v>
          </cell>
          <cell r="BJ306">
            <v>2337.7806999999998</v>
          </cell>
          <cell r="BK306">
            <v>16672.503799999999</v>
          </cell>
          <cell r="BL306">
            <v>5606.6566000000003</v>
          </cell>
          <cell r="BM306">
            <v>2331.4216000000001</v>
          </cell>
          <cell r="BN306">
            <v>15722.6263</v>
          </cell>
          <cell r="BO306">
            <v>5591.4281000000001</v>
          </cell>
          <cell r="BP306">
            <v>813.16959999999995</v>
          </cell>
          <cell r="BQ306">
            <v>6159.1304</v>
          </cell>
          <cell r="BR306">
            <v>1851.8685</v>
          </cell>
          <cell r="BS306">
            <v>1524.6111000000001</v>
          </cell>
          <cell r="BT306">
            <v>10513.3734</v>
          </cell>
          <cell r="BU306">
            <v>3754.7881000000002</v>
          </cell>
          <cell r="BV306">
            <v>2337.7806999999998</v>
          </cell>
          <cell r="BW306">
            <v>16672.503799999999</v>
          </cell>
          <cell r="BX306">
            <v>5606.6566000000003</v>
          </cell>
          <cell r="BY306">
            <v>6.3590999999999998</v>
          </cell>
          <cell r="BZ306">
            <v>44.8825</v>
          </cell>
          <cell r="CA306">
            <v>15.2285</v>
          </cell>
          <cell r="CB306">
            <v>0</v>
          </cell>
          <cell r="CC306">
            <v>0</v>
          </cell>
          <cell r="CD306">
            <v>0</v>
          </cell>
          <cell r="CE306">
            <v>0</v>
          </cell>
          <cell r="CF306">
            <v>904.995</v>
          </cell>
          <cell r="CG306">
            <v>0</v>
          </cell>
          <cell r="CH306">
            <v>0</v>
          </cell>
          <cell r="CI306">
            <v>0</v>
          </cell>
          <cell r="CJ306">
            <v>0</v>
          </cell>
          <cell r="CK306">
            <v>0</v>
          </cell>
          <cell r="CL306">
            <v>0</v>
          </cell>
          <cell r="CM306">
            <v>0</v>
          </cell>
          <cell r="CN306">
            <v>6.3590999999999998</v>
          </cell>
          <cell r="CO306">
            <v>949.87750000000005</v>
          </cell>
          <cell r="CP306">
            <v>15.2285</v>
          </cell>
          <cell r="CQ306">
            <v>0</v>
          </cell>
          <cell r="CR306">
            <v>0</v>
          </cell>
          <cell r="CS306">
            <v>0</v>
          </cell>
          <cell r="CT306">
            <v>0</v>
          </cell>
          <cell r="CU306">
            <v>0</v>
          </cell>
          <cell r="CV306">
            <v>0</v>
          </cell>
          <cell r="CW306">
            <v>0</v>
          </cell>
          <cell r="CX306">
            <v>0</v>
          </cell>
          <cell r="CY306">
            <v>0</v>
          </cell>
          <cell r="CZ306">
            <v>2331.4216000000001</v>
          </cell>
          <cell r="DA306">
            <v>15722.6263</v>
          </cell>
          <cell r="DB306">
            <v>5591.4281000000001</v>
          </cell>
        </row>
        <row r="307">
          <cell r="A307">
            <v>94085</v>
          </cell>
          <cell r="B307">
            <v>0</v>
          </cell>
          <cell r="C307">
            <v>0</v>
          </cell>
          <cell r="D307">
            <v>0</v>
          </cell>
          <cell r="E307">
            <v>0</v>
          </cell>
          <cell r="F307">
            <v>0</v>
          </cell>
          <cell r="G307">
            <v>0</v>
          </cell>
          <cell r="H307">
            <v>0</v>
          </cell>
          <cell r="I307">
            <v>0</v>
          </cell>
          <cell r="J307">
            <v>0</v>
          </cell>
          <cell r="K307">
            <v>0</v>
          </cell>
          <cell r="L307">
            <v>0</v>
          </cell>
          <cell r="M307">
            <v>0</v>
          </cell>
          <cell r="N307">
            <v>0</v>
          </cell>
          <cell r="O307">
            <v>0</v>
          </cell>
          <cell r="P307">
            <v>0</v>
          </cell>
          <cell r="Q307">
            <v>110.947</v>
          </cell>
          <cell r="R307">
            <v>730.68150000000003</v>
          </cell>
          <cell r="S307">
            <v>1317.9431</v>
          </cell>
          <cell r="T307">
            <v>393.35739999999998</v>
          </cell>
          <cell r="U307">
            <v>2590.5983000000001</v>
          </cell>
          <cell r="V307">
            <v>4672.7106000000003</v>
          </cell>
          <cell r="W307">
            <v>504.30439999999999</v>
          </cell>
          <cell r="X307">
            <v>3321.2797999999998</v>
          </cell>
          <cell r="Y307">
            <v>5990.6536999999998</v>
          </cell>
          <cell r="Z307">
            <v>609.97280000000001</v>
          </cell>
          <cell r="AA307">
            <v>3912.4074000000001</v>
          </cell>
          <cell r="AB307">
            <v>6997.1364000000003</v>
          </cell>
          <cell r="AC307">
            <v>0</v>
          </cell>
          <cell r="AD307">
            <v>0</v>
          </cell>
          <cell r="AE307">
            <v>0</v>
          </cell>
          <cell r="AF307">
            <v>0</v>
          </cell>
          <cell r="AG307">
            <v>0</v>
          </cell>
          <cell r="AH307">
            <v>0</v>
          </cell>
          <cell r="AI307">
            <v>11.5541</v>
          </cell>
          <cell r="AJ307">
            <v>51.140500000000003</v>
          </cell>
          <cell r="AK307">
            <v>106.3454</v>
          </cell>
          <cell r="AL307">
            <v>548.70939999999996</v>
          </cell>
          <cell r="AM307">
            <v>3832.2280999999998</v>
          </cell>
          <cell r="AN307">
            <v>7644.3486000000003</v>
          </cell>
          <cell r="AO307">
            <v>1147.1280999999999</v>
          </cell>
          <cell r="AP307">
            <v>7693.4949999999999</v>
          </cell>
          <cell r="AQ307">
            <v>14535.1396</v>
          </cell>
          <cell r="AR307">
            <v>11.5541</v>
          </cell>
          <cell r="AS307">
            <v>51.140500000000003</v>
          </cell>
          <cell r="AT307">
            <v>106.3454</v>
          </cell>
          <cell r="AU307">
            <v>0</v>
          </cell>
          <cell r="AV307">
            <v>0</v>
          </cell>
          <cell r="AW307">
            <v>0</v>
          </cell>
          <cell r="AX307">
            <v>0</v>
          </cell>
          <cell r="AY307">
            <v>0</v>
          </cell>
          <cell r="AZ307">
            <v>0</v>
          </cell>
          <cell r="BA307">
            <v>11.5541</v>
          </cell>
          <cell r="BB307">
            <v>51.140500000000003</v>
          </cell>
          <cell r="BC307">
            <v>106.3454</v>
          </cell>
          <cell r="BD307">
            <v>609.97280000000001</v>
          </cell>
          <cell r="BE307">
            <v>3912.4074000000001</v>
          </cell>
          <cell r="BF307">
            <v>6997.1364000000003</v>
          </cell>
          <cell r="BG307">
            <v>1053.0137999999999</v>
          </cell>
          <cell r="BH307">
            <v>7153.5078999999996</v>
          </cell>
          <cell r="BI307">
            <v>13635.0023</v>
          </cell>
          <cell r="BJ307">
            <v>1662.9866</v>
          </cell>
          <cell r="BK307">
            <v>11065.915300000001</v>
          </cell>
          <cell r="BL307">
            <v>20632.1387</v>
          </cell>
          <cell r="BM307">
            <v>1651.4324999999999</v>
          </cell>
          <cell r="BN307">
            <v>11014.774799999999</v>
          </cell>
          <cell r="BO307">
            <v>20525.793300000001</v>
          </cell>
          <cell r="BP307">
            <v>609.97280000000001</v>
          </cell>
          <cell r="BQ307">
            <v>3912.4074000000001</v>
          </cell>
          <cell r="BR307">
            <v>6997.1364000000003</v>
          </cell>
          <cell r="BS307">
            <v>1053.0137999999999</v>
          </cell>
          <cell r="BT307">
            <v>7153.5078999999996</v>
          </cell>
          <cell r="BU307">
            <v>13635.0023</v>
          </cell>
          <cell r="BV307">
            <v>1662.9866</v>
          </cell>
          <cell r="BW307">
            <v>11065.915300000001</v>
          </cell>
          <cell r="BX307">
            <v>20632.1387</v>
          </cell>
          <cell r="BY307">
            <v>11.5541</v>
          </cell>
          <cell r="BZ307">
            <v>51.140500000000003</v>
          </cell>
          <cell r="CA307">
            <v>106.3454</v>
          </cell>
          <cell r="CB307">
            <v>0</v>
          </cell>
          <cell r="CC307">
            <v>0</v>
          </cell>
          <cell r="CD307">
            <v>0</v>
          </cell>
          <cell r="CE307">
            <v>0</v>
          </cell>
          <cell r="CF307">
            <v>0</v>
          </cell>
          <cell r="CG307">
            <v>0</v>
          </cell>
          <cell r="CH307">
            <v>0</v>
          </cell>
          <cell r="CI307">
            <v>0</v>
          </cell>
          <cell r="CJ307">
            <v>0</v>
          </cell>
          <cell r="CK307">
            <v>0</v>
          </cell>
          <cell r="CL307">
            <v>0</v>
          </cell>
          <cell r="CM307">
            <v>0</v>
          </cell>
          <cell r="CN307">
            <v>11.5541</v>
          </cell>
          <cell r="CO307">
            <v>51.140500000000003</v>
          </cell>
          <cell r="CP307">
            <v>106.3454</v>
          </cell>
          <cell r="CQ307">
            <v>0</v>
          </cell>
          <cell r="CR307">
            <v>0</v>
          </cell>
          <cell r="CS307">
            <v>0</v>
          </cell>
          <cell r="CT307">
            <v>0</v>
          </cell>
          <cell r="CU307">
            <v>0</v>
          </cell>
          <cell r="CV307">
            <v>0</v>
          </cell>
          <cell r="CW307">
            <v>0</v>
          </cell>
          <cell r="CX307">
            <v>0</v>
          </cell>
          <cell r="CY307">
            <v>0</v>
          </cell>
          <cell r="CZ307">
            <v>1651.4324999999999</v>
          </cell>
          <cell r="DA307">
            <v>11014.774799999999</v>
          </cell>
          <cell r="DB307">
            <v>20525.793300000001</v>
          </cell>
        </row>
        <row r="308">
          <cell r="A308">
            <v>94086</v>
          </cell>
          <cell r="B308">
            <v>0</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314.32580000000002</v>
          </cell>
          <cell r="R308">
            <v>3659.1433999999999</v>
          </cell>
          <cell r="S308">
            <v>0</v>
          </cell>
          <cell r="T308">
            <v>1114.4277</v>
          </cell>
          <cell r="U308">
            <v>12973.326499999999</v>
          </cell>
          <cell r="V308">
            <v>0</v>
          </cell>
          <cell r="W308">
            <v>1428.7535</v>
          </cell>
          <cell r="X308">
            <v>16632.4699</v>
          </cell>
          <cell r="Y308">
            <v>0</v>
          </cell>
          <cell r="Z308">
            <v>1344.3489</v>
          </cell>
          <cell r="AA308">
            <v>15091.938200000001</v>
          </cell>
          <cell r="AB308">
            <v>0</v>
          </cell>
          <cell r="AC308">
            <v>0</v>
          </cell>
          <cell r="AD308">
            <v>0</v>
          </cell>
          <cell r="AE308">
            <v>0</v>
          </cell>
          <cell r="AF308">
            <v>0</v>
          </cell>
          <cell r="AG308">
            <v>0</v>
          </cell>
          <cell r="AH308">
            <v>0</v>
          </cell>
          <cell r="AI308">
            <v>35.631700000000002</v>
          </cell>
          <cell r="AJ308">
            <v>191.66059999999999</v>
          </cell>
          <cell r="AK308">
            <v>0</v>
          </cell>
          <cell r="AL308">
            <v>1317.7635</v>
          </cell>
          <cell r="AM308">
            <v>16178.652599999999</v>
          </cell>
          <cell r="AN308">
            <v>0</v>
          </cell>
          <cell r="AO308">
            <v>2626.4807000000001</v>
          </cell>
          <cell r="AP308">
            <v>31078.930199999999</v>
          </cell>
          <cell r="AQ308">
            <v>0</v>
          </cell>
          <cell r="AR308">
            <v>35.631700000000002</v>
          </cell>
          <cell r="AS308">
            <v>191.66059999999999</v>
          </cell>
          <cell r="AT308">
            <v>0</v>
          </cell>
          <cell r="AU308">
            <v>0</v>
          </cell>
          <cell r="AV308">
            <v>0</v>
          </cell>
          <cell r="AW308">
            <v>0</v>
          </cell>
          <cell r="AX308">
            <v>0</v>
          </cell>
          <cell r="AY308">
            <v>0</v>
          </cell>
          <cell r="AZ308">
            <v>0</v>
          </cell>
          <cell r="BA308">
            <v>35.631700000000002</v>
          </cell>
          <cell r="BB308">
            <v>191.66059999999999</v>
          </cell>
          <cell r="BC308">
            <v>0</v>
          </cell>
          <cell r="BD308">
            <v>1344.3489</v>
          </cell>
          <cell r="BE308">
            <v>15091.938200000001</v>
          </cell>
          <cell r="BF308">
            <v>0</v>
          </cell>
          <cell r="BG308">
            <v>2746.5169999999998</v>
          </cell>
          <cell r="BH308">
            <v>32811.122499999998</v>
          </cell>
          <cell r="BI308">
            <v>0</v>
          </cell>
          <cell r="BJ308">
            <v>4090.8658999999998</v>
          </cell>
          <cell r="BK308">
            <v>47903.060700000002</v>
          </cell>
          <cell r="BL308">
            <v>0</v>
          </cell>
          <cell r="BM308">
            <v>4055.2341999999999</v>
          </cell>
          <cell r="BN308">
            <v>47711.400099999999</v>
          </cell>
          <cell r="BO308">
            <v>0</v>
          </cell>
          <cell r="BP308">
            <v>1344.3489</v>
          </cell>
          <cell r="BQ308">
            <v>15091.938200000001</v>
          </cell>
          <cell r="BR308">
            <v>0</v>
          </cell>
          <cell r="BS308">
            <v>2746.5169999999998</v>
          </cell>
          <cell r="BT308">
            <v>32811.122499999998</v>
          </cell>
          <cell r="BU308">
            <v>0</v>
          </cell>
          <cell r="BV308">
            <v>4090.8658999999998</v>
          </cell>
          <cell r="BW308">
            <v>47903.060700000002</v>
          </cell>
          <cell r="BX308">
            <v>0</v>
          </cell>
          <cell r="BY308">
            <v>35.631700000000002</v>
          </cell>
          <cell r="BZ308">
            <v>191.66059999999999</v>
          </cell>
          <cell r="CA308">
            <v>0</v>
          </cell>
          <cell r="CB308">
            <v>0</v>
          </cell>
          <cell r="CC308">
            <v>0</v>
          </cell>
          <cell r="CD308">
            <v>0</v>
          </cell>
          <cell r="CE308">
            <v>0</v>
          </cell>
          <cell r="CF308">
            <v>0</v>
          </cell>
          <cell r="CG308">
            <v>0</v>
          </cell>
          <cell r="CH308">
            <v>0</v>
          </cell>
          <cell r="CI308">
            <v>0</v>
          </cell>
          <cell r="CJ308">
            <v>0</v>
          </cell>
          <cell r="CK308">
            <v>0</v>
          </cell>
          <cell r="CL308">
            <v>0</v>
          </cell>
          <cell r="CM308">
            <v>0</v>
          </cell>
          <cell r="CN308">
            <v>35.631700000000002</v>
          </cell>
          <cell r="CO308">
            <v>191.66059999999999</v>
          </cell>
          <cell r="CP308">
            <v>0</v>
          </cell>
          <cell r="CQ308">
            <v>0</v>
          </cell>
          <cell r="CR308">
            <v>0</v>
          </cell>
          <cell r="CS308">
            <v>0</v>
          </cell>
          <cell r="CT308">
            <v>0</v>
          </cell>
          <cell r="CU308">
            <v>0</v>
          </cell>
          <cell r="CV308">
            <v>0</v>
          </cell>
          <cell r="CW308">
            <v>0</v>
          </cell>
          <cell r="CX308">
            <v>0</v>
          </cell>
          <cell r="CY308">
            <v>0</v>
          </cell>
          <cell r="CZ308">
            <v>4055.2341999999999</v>
          </cell>
          <cell r="DA308">
            <v>47711.400099999999</v>
          </cell>
          <cell r="DB308">
            <v>0</v>
          </cell>
        </row>
        <row r="309">
          <cell r="A309">
            <v>94087</v>
          </cell>
          <cell r="B309">
            <v>0</v>
          </cell>
          <cell r="C309">
            <v>0</v>
          </cell>
          <cell r="D309">
            <v>0</v>
          </cell>
          <cell r="E309">
            <v>0</v>
          </cell>
          <cell r="F309">
            <v>0</v>
          </cell>
          <cell r="G309">
            <v>0</v>
          </cell>
          <cell r="H309">
            <v>0</v>
          </cell>
          <cell r="I309">
            <v>0</v>
          </cell>
          <cell r="J309">
            <v>0</v>
          </cell>
          <cell r="K309">
            <v>0</v>
          </cell>
          <cell r="L309">
            <v>0</v>
          </cell>
          <cell r="M309">
            <v>0</v>
          </cell>
          <cell r="N309">
            <v>0</v>
          </cell>
          <cell r="O309">
            <v>0</v>
          </cell>
          <cell r="P309">
            <v>0</v>
          </cell>
          <cell r="Q309">
            <v>183.98349999999999</v>
          </cell>
          <cell r="R309">
            <v>1046.4356</v>
          </cell>
          <cell r="S309">
            <v>2051.5944</v>
          </cell>
          <cell r="T309">
            <v>652.30499999999995</v>
          </cell>
          <cell r="U309">
            <v>3710.0891999999999</v>
          </cell>
          <cell r="V309">
            <v>7273.8325000000004</v>
          </cell>
          <cell r="W309">
            <v>836.2885</v>
          </cell>
          <cell r="X309">
            <v>4756.5248000000001</v>
          </cell>
          <cell r="Y309">
            <v>9325.4269000000004</v>
          </cell>
          <cell r="Z309">
            <v>1011.5133</v>
          </cell>
          <cell r="AA309">
            <v>5550.8324000000002</v>
          </cell>
          <cell r="AB309">
            <v>11279.3524</v>
          </cell>
          <cell r="AC309">
            <v>0</v>
          </cell>
          <cell r="AD309">
            <v>0</v>
          </cell>
          <cell r="AE309">
            <v>0</v>
          </cell>
          <cell r="AF309">
            <v>0</v>
          </cell>
          <cell r="AG309">
            <v>0</v>
          </cell>
          <cell r="AH309">
            <v>0</v>
          </cell>
          <cell r="AI309">
            <v>16.291899999999998</v>
          </cell>
          <cell r="AJ309">
            <v>106.2813</v>
          </cell>
          <cell r="AK309">
            <v>128.23650000000001</v>
          </cell>
          <cell r="AL309">
            <v>909.92550000000006</v>
          </cell>
          <cell r="AM309">
            <v>5568.3175000000001</v>
          </cell>
          <cell r="AN309">
            <v>10146.5501</v>
          </cell>
          <cell r="AO309">
            <v>1905.1469</v>
          </cell>
          <cell r="AP309">
            <v>11012.8686</v>
          </cell>
          <cell r="AQ309">
            <v>21297.666000000001</v>
          </cell>
          <cell r="AR309">
            <v>16.291899999999998</v>
          </cell>
          <cell r="AS309">
            <v>106.2813</v>
          </cell>
          <cell r="AT309">
            <v>128.23650000000001</v>
          </cell>
          <cell r="AU309">
            <v>0</v>
          </cell>
          <cell r="AV309">
            <v>0</v>
          </cell>
          <cell r="AW309">
            <v>0</v>
          </cell>
          <cell r="AX309">
            <v>0</v>
          </cell>
          <cell r="AY309">
            <v>0</v>
          </cell>
          <cell r="AZ309">
            <v>0</v>
          </cell>
          <cell r="BA309">
            <v>16.291899999999998</v>
          </cell>
          <cell r="BB309">
            <v>106.2813</v>
          </cell>
          <cell r="BC309">
            <v>128.23650000000001</v>
          </cell>
          <cell r="BD309">
            <v>1011.5133</v>
          </cell>
          <cell r="BE309">
            <v>5550.8324000000002</v>
          </cell>
          <cell r="BF309">
            <v>11279.3524</v>
          </cell>
          <cell r="BG309">
            <v>1746.2139999999999</v>
          </cell>
          <cell r="BH309">
            <v>10324.8423</v>
          </cell>
          <cell r="BI309">
            <v>19471.976999999999</v>
          </cell>
          <cell r="BJ309">
            <v>2757.7273</v>
          </cell>
          <cell r="BK309">
            <v>15875.6747</v>
          </cell>
          <cell r="BL309">
            <v>30751.329399999999</v>
          </cell>
          <cell r="BM309">
            <v>2741.4353999999998</v>
          </cell>
          <cell r="BN309">
            <v>15769.393400000001</v>
          </cell>
          <cell r="BO309">
            <v>30623.0929</v>
          </cell>
          <cell r="BP309">
            <v>1011.5133</v>
          </cell>
          <cell r="BQ309">
            <v>5550.8324000000002</v>
          </cell>
          <cell r="BR309">
            <v>11279.3524</v>
          </cell>
          <cell r="BS309">
            <v>1746.2139999999999</v>
          </cell>
          <cell r="BT309">
            <v>10324.8423</v>
          </cell>
          <cell r="BU309">
            <v>19471.976999999999</v>
          </cell>
          <cell r="BV309">
            <v>2757.7273</v>
          </cell>
          <cell r="BW309">
            <v>15875.6747</v>
          </cell>
          <cell r="BX309">
            <v>30751.329399999999</v>
          </cell>
          <cell r="BY309">
            <v>16.291899999999998</v>
          </cell>
          <cell r="BZ309">
            <v>106.2813</v>
          </cell>
          <cell r="CA309">
            <v>128.23650000000001</v>
          </cell>
          <cell r="CB309">
            <v>0</v>
          </cell>
          <cell r="CC309">
            <v>0</v>
          </cell>
          <cell r="CD309">
            <v>0</v>
          </cell>
          <cell r="CE309">
            <v>0</v>
          </cell>
          <cell r="CF309">
            <v>0</v>
          </cell>
          <cell r="CG309">
            <v>0</v>
          </cell>
          <cell r="CH309">
            <v>0</v>
          </cell>
          <cell r="CI309">
            <v>0</v>
          </cell>
          <cell r="CJ309">
            <v>0</v>
          </cell>
          <cell r="CK309">
            <v>0</v>
          </cell>
          <cell r="CL309">
            <v>0</v>
          </cell>
          <cell r="CM309">
            <v>0</v>
          </cell>
          <cell r="CN309">
            <v>16.291899999999998</v>
          </cell>
          <cell r="CO309">
            <v>106.2813</v>
          </cell>
          <cell r="CP309">
            <v>128.23650000000001</v>
          </cell>
          <cell r="CQ309">
            <v>0</v>
          </cell>
          <cell r="CR309">
            <v>0</v>
          </cell>
          <cell r="CS309">
            <v>0</v>
          </cell>
          <cell r="CT309">
            <v>0</v>
          </cell>
          <cell r="CU309">
            <v>0</v>
          </cell>
          <cell r="CV309">
            <v>0</v>
          </cell>
          <cell r="CW309">
            <v>0</v>
          </cell>
          <cell r="CX309">
            <v>0</v>
          </cell>
          <cell r="CY309">
            <v>0</v>
          </cell>
          <cell r="CZ309">
            <v>2741.4353999999998</v>
          </cell>
          <cell r="DA309">
            <v>15769.393400000001</v>
          </cell>
          <cell r="DB309">
            <v>30623.0929</v>
          </cell>
        </row>
        <row r="310">
          <cell r="A310">
            <v>94088</v>
          </cell>
          <cell r="B310">
            <v>36.994999999999997</v>
          </cell>
          <cell r="C310">
            <v>126.0979</v>
          </cell>
          <cell r="D310">
            <v>379.75749999999999</v>
          </cell>
          <cell r="E310">
            <v>68.704999999999998</v>
          </cell>
          <cell r="F310">
            <v>316.88380000000001</v>
          </cell>
          <cell r="G310">
            <v>705.26530000000002</v>
          </cell>
          <cell r="H310">
            <v>0</v>
          </cell>
          <cell r="I310">
            <v>59.786999999999999</v>
          </cell>
          <cell r="J310">
            <v>0</v>
          </cell>
          <cell r="K310">
            <v>51.338500000000003</v>
          </cell>
          <cell r="L310">
            <v>209.1532</v>
          </cell>
          <cell r="M310">
            <v>526.99570000000006</v>
          </cell>
          <cell r="N310">
            <v>0</v>
          </cell>
          <cell r="O310">
            <v>59.786999999999999</v>
          </cell>
          <cell r="P310">
            <v>0</v>
          </cell>
          <cell r="Q310">
            <v>49.012</v>
          </cell>
          <cell r="R310">
            <v>217.2901</v>
          </cell>
          <cell r="S310">
            <v>503.11489999999998</v>
          </cell>
          <cell r="T310">
            <v>173.7696</v>
          </cell>
          <cell r="U310">
            <v>770.39189999999996</v>
          </cell>
          <cell r="V310">
            <v>1783.7665</v>
          </cell>
          <cell r="W310">
            <v>277.1431</v>
          </cell>
          <cell r="X310">
            <v>1221.5105000000001</v>
          </cell>
          <cell r="Y310">
            <v>2844.9085</v>
          </cell>
          <cell r="Z310">
            <v>439.0204</v>
          </cell>
          <cell r="AA310">
            <v>1972.7793999999999</v>
          </cell>
          <cell r="AB310">
            <v>4506.6009999999997</v>
          </cell>
          <cell r="AC310">
            <v>0</v>
          </cell>
          <cell r="AD310">
            <v>0</v>
          </cell>
          <cell r="AE310">
            <v>0</v>
          </cell>
          <cell r="AF310">
            <v>0</v>
          </cell>
          <cell r="AG310">
            <v>0</v>
          </cell>
          <cell r="AH310">
            <v>0</v>
          </cell>
          <cell r="AI310">
            <v>0</v>
          </cell>
          <cell r="AJ310">
            <v>0</v>
          </cell>
          <cell r="AK310">
            <v>0</v>
          </cell>
          <cell r="AL310">
            <v>242.398</v>
          </cell>
          <cell r="AM310">
            <v>1125.1257000000001</v>
          </cell>
          <cell r="AN310">
            <v>2488.2467000000001</v>
          </cell>
          <cell r="AO310">
            <v>681.41840000000002</v>
          </cell>
          <cell r="AP310">
            <v>3097.9050999999999</v>
          </cell>
          <cell r="AQ310">
            <v>6994.8477000000003</v>
          </cell>
          <cell r="AR310">
            <v>51.338500000000003</v>
          </cell>
          <cell r="AS310">
            <v>268.9402</v>
          </cell>
          <cell r="AT310">
            <v>526.99570000000006</v>
          </cell>
          <cell r="AU310">
            <v>0</v>
          </cell>
          <cell r="AV310">
            <v>0</v>
          </cell>
          <cell r="AW310">
            <v>0</v>
          </cell>
          <cell r="AX310">
            <v>0</v>
          </cell>
          <cell r="AY310">
            <v>0</v>
          </cell>
          <cell r="AZ310">
            <v>0</v>
          </cell>
          <cell r="BA310">
            <v>51.338500000000003</v>
          </cell>
          <cell r="BB310">
            <v>268.9402</v>
          </cell>
          <cell r="BC310">
            <v>526.99570000000006</v>
          </cell>
          <cell r="BD310">
            <v>544.72040000000004</v>
          </cell>
          <cell r="BE310">
            <v>2475.5481</v>
          </cell>
          <cell r="BF310">
            <v>5591.6238000000003</v>
          </cell>
          <cell r="BG310">
            <v>465.17959999999999</v>
          </cell>
          <cell r="BH310">
            <v>2112.8076999999998</v>
          </cell>
          <cell r="BI310">
            <v>4775.1280999999999</v>
          </cell>
          <cell r="BJ310">
            <v>1009.9</v>
          </cell>
          <cell r="BK310">
            <v>4588.3558000000003</v>
          </cell>
          <cell r="BL310">
            <v>10366.751899999999</v>
          </cell>
          <cell r="BM310">
            <v>958.56150000000002</v>
          </cell>
          <cell r="BN310">
            <v>4319.4156000000003</v>
          </cell>
          <cell r="BO310">
            <v>9839.7561999999998</v>
          </cell>
          <cell r="BP310">
            <v>544.72040000000004</v>
          </cell>
          <cell r="BQ310">
            <v>2475.5481</v>
          </cell>
          <cell r="BR310">
            <v>5591.6238000000003</v>
          </cell>
          <cell r="BS310">
            <v>465.17959999999999</v>
          </cell>
          <cell r="BT310">
            <v>2112.8076999999998</v>
          </cell>
          <cell r="BU310">
            <v>4775.1280999999999</v>
          </cell>
          <cell r="BV310">
            <v>1009.9</v>
          </cell>
          <cell r="BW310">
            <v>4588.3558000000003</v>
          </cell>
          <cell r="BX310">
            <v>10366.751899999999</v>
          </cell>
          <cell r="BY310">
            <v>0</v>
          </cell>
          <cell r="BZ310">
            <v>0</v>
          </cell>
          <cell r="CA310">
            <v>0</v>
          </cell>
          <cell r="CB310">
            <v>0</v>
          </cell>
          <cell r="CC310">
            <v>0</v>
          </cell>
          <cell r="CD310">
            <v>0</v>
          </cell>
          <cell r="CE310">
            <v>0</v>
          </cell>
          <cell r="CF310">
            <v>59.786999999999999</v>
          </cell>
          <cell r="CG310">
            <v>0</v>
          </cell>
          <cell r="CH310">
            <v>51.338500000000003</v>
          </cell>
          <cell r="CI310">
            <v>209.1532</v>
          </cell>
          <cell r="CJ310">
            <v>526.99570000000006</v>
          </cell>
          <cell r="CK310">
            <v>0</v>
          </cell>
          <cell r="CL310">
            <v>0</v>
          </cell>
          <cell r="CM310">
            <v>0</v>
          </cell>
          <cell r="CN310">
            <v>51.338500000000003</v>
          </cell>
          <cell r="CO310">
            <v>268.9402</v>
          </cell>
          <cell r="CP310">
            <v>526.99570000000006</v>
          </cell>
          <cell r="CQ310">
            <v>0</v>
          </cell>
          <cell r="CR310">
            <v>0</v>
          </cell>
          <cell r="CS310">
            <v>0</v>
          </cell>
          <cell r="CT310">
            <v>0</v>
          </cell>
          <cell r="CU310">
            <v>0</v>
          </cell>
          <cell r="CV310">
            <v>0</v>
          </cell>
          <cell r="CW310">
            <v>0</v>
          </cell>
          <cell r="CX310">
            <v>0</v>
          </cell>
          <cell r="CY310">
            <v>0</v>
          </cell>
          <cell r="CZ310">
            <v>958.56150000000002</v>
          </cell>
          <cell r="DA310">
            <v>4319.4156000000003</v>
          </cell>
          <cell r="DB310">
            <v>9839.7561999999998</v>
          </cell>
        </row>
        <row r="311">
          <cell r="A311">
            <v>94089</v>
          </cell>
          <cell r="B311">
            <v>0</v>
          </cell>
          <cell r="C311">
            <v>0</v>
          </cell>
          <cell r="D311">
            <v>0</v>
          </cell>
          <cell r="E311">
            <v>0</v>
          </cell>
          <cell r="F311">
            <v>0</v>
          </cell>
          <cell r="G311">
            <v>0</v>
          </cell>
          <cell r="H311">
            <v>0</v>
          </cell>
          <cell r="I311">
            <v>104.86709999999999</v>
          </cell>
          <cell r="J311">
            <v>0</v>
          </cell>
          <cell r="K311">
            <v>0</v>
          </cell>
          <cell r="L311">
            <v>0</v>
          </cell>
          <cell r="M311">
            <v>0</v>
          </cell>
          <cell r="N311">
            <v>0</v>
          </cell>
          <cell r="O311">
            <v>104.86709999999999</v>
          </cell>
          <cell r="P311">
            <v>0</v>
          </cell>
          <cell r="Q311">
            <v>68.719700000000003</v>
          </cell>
          <cell r="R311">
            <v>392.29140000000001</v>
          </cell>
          <cell r="S311">
            <v>705.4171</v>
          </cell>
          <cell r="T311">
            <v>243.64240000000001</v>
          </cell>
          <cell r="U311">
            <v>1390.8508999999999</v>
          </cell>
          <cell r="V311">
            <v>2501.0219000000002</v>
          </cell>
          <cell r="W311">
            <v>312.3621</v>
          </cell>
          <cell r="X311">
            <v>1783.1423</v>
          </cell>
          <cell r="Y311">
            <v>3206.4389999999999</v>
          </cell>
          <cell r="Z311">
            <v>339.46640000000002</v>
          </cell>
          <cell r="AA311">
            <v>1926.9590000000001</v>
          </cell>
          <cell r="AB311">
            <v>3484.6675</v>
          </cell>
          <cell r="AC311">
            <v>0</v>
          </cell>
          <cell r="AD311">
            <v>0</v>
          </cell>
          <cell r="AE311">
            <v>0</v>
          </cell>
          <cell r="AF311">
            <v>0</v>
          </cell>
          <cell r="AG311">
            <v>0</v>
          </cell>
          <cell r="AH311">
            <v>0</v>
          </cell>
          <cell r="AI311">
            <v>2.1602999999999999</v>
          </cell>
          <cell r="AJ311">
            <v>18.4313</v>
          </cell>
          <cell r="AK311">
            <v>16.431899999999999</v>
          </cell>
          <cell r="AL311">
            <v>339.86630000000002</v>
          </cell>
          <cell r="AM311">
            <v>2056.0594999999998</v>
          </cell>
          <cell r="AN311">
            <v>3488.7732000000001</v>
          </cell>
          <cell r="AO311">
            <v>677.17240000000004</v>
          </cell>
          <cell r="AP311">
            <v>3964.5871999999999</v>
          </cell>
          <cell r="AQ311">
            <v>6957.0087999999996</v>
          </cell>
          <cell r="AR311">
            <v>2.1602999999999999</v>
          </cell>
          <cell r="AS311">
            <v>123.2984</v>
          </cell>
          <cell r="AT311">
            <v>16.431899999999999</v>
          </cell>
          <cell r="AU311">
            <v>0</v>
          </cell>
          <cell r="AV311">
            <v>0</v>
          </cell>
          <cell r="AW311">
            <v>0</v>
          </cell>
          <cell r="AX311">
            <v>0</v>
          </cell>
          <cell r="AY311">
            <v>0</v>
          </cell>
          <cell r="AZ311">
            <v>0</v>
          </cell>
          <cell r="BA311">
            <v>2.1602999999999999</v>
          </cell>
          <cell r="BB311">
            <v>123.2984</v>
          </cell>
          <cell r="BC311">
            <v>16.431899999999999</v>
          </cell>
          <cell r="BD311">
            <v>339.46640000000002</v>
          </cell>
          <cell r="BE311">
            <v>2031.8261</v>
          </cell>
          <cell r="BF311">
            <v>3484.6675</v>
          </cell>
          <cell r="BG311">
            <v>652.22839999999997</v>
          </cell>
          <cell r="BH311">
            <v>3839.2017999999998</v>
          </cell>
          <cell r="BI311">
            <v>6695.2121999999999</v>
          </cell>
          <cell r="BJ311">
            <v>991.69479999999999</v>
          </cell>
          <cell r="BK311">
            <v>5871.0279</v>
          </cell>
          <cell r="BL311">
            <v>10179.8797</v>
          </cell>
          <cell r="BM311">
            <v>989.53449999999998</v>
          </cell>
          <cell r="BN311">
            <v>5747.7295000000004</v>
          </cell>
          <cell r="BO311">
            <v>10163.4478</v>
          </cell>
          <cell r="BP311">
            <v>339.46640000000002</v>
          </cell>
          <cell r="BQ311">
            <v>2031.8261</v>
          </cell>
          <cell r="BR311">
            <v>3484.6675</v>
          </cell>
          <cell r="BS311">
            <v>652.22839999999997</v>
          </cell>
          <cell r="BT311">
            <v>3839.2017999999998</v>
          </cell>
          <cell r="BU311">
            <v>6695.2121999999999</v>
          </cell>
          <cell r="BV311">
            <v>991.69479999999999</v>
          </cell>
          <cell r="BW311">
            <v>5871.0279</v>
          </cell>
          <cell r="BX311">
            <v>10179.8797</v>
          </cell>
          <cell r="BY311">
            <v>2.1602999999999999</v>
          </cell>
          <cell r="BZ311">
            <v>18.4313</v>
          </cell>
          <cell r="CA311">
            <v>16.431899999999999</v>
          </cell>
          <cell r="CB311">
            <v>0</v>
          </cell>
          <cell r="CC311">
            <v>0</v>
          </cell>
          <cell r="CD311">
            <v>0</v>
          </cell>
          <cell r="CE311">
            <v>0</v>
          </cell>
          <cell r="CF311">
            <v>104.86709999999999</v>
          </cell>
          <cell r="CG311">
            <v>0</v>
          </cell>
          <cell r="CH311">
            <v>0</v>
          </cell>
          <cell r="CI311">
            <v>0</v>
          </cell>
          <cell r="CJ311">
            <v>0</v>
          </cell>
          <cell r="CK311">
            <v>0</v>
          </cell>
          <cell r="CL311">
            <v>0</v>
          </cell>
          <cell r="CM311">
            <v>0</v>
          </cell>
          <cell r="CN311">
            <v>2.1602999999999999</v>
          </cell>
          <cell r="CO311">
            <v>123.2984</v>
          </cell>
          <cell r="CP311">
            <v>16.431899999999999</v>
          </cell>
          <cell r="CQ311">
            <v>0</v>
          </cell>
          <cell r="CR311">
            <v>0</v>
          </cell>
          <cell r="CS311">
            <v>0</v>
          </cell>
          <cell r="CT311">
            <v>0</v>
          </cell>
          <cell r="CU311">
            <v>0</v>
          </cell>
          <cell r="CV311">
            <v>0</v>
          </cell>
          <cell r="CW311">
            <v>0</v>
          </cell>
          <cell r="CX311">
            <v>0</v>
          </cell>
          <cell r="CY311">
            <v>0</v>
          </cell>
          <cell r="CZ311">
            <v>989.53449999999998</v>
          </cell>
          <cell r="DA311">
            <v>5747.7295000000004</v>
          </cell>
          <cell r="DB311">
            <v>10163.4478</v>
          </cell>
        </row>
        <row r="312">
          <cell r="A312">
            <v>94090</v>
          </cell>
          <cell r="B312">
            <v>0</v>
          </cell>
          <cell r="C312">
            <v>0</v>
          </cell>
          <cell r="D312">
            <v>0</v>
          </cell>
          <cell r="E312">
            <v>0</v>
          </cell>
          <cell r="F312">
            <v>0</v>
          </cell>
          <cell r="G312">
            <v>0</v>
          </cell>
          <cell r="H312">
            <v>0</v>
          </cell>
          <cell r="I312">
            <v>2866.5</v>
          </cell>
          <cell r="J312">
            <v>0</v>
          </cell>
          <cell r="K312">
            <v>0</v>
          </cell>
          <cell r="L312">
            <v>0</v>
          </cell>
          <cell r="M312">
            <v>0</v>
          </cell>
          <cell r="N312">
            <v>0</v>
          </cell>
          <cell r="O312">
            <v>2866.5</v>
          </cell>
          <cell r="P312">
            <v>0</v>
          </cell>
          <cell r="Q312">
            <v>888.47379999999998</v>
          </cell>
          <cell r="R312">
            <v>4874.6895000000004</v>
          </cell>
          <cell r="S312">
            <v>10855.6639</v>
          </cell>
          <cell r="T312">
            <v>3150.0435000000002</v>
          </cell>
          <cell r="U312">
            <v>17282.990399999999</v>
          </cell>
          <cell r="V312">
            <v>38488.264000000003</v>
          </cell>
          <cell r="W312">
            <v>4038.5173</v>
          </cell>
          <cell r="X312">
            <v>22157.679899999999</v>
          </cell>
          <cell r="Y312">
            <v>49343.927900000002</v>
          </cell>
          <cell r="Z312">
            <v>4424.9807000000001</v>
          </cell>
          <cell r="AA312">
            <v>23842.119299999998</v>
          </cell>
          <cell r="AB312">
            <v>54065.863599999997</v>
          </cell>
          <cell r="AC312">
            <v>0</v>
          </cell>
          <cell r="AD312">
            <v>0</v>
          </cell>
          <cell r="AE312">
            <v>0</v>
          </cell>
          <cell r="AF312">
            <v>0</v>
          </cell>
          <cell r="AG312">
            <v>0</v>
          </cell>
          <cell r="AH312">
            <v>0</v>
          </cell>
          <cell r="AI312">
            <v>157.57159999999999</v>
          </cell>
          <cell r="AJ312">
            <v>867.58230000000003</v>
          </cell>
          <cell r="AK312">
            <v>1343.3579</v>
          </cell>
          <cell r="AL312">
            <v>3980.5704999999998</v>
          </cell>
          <cell r="AM312">
            <v>23256.531599999998</v>
          </cell>
          <cell r="AN312">
            <v>48635.915699999998</v>
          </cell>
          <cell r="AO312">
            <v>8247.9796000000006</v>
          </cell>
          <cell r="AP312">
            <v>46231.068599999999</v>
          </cell>
          <cell r="AQ312">
            <v>101358.42140000001</v>
          </cell>
          <cell r="AR312">
            <v>157.57159999999999</v>
          </cell>
          <cell r="AS312">
            <v>3734.0823</v>
          </cell>
          <cell r="AT312">
            <v>1343.3579</v>
          </cell>
          <cell r="AU312">
            <v>0</v>
          </cell>
          <cell r="AV312">
            <v>0</v>
          </cell>
          <cell r="AW312">
            <v>0</v>
          </cell>
          <cell r="AX312">
            <v>0</v>
          </cell>
          <cell r="AY312">
            <v>0</v>
          </cell>
          <cell r="AZ312">
            <v>0</v>
          </cell>
          <cell r="BA312">
            <v>157.57159999999999</v>
          </cell>
          <cell r="BB312">
            <v>3734.0823</v>
          </cell>
          <cell r="BC312">
            <v>1343.3579</v>
          </cell>
          <cell r="BD312">
            <v>4424.9807000000001</v>
          </cell>
          <cell r="BE312">
            <v>26708.619299999998</v>
          </cell>
          <cell r="BF312">
            <v>54065.863599999997</v>
          </cell>
          <cell r="BG312">
            <v>8019.0878000000002</v>
          </cell>
          <cell r="BH312">
            <v>45414.211499999998</v>
          </cell>
          <cell r="BI312">
            <v>97979.843599999993</v>
          </cell>
          <cell r="BJ312">
            <v>12444.068499999999</v>
          </cell>
          <cell r="BK312">
            <v>72122.830799999996</v>
          </cell>
          <cell r="BL312">
            <v>152045.7072</v>
          </cell>
          <cell r="BM312">
            <v>12286.4969</v>
          </cell>
          <cell r="BN312">
            <v>68388.748500000002</v>
          </cell>
          <cell r="BO312">
            <v>150702.3493</v>
          </cell>
          <cell r="BP312">
            <v>4424.9807000000001</v>
          </cell>
          <cell r="BQ312">
            <v>26708.619299999998</v>
          </cell>
          <cell r="BR312">
            <v>54065.863599999997</v>
          </cell>
          <cell r="BS312">
            <v>8019.0878000000002</v>
          </cell>
          <cell r="BT312">
            <v>45414.211499999998</v>
          </cell>
          <cell r="BU312">
            <v>97979.843599999993</v>
          </cell>
          <cell r="BV312">
            <v>12444.068499999999</v>
          </cell>
          <cell r="BW312">
            <v>72122.830799999996</v>
          </cell>
          <cell r="BX312">
            <v>152045.7072</v>
          </cell>
          <cell r="BY312">
            <v>157.57159999999999</v>
          </cell>
          <cell r="BZ312">
            <v>867.58230000000003</v>
          </cell>
          <cell r="CA312">
            <v>1343.3579</v>
          </cell>
          <cell r="CB312">
            <v>0</v>
          </cell>
          <cell r="CC312">
            <v>0</v>
          </cell>
          <cell r="CD312">
            <v>0</v>
          </cell>
          <cell r="CE312">
            <v>0</v>
          </cell>
          <cell r="CF312">
            <v>2866.5</v>
          </cell>
          <cell r="CG312">
            <v>0</v>
          </cell>
          <cell r="CH312">
            <v>0</v>
          </cell>
          <cell r="CI312">
            <v>0</v>
          </cell>
          <cell r="CJ312">
            <v>0</v>
          </cell>
          <cell r="CK312">
            <v>0</v>
          </cell>
          <cell r="CL312">
            <v>0</v>
          </cell>
          <cell r="CM312">
            <v>0</v>
          </cell>
          <cell r="CN312">
            <v>157.57159999999999</v>
          </cell>
          <cell r="CO312">
            <v>3734.0823</v>
          </cell>
          <cell r="CP312">
            <v>1343.3579</v>
          </cell>
          <cell r="CQ312">
            <v>0</v>
          </cell>
          <cell r="CR312">
            <v>0</v>
          </cell>
          <cell r="CS312">
            <v>0</v>
          </cell>
          <cell r="CT312">
            <v>0</v>
          </cell>
          <cell r="CU312">
            <v>0</v>
          </cell>
          <cell r="CV312">
            <v>0</v>
          </cell>
          <cell r="CW312">
            <v>0</v>
          </cell>
          <cell r="CX312">
            <v>0</v>
          </cell>
          <cell r="CY312">
            <v>0</v>
          </cell>
          <cell r="CZ312">
            <v>12286.4969</v>
          </cell>
          <cell r="DA312">
            <v>68388.748500000002</v>
          </cell>
          <cell r="DB312">
            <v>150702.3493</v>
          </cell>
        </row>
        <row r="313">
          <cell r="A313">
            <v>94092</v>
          </cell>
          <cell r="B313">
            <v>0</v>
          </cell>
          <cell r="C313">
            <v>0</v>
          </cell>
          <cell r="D313">
            <v>0</v>
          </cell>
          <cell r="E313">
            <v>0</v>
          </cell>
          <cell r="F313">
            <v>0</v>
          </cell>
          <cell r="G313">
            <v>0</v>
          </cell>
          <cell r="H313">
            <v>0</v>
          </cell>
          <cell r="I313">
            <v>278.45999999999998</v>
          </cell>
          <cell r="J313">
            <v>0</v>
          </cell>
          <cell r="K313">
            <v>0</v>
          </cell>
          <cell r="L313">
            <v>0</v>
          </cell>
          <cell r="M313">
            <v>0</v>
          </cell>
          <cell r="N313">
            <v>0</v>
          </cell>
          <cell r="O313">
            <v>278.45999999999998</v>
          </cell>
          <cell r="P313">
            <v>0</v>
          </cell>
          <cell r="Q313">
            <v>18.270900000000001</v>
          </cell>
          <cell r="R313">
            <v>122.1549</v>
          </cell>
          <cell r="S313">
            <v>187.553</v>
          </cell>
          <cell r="T313">
            <v>64.778800000000004</v>
          </cell>
          <cell r="U313">
            <v>433.09410000000003</v>
          </cell>
          <cell r="V313">
            <v>664.96190000000001</v>
          </cell>
          <cell r="W313">
            <v>83.049700000000001</v>
          </cell>
          <cell r="X313">
            <v>555.24900000000002</v>
          </cell>
          <cell r="Y313">
            <v>852.51490000000001</v>
          </cell>
          <cell r="Z313">
            <v>85.149600000000007</v>
          </cell>
          <cell r="AA313">
            <v>544.17489999999998</v>
          </cell>
          <cell r="AB313">
            <v>874.07140000000004</v>
          </cell>
          <cell r="AC313">
            <v>0</v>
          </cell>
          <cell r="AD313">
            <v>0</v>
          </cell>
          <cell r="AE313">
            <v>0</v>
          </cell>
          <cell r="AF313">
            <v>0</v>
          </cell>
          <cell r="AG313">
            <v>0</v>
          </cell>
          <cell r="AH313">
            <v>0</v>
          </cell>
          <cell r="AI313">
            <v>8.9731000000000005</v>
          </cell>
          <cell r="AJ313">
            <v>52.8583</v>
          </cell>
          <cell r="AK313">
            <v>68.252099999999999</v>
          </cell>
          <cell r="AL313">
            <v>76.598200000000006</v>
          </cell>
          <cell r="AM313">
            <v>534.25509999999997</v>
          </cell>
          <cell r="AN313">
            <v>786.29049999999995</v>
          </cell>
          <cell r="AO313">
            <v>152.7747</v>
          </cell>
          <cell r="AP313">
            <v>1025.5717</v>
          </cell>
          <cell r="AQ313">
            <v>1592.1098</v>
          </cell>
          <cell r="AR313">
            <v>8.9731000000000005</v>
          </cell>
          <cell r="AS313">
            <v>331.31830000000002</v>
          </cell>
          <cell r="AT313">
            <v>68.252099999999999</v>
          </cell>
          <cell r="AU313">
            <v>0</v>
          </cell>
          <cell r="AV313">
            <v>0</v>
          </cell>
          <cell r="AW313">
            <v>0</v>
          </cell>
          <cell r="AX313">
            <v>0</v>
          </cell>
          <cell r="AY313">
            <v>0</v>
          </cell>
          <cell r="AZ313">
            <v>0</v>
          </cell>
          <cell r="BA313">
            <v>8.9731000000000005</v>
          </cell>
          <cell r="BB313">
            <v>331.31830000000002</v>
          </cell>
          <cell r="BC313">
            <v>68.252099999999999</v>
          </cell>
          <cell r="BD313">
            <v>85.149600000000007</v>
          </cell>
          <cell r="BE313">
            <v>822.63490000000002</v>
          </cell>
          <cell r="BF313">
            <v>874.07140000000004</v>
          </cell>
          <cell r="BG313">
            <v>159.64789999999999</v>
          </cell>
          <cell r="BH313">
            <v>1089.5041000000001</v>
          </cell>
          <cell r="BI313">
            <v>1638.8054</v>
          </cell>
          <cell r="BJ313">
            <v>244.79750000000001</v>
          </cell>
          <cell r="BK313">
            <v>1912.1389999999999</v>
          </cell>
          <cell r="BL313">
            <v>2512.8768</v>
          </cell>
          <cell r="BM313">
            <v>235.8244</v>
          </cell>
          <cell r="BN313">
            <v>1580.8207</v>
          </cell>
          <cell r="BO313">
            <v>2444.6246999999998</v>
          </cell>
          <cell r="BP313">
            <v>85.149600000000007</v>
          </cell>
          <cell r="BQ313">
            <v>822.63490000000002</v>
          </cell>
          <cell r="BR313">
            <v>874.07140000000004</v>
          </cell>
          <cell r="BS313">
            <v>159.64789999999999</v>
          </cell>
          <cell r="BT313">
            <v>1089.5041000000001</v>
          </cell>
          <cell r="BU313">
            <v>1638.8054</v>
          </cell>
          <cell r="BV313">
            <v>244.79750000000001</v>
          </cell>
          <cell r="BW313">
            <v>1912.1389999999999</v>
          </cell>
          <cell r="BX313">
            <v>2512.8768</v>
          </cell>
          <cell r="BY313">
            <v>8.9731000000000005</v>
          </cell>
          <cell r="BZ313">
            <v>52.8583</v>
          </cell>
          <cell r="CA313">
            <v>68.252099999999999</v>
          </cell>
          <cell r="CB313">
            <v>0</v>
          </cell>
          <cell r="CC313">
            <v>0</v>
          </cell>
          <cell r="CD313">
            <v>0</v>
          </cell>
          <cell r="CE313">
            <v>0</v>
          </cell>
          <cell r="CF313">
            <v>278.45999999999998</v>
          </cell>
          <cell r="CG313">
            <v>0</v>
          </cell>
          <cell r="CH313">
            <v>0</v>
          </cell>
          <cell r="CI313">
            <v>0</v>
          </cell>
          <cell r="CJ313">
            <v>0</v>
          </cell>
          <cell r="CK313">
            <v>0</v>
          </cell>
          <cell r="CL313">
            <v>0</v>
          </cell>
          <cell r="CM313">
            <v>0</v>
          </cell>
          <cell r="CN313">
            <v>8.9731000000000005</v>
          </cell>
          <cell r="CO313">
            <v>331.31830000000002</v>
          </cell>
          <cell r="CP313">
            <v>68.252099999999999</v>
          </cell>
          <cell r="CQ313">
            <v>0</v>
          </cell>
          <cell r="CR313">
            <v>0</v>
          </cell>
          <cell r="CS313">
            <v>0</v>
          </cell>
          <cell r="CT313">
            <v>0</v>
          </cell>
          <cell r="CU313">
            <v>0</v>
          </cell>
          <cell r="CV313">
            <v>0</v>
          </cell>
          <cell r="CW313">
            <v>0</v>
          </cell>
          <cell r="CX313">
            <v>0</v>
          </cell>
          <cell r="CY313">
            <v>0</v>
          </cell>
          <cell r="CZ313">
            <v>235.8244</v>
          </cell>
          <cell r="DA313">
            <v>1580.8207</v>
          </cell>
          <cell r="DB313">
            <v>2444.6246999999998</v>
          </cell>
        </row>
        <row r="314">
          <cell r="A314">
            <v>94093</v>
          </cell>
          <cell r="B314">
            <v>144.59229999999999</v>
          </cell>
          <cell r="C314">
            <v>706.59310000000005</v>
          </cell>
          <cell r="D314">
            <v>1423.1948</v>
          </cell>
          <cell r="E314">
            <v>268.52859999999998</v>
          </cell>
          <cell r="F314">
            <v>1160.4875999999999</v>
          </cell>
          <cell r="G314">
            <v>2643.0756000000001</v>
          </cell>
          <cell r="H314">
            <v>0</v>
          </cell>
          <cell r="I314">
            <v>184.58619999999999</v>
          </cell>
          <cell r="J314">
            <v>0</v>
          </cell>
          <cell r="K314">
            <v>333.02199999999999</v>
          </cell>
          <cell r="L314">
            <v>1321.3307</v>
          </cell>
          <cell r="M314">
            <v>3277.8728000000001</v>
          </cell>
          <cell r="N314">
            <v>0</v>
          </cell>
          <cell r="O314">
            <v>184.58619999999999</v>
          </cell>
          <cell r="P314">
            <v>0</v>
          </cell>
          <cell r="Q314">
            <v>70.252799999999993</v>
          </cell>
          <cell r="R314">
            <v>342.54719999999998</v>
          </cell>
          <cell r="S314">
            <v>691.4846</v>
          </cell>
          <cell r="T314">
            <v>249.078</v>
          </cell>
          <cell r="U314">
            <v>1214.4849999999999</v>
          </cell>
          <cell r="V314">
            <v>2451.6273999999999</v>
          </cell>
          <cell r="W314">
            <v>399.42970000000003</v>
          </cell>
          <cell r="X314">
            <v>2102.7822000000001</v>
          </cell>
          <cell r="Y314">
            <v>3931.5095999999999</v>
          </cell>
          <cell r="Z314">
            <v>788.35260000000005</v>
          </cell>
          <cell r="AA314">
            <v>3836.8998999999999</v>
          </cell>
          <cell r="AB314">
            <v>7759.6036000000004</v>
          </cell>
          <cell r="AC314">
            <v>0</v>
          </cell>
          <cell r="AD314">
            <v>184.75470000000001</v>
          </cell>
          <cell r="AE314">
            <v>0</v>
          </cell>
          <cell r="AF314">
            <v>0</v>
          </cell>
          <cell r="AG314">
            <v>0</v>
          </cell>
          <cell r="AH314">
            <v>0</v>
          </cell>
          <cell r="AI314">
            <v>0</v>
          </cell>
          <cell r="AJ314">
            <v>0</v>
          </cell>
          <cell r="AK314">
            <v>0</v>
          </cell>
          <cell r="AL314">
            <v>320.83510000000001</v>
          </cell>
          <cell r="AM314">
            <v>1632.5862</v>
          </cell>
          <cell r="AN314">
            <v>3157.9180999999999</v>
          </cell>
          <cell r="AO314">
            <v>1109.1876999999999</v>
          </cell>
          <cell r="AP314">
            <v>5284.7313999999997</v>
          </cell>
          <cell r="AQ314">
            <v>10917.521699999999</v>
          </cell>
          <cell r="AR314">
            <v>333.02199999999999</v>
          </cell>
          <cell r="AS314">
            <v>1690.6715999999999</v>
          </cell>
          <cell r="AT314">
            <v>3277.8728000000001</v>
          </cell>
          <cell r="AU314">
            <v>0</v>
          </cell>
          <cell r="AV314">
            <v>1.4113</v>
          </cell>
          <cell r="AW314">
            <v>0</v>
          </cell>
          <cell r="AX314">
            <v>0</v>
          </cell>
          <cell r="AY314">
            <v>0</v>
          </cell>
          <cell r="AZ314">
            <v>0</v>
          </cell>
          <cell r="BA314">
            <v>333.02199999999999</v>
          </cell>
          <cell r="BB314">
            <v>1689.2602999999999</v>
          </cell>
          <cell r="BC314">
            <v>3277.8728000000001</v>
          </cell>
          <cell r="BD314">
            <v>1201.4735000000001</v>
          </cell>
          <cell r="BE314">
            <v>5888.5667999999996</v>
          </cell>
          <cell r="BF314">
            <v>11825.874</v>
          </cell>
          <cell r="BG314">
            <v>640.16589999999997</v>
          </cell>
          <cell r="BH314">
            <v>3189.6183999999998</v>
          </cell>
          <cell r="BI314">
            <v>6301.0300999999999</v>
          </cell>
          <cell r="BJ314">
            <v>1841.6394</v>
          </cell>
          <cell r="BK314">
            <v>9078.1851999999999</v>
          </cell>
          <cell r="BL314">
            <v>18126.9041</v>
          </cell>
          <cell r="BM314">
            <v>1508.6174000000001</v>
          </cell>
          <cell r="BN314">
            <v>7388.9249</v>
          </cell>
          <cell r="BO314">
            <v>14849.031300000001</v>
          </cell>
          <cell r="BP314">
            <v>1201.4735000000001</v>
          </cell>
          <cell r="BQ314">
            <v>5888.5667999999996</v>
          </cell>
          <cell r="BR314">
            <v>11825.874</v>
          </cell>
          <cell r="BS314">
            <v>640.16589999999997</v>
          </cell>
          <cell r="BT314">
            <v>3189.6183999999998</v>
          </cell>
          <cell r="BU314">
            <v>6301.0300999999999</v>
          </cell>
          <cell r="BV314">
            <v>1841.6394</v>
          </cell>
          <cell r="BW314">
            <v>9078.1851999999999</v>
          </cell>
          <cell r="BX314">
            <v>18126.9041</v>
          </cell>
          <cell r="BY314">
            <v>0</v>
          </cell>
          <cell r="BZ314">
            <v>0</v>
          </cell>
          <cell r="CA314">
            <v>0</v>
          </cell>
          <cell r="CB314">
            <v>0</v>
          </cell>
          <cell r="CC314">
            <v>0</v>
          </cell>
          <cell r="CD314">
            <v>0</v>
          </cell>
          <cell r="CE314">
            <v>0</v>
          </cell>
          <cell r="CF314">
            <v>184.58619999999999</v>
          </cell>
          <cell r="CG314">
            <v>0</v>
          </cell>
          <cell r="CH314">
            <v>333.02199999999999</v>
          </cell>
          <cell r="CI314">
            <v>1321.3307</v>
          </cell>
          <cell r="CJ314">
            <v>3277.8728000000001</v>
          </cell>
          <cell r="CK314">
            <v>0</v>
          </cell>
          <cell r="CL314">
            <v>184.75470000000001</v>
          </cell>
          <cell r="CM314">
            <v>0</v>
          </cell>
          <cell r="CN314">
            <v>333.02199999999999</v>
          </cell>
          <cell r="CO314">
            <v>1690.6715999999999</v>
          </cell>
          <cell r="CP314">
            <v>3277.8728000000001</v>
          </cell>
          <cell r="CQ314">
            <v>0</v>
          </cell>
          <cell r="CR314">
            <v>0</v>
          </cell>
          <cell r="CS314">
            <v>0</v>
          </cell>
          <cell r="CT314">
            <v>0</v>
          </cell>
          <cell r="CU314">
            <v>1.4113</v>
          </cell>
          <cell r="CV314">
            <v>0</v>
          </cell>
          <cell r="CW314">
            <v>0</v>
          </cell>
          <cell r="CX314">
            <v>1.4113</v>
          </cell>
          <cell r="CY314">
            <v>0</v>
          </cell>
          <cell r="CZ314">
            <v>1508.6174000000001</v>
          </cell>
          <cell r="DA314">
            <v>7388.9249</v>
          </cell>
          <cell r="DB314">
            <v>14849.031300000001</v>
          </cell>
        </row>
        <row r="315">
          <cell r="A315">
            <v>94094</v>
          </cell>
          <cell r="B315">
            <v>19.175000000000001</v>
          </cell>
          <cell r="C315">
            <v>79.097200000000001</v>
          </cell>
          <cell r="D315">
            <v>196.83340000000001</v>
          </cell>
          <cell r="E315">
            <v>35.610799999999998</v>
          </cell>
          <cell r="F315">
            <v>226.80029999999999</v>
          </cell>
          <cell r="G315">
            <v>365.54989999999998</v>
          </cell>
          <cell r="H315">
            <v>0</v>
          </cell>
          <cell r="I315">
            <v>52.825499999999998</v>
          </cell>
          <cell r="J315">
            <v>0</v>
          </cell>
          <cell r="K315">
            <v>7.3654999999999999</v>
          </cell>
          <cell r="L315">
            <v>49.045699999999997</v>
          </cell>
          <cell r="M315">
            <v>75.607900000000001</v>
          </cell>
          <cell r="N315">
            <v>0</v>
          </cell>
          <cell r="O315">
            <v>52.825499999999998</v>
          </cell>
          <cell r="P315">
            <v>0</v>
          </cell>
          <cell r="Q315">
            <v>30.693100000000001</v>
          </cell>
          <cell r="R315">
            <v>119.20010000000001</v>
          </cell>
          <cell r="S315">
            <v>315.07</v>
          </cell>
          <cell r="T315">
            <v>108.8211</v>
          </cell>
          <cell r="U315">
            <v>422.61840000000001</v>
          </cell>
          <cell r="V315">
            <v>1117.0622000000001</v>
          </cell>
          <cell r="W315">
            <v>186.93450000000001</v>
          </cell>
          <cell r="X315">
            <v>798.6703</v>
          </cell>
          <cell r="Y315">
            <v>1918.9076</v>
          </cell>
          <cell r="Z315">
            <v>259.80020000000002</v>
          </cell>
          <cell r="AA315">
            <v>1004.1994</v>
          </cell>
          <cell r="AB315">
            <v>2666.8833</v>
          </cell>
          <cell r="AC315">
            <v>0</v>
          </cell>
          <cell r="AD315">
            <v>0</v>
          </cell>
          <cell r="AE315">
            <v>0</v>
          </cell>
          <cell r="AF315">
            <v>0</v>
          </cell>
          <cell r="AG315">
            <v>0</v>
          </cell>
          <cell r="AH315">
            <v>0</v>
          </cell>
          <cell r="AI315">
            <v>0</v>
          </cell>
          <cell r="AJ315">
            <v>0</v>
          </cell>
          <cell r="AK315">
            <v>0</v>
          </cell>
          <cell r="AL315">
            <v>140.17150000000001</v>
          </cell>
          <cell r="AM315">
            <v>565.7817</v>
          </cell>
          <cell r="AN315">
            <v>1438.8788999999999</v>
          </cell>
          <cell r="AO315">
            <v>399.9717</v>
          </cell>
          <cell r="AP315">
            <v>1569.9811</v>
          </cell>
          <cell r="AQ315">
            <v>4105.7622000000001</v>
          </cell>
          <cell r="AR315">
            <v>7.3654999999999999</v>
          </cell>
          <cell r="AS315">
            <v>101.8712</v>
          </cell>
          <cell r="AT315">
            <v>75.607900000000001</v>
          </cell>
          <cell r="AU315">
            <v>0</v>
          </cell>
          <cell r="AV315">
            <v>0</v>
          </cell>
          <cell r="AW315">
            <v>0</v>
          </cell>
          <cell r="AX315">
            <v>0</v>
          </cell>
          <cell r="AY315">
            <v>0</v>
          </cell>
          <cell r="AZ315">
            <v>0</v>
          </cell>
          <cell r="BA315">
            <v>7.3654999999999999</v>
          </cell>
          <cell r="BB315">
            <v>101.8712</v>
          </cell>
          <cell r="BC315">
            <v>75.607900000000001</v>
          </cell>
          <cell r="BD315">
            <v>314.58600000000001</v>
          </cell>
          <cell r="BE315">
            <v>1362.9223999999999</v>
          </cell>
          <cell r="BF315">
            <v>3229.2665999999999</v>
          </cell>
          <cell r="BG315">
            <v>279.6857</v>
          </cell>
          <cell r="BH315">
            <v>1107.6002000000001</v>
          </cell>
          <cell r="BI315">
            <v>2871.0111000000002</v>
          </cell>
          <cell r="BJ315">
            <v>594.27170000000001</v>
          </cell>
          <cell r="BK315">
            <v>2470.5225999999998</v>
          </cell>
          <cell r="BL315">
            <v>6100.2776999999996</v>
          </cell>
          <cell r="BM315">
            <v>586.90620000000001</v>
          </cell>
          <cell r="BN315">
            <v>2368.6514000000002</v>
          </cell>
          <cell r="BO315">
            <v>6024.6697999999997</v>
          </cell>
          <cell r="BP315">
            <v>314.58600000000001</v>
          </cell>
          <cell r="BQ315">
            <v>1362.9223999999999</v>
          </cell>
          <cell r="BR315">
            <v>3229.2665999999999</v>
          </cell>
          <cell r="BS315">
            <v>279.6857</v>
          </cell>
          <cell r="BT315">
            <v>1107.6002000000001</v>
          </cell>
          <cell r="BU315">
            <v>2871.0111000000002</v>
          </cell>
          <cell r="BV315">
            <v>594.27170000000001</v>
          </cell>
          <cell r="BW315">
            <v>2470.5225999999998</v>
          </cell>
          <cell r="BX315">
            <v>6100.2776999999996</v>
          </cell>
          <cell r="BY315">
            <v>0</v>
          </cell>
          <cell r="BZ315">
            <v>0</v>
          </cell>
          <cell r="CA315">
            <v>0</v>
          </cell>
          <cell r="CB315">
            <v>0</v>
          </cell>
          <cell r="CC315">
            <v>0</v>
          </cell>
          <cell r="CD315">
            <v>0</v>
          </cell>
          <cell r="CE315">
            <v>0</v>
          </cell>
          <cell r="CF315">
            <v>52.825499999999998</v>
          </cell>
          <cell r="CG315">
            <v>0</v>
          </cell>
          <cell r="CH315">
            <v>7.3654999999999999</v>
          </cell>
          <cell r="CI315">
            <v>49.045699999999997</v>
          </cell>
          <cell r="CJ315">
            <v>75.607900000000001</v>
          </cell>
          <cell r="CK315">
            <v>0</v>
          </cell>
          <cell r="CL315">
            <v>0</v>
          </cell>
          <cell r="CM315">
            <v>0</v>
          </cell>
          <cell r="CN315">
            <v>7.3654999999999999</v>
          </cell>
          <cell r="CO315">
            <v>101.8712</v>
          </cell>
          <cell r="CP315">
            <v>75.607900000000001</v>
          </cell>
          <cell r="CQ315">
            <v>0</v>
          </cell>
          <cell r="CR315">
            <v>0</v>
          </cell>
          <cell r="CS315">
            <v>0</v>
          </cell>
          <cell r="CT315">
            <v>0</v>
          </cell>
          <cell r="CU315">
            <v>0</v>
          </cell>
          <cell r="CV315">
            <v>0</v>
          </cell>
          <cell r="CW315">
            <v>0</v>
          </cell>
          <cell r="CX315">
            <v>0</v>
          </cell>
          <cell r="CY315">
            <v>0</v>
          </cell>
          <cell r="CZ315">
            <v>586.90620000000001</v>
          </cell>
          <cell r="DA315">
            <v>2368.6514000000002</v>
          </cell>
          <cell r="DB315">
            <v>6024.6697999999997</v>
          </cell>
        </row>
        <row r="316">
          <cell r="A316">
            <v>94095</v>
          </cell>
          <cell r="B316">
            <v>0</v>
          </cell>
          <cell r="C316">
            <v>0</v>
          </cell>
          <cell r="D316">
            <v>0</v>
          </cell>
          <cell r="E316">
            <v>0</v>
          </cell>
          <cell r="F316">
            <v>0</v>
          </cell>
          <cell r="G316">
            <v>0</v>
          </cell>
          <cell r="H316">
            <v>0</v>
          </cell>
          <cell r="I316">
            <v>144.6354</v>
          </cell>
          <cell r="J316">
            <v>0</v>
          </cell>
          <cell r="K316">
            <v>0</v>
          </cell>
          <cell r="L316">
            <v>0</v>
          </cell>
          <cell r="M316">
            <v>0</v>
          </cell>
          <cell r="N316">
            <v>0</v>
          </cell>
          <cell r="O316">
            <v>144.6354</v>
          </cell>
          <cell r="P316">
            <v>0</v>
          </cell>
          <cell r="Q316">
            <v>19.343299999999999</v>
          </cell>
          <cell r="R316">
            <v>123.5668</v>
          </cell>
          <cell r="S316">
            <v>146.17330000000001</v>
          </cell>
          <cell r="T316">
            <v>68.580699999999993</v>
          </cell>
          <cell r="U316">
            <v>438.10070000000002</v>
          </cell>
          <cell r="V316">
            <v>518.25059999999996</v>
          </cell>
          <cell r="W316">
            <v>87.924000000000007</v>
          </cell>
          <cell r="X316">
            <v>561.66750000000002</v>
          </cell>
          <cell r="Y316">
            <v>664.4239</v>
          </cell>
          <cell r="Z316">
            <v>82.729200000000006</v>
          </cell>
          <cell r="AA316">
            <v>512.86680000000001</v>
          </cell>
          <cell r="AB316">
            <v>625.16849999999999</v>
          </cell>
          <cell r="AC316">
            <v>0</v>
          </cell>
          <cell r="AD316">
            <v>0</v>
          </cell>
          <cell r="AE316">
            <v>0</v>
          </cell>
          <cell r="AF316">
            <v>0</v>
          </cell>
          <cell r="AG316">
            <v>0</v>
          </cell>
          <cell r="AH316">
            <v>0</v>
          </cell>
          <cell r="AI316">
            <v>4.7804000000000002</v>
          </cell>
          <cell r="AJ316">
            <v>25.7135</v>
          </cell>
          <cell r="AK316">
            <v>28.989899999999999</v>
          </cell>
          <cell r="AL316">
            <v>81.093800000000002</v>
          </cell>
          <cell r="AM316">
            <v>539.72879999999998</v>
          </cell>
          <cell r="AN316">
            <v>612.81010000000003</v>
          </cell>
          <cell r="AO316">
            <v>159.04259999999999</v>
          </cell>
          <cell r="AP316">
            <v>1026.8821</v>
          </cell>
          <cell r="AQ316">
            <v>1208.9887000000001</v>
          </cell>
          <cell r="AR316">
            <v>4.7804000000000002</v>
          </cell>
          <cell r="AS316">
            <v>170.34889999999999</v>
          </cell>
          <cell r="AT316">
            <v>28.989899999999999</v>
          </cell>
          <cell r="AU316">
            <v>0</v>
          </cell>
          <cell r="AV316">
            <v>0</v>
          </cell>
          <cell r="AW316">
            <v>0</v>
          </cell>
          <cell r="AX316">
            <v>0</v>
          </cell>
          <cell r="AY316">
            <v>0</v>
          </cell>
          <cell r="AZ316">
            <v>0</v>
          </cell>
          <cell r="BA316">
            <v>4.7804000000000002</v>
          </cell>
          <cell r="BB316">
            <v>170.34889999999999</v>
          </cell>
          <cell r="BC316">
            <v>28.989899999999999</v>
          </cell>
          <cell r="BD316">
            <v>82.729200000000006</v>
          </cell>
          <cell r="BE316">
            <v>657.50220000000002</v>
          </cell>
          <cell r="BF316">
            <v>625.16849999999999</v>
          </cell>
          <cell r="BG316">
            <v>169.01779999999999</v>
          </cell>
          <cell r="BH316">
            <v>1101.3963000000001</v>
          </cell>
          <cell r="BI316">
            <v>1277.2339999999999</v>
          </cell>
          <cell r="BJ316">
            <v>251.74700000000001</v>
          </cell>
          <cell r="BK316">
            <v>1758.8985</v>
          </cell>
          <cell r="BL316">
            <v>1902.4024999999999</v>
          </cell>
          <cell r="BM316">
            <v>246.9666</v>
          </cell>
          <cell r="BN316">
            <v>1588.5496000000001</v>
          </cell>
          <cell r="BO316">
            <v>1873.4126000000001</v>
          </cell>
          <cell r="BP316">
            <v>82.729200000000006</v>
          </cell>
          <cell r="BQ316">
            <v>657.50220000000002</v>
          </cell>
          <cell r="BR316">
            <v>625.16849999999999</v>
          </cell>
          <cell r="BS316">
            <v>169.01779999999999</v>
          </cell>
          <cell r="BT316">
            <v>1101.3963000000001</v>
          </cell>
          <cell r="BU316">
            <v>1277.2339999999999</v>
          </cell>
          <cell r="BV316">
            <v>251.74700000000001</v>
          </cell>
          <cell r="BW316">
            <v>1758.8985</v>
          </cell>
          <cell r="BX316">
            <v>1902.4024999999999</v>
          </cell>
          <cell r="BY316">
            <v>4.7804000000000002</v>
          </cell>
          <cell r="BZ316">
            <v>25.7135</v>
          </cell>
          <cell r="CA316">
            <v>28.989899999999999</v>
          </cell>
          <cell r="CB316">
            <v>0</v>
          </cell>
          <cell r="CC316">
            <v>0</v>
          </cell>
          <cell r="CD316">
            <v>0</v>
          </cell>
          <cell r="CE316">
            <v>0</v>
          </cell>
          <cell r="CF316">
            <v>144.6354</v>
          </cell>
          <cell r="CG316">
            <v>0</v>
          </cell>
          <cell r="CH316">
            <v>0</v>
          </cell>
          <cell r="CI316">
            <v>0</v>
          </cell>
          <cell r="CJ316">
            <v>0</v>
          </cell>
          <cell r="CK316">
            <v>0</v>
          </cell>
          <cell r="CL316">
            <v>0</v>
          </cell>
          <cell r="CM316">
            <v>0</v>
          </cell>
          <cell r="CN316">
            <v>4.7804000000000002</v>
          </cell>
          <cell r="CO316">
            <v>170.34889999999999</v>
          </cell>
          <cell r="CP316">
            <v>28.989899999999999</v>
          </cell>
          <cell r="CQ316">
            <v>0</v>
          </cell>
          <cell r="CR316">
            <v>0</v>
          </cell>
          <cell r="CS316">
            <v>0</v>
          </cell>
          <cell r="CT316">
            <v>0</v>
          </cell>
          <cell r="CU316">
            <v>0</v>
          </cell>
          <cell r="CV316">
            <v>0</v>
          </cell>
          <cell r="CW316">
            <v>0</v>
          </cell>
          <cell r="CX316">
            <v>0</v>
          </cell>
          <cell r="CY316">
            <v>0</v>
          </cell>
          <cell r="CZ316">
            <v>246.9666</v>
          </cell>
          <cell r="DA316">
            <v>1588.5496000000001</v>
          </cell>
          <cell r="DB316">
            <v>1873.4126000000001</v>
          </cell>
        </row>
        <row r="317">
          <cell r="A317">
            <v>94096</v>
          </cell>
          <cell r="B317">
            <v>0</v>
          </cell>
          <cell r="C317">
            <v>0</v>
          </cell>
          <cell r="D317">
            <v>0</v>
          </cell>
          <cell r="E317">
            <v>0</v>
          </cell>
          <cell r="F317">
            <v>0</v>
          </cell>
          <cell r="G317">
            <v>0</v>
          </cell>
          <cell r="H317">
            <v>0</v>
          </cell>
          <cell r="I317">
            <v>121.212</v>
          </cell>
          <cell r="J317">
            <v>0</v>
          </cell>
          <cell r="K317">
            <v>0</v>
          </cell>
          <cell r="L317">
            <v>0</v>
          </cell>
          <cell r="M317">
            <v>0</v>
          </cell>
          <cell r="N317">
            <v>0</v>
          </cell>
          <cell r="O317">
            <v>121.212</v>
          </cell>
          <cell r="P317">
            <v>0</v>
          </cell>
          <cell r="Q317">
            <v>44.614899999999999</v>
          </cell>
          <cell r="R317">
            <v>144.3202</v>
          </cell>
          <cell r="S317">
            <v>476.3322</v>
          </cell>
          <cell r="T317">
            <v>158.18010000000001</v>
          </cell>
          <cell r="U317">
            <v>511.6807</v>
          </cell>
          <cell r="V317">
            <v>1688.8126999999999</v>
          </cell>
          <cell r="W317">
            <v>202.79499999999999</v>
          </cell>
          <cell r="X317">
            <v>656.0009</v>
          </cell>
          <cell r="Y317">
            <v>2165.1448999999998</v>
          </cell>
          <cell r="Z317">
            <v>245.2861</v>
          </cell>
          <cell r="AA317">
            <v>776.25789999999995</v>
          </cell>
          <cell r="AB317">
            <v>2618.8029000000001</v>
          </cell>
          <cell r="AC317">
            <v>0</v>
          </cell>
          <cell r="AD317">
            <v>0</v>
          </cell>
          <cell r="AE317">
            <v>0</v>
          </cell>
          <cell r="AF317">
            <v>0</v>
          </cell>
          <cell r="AG317">
            <v>0</v>
          </cell>
          <cell r="AH317">
            <v>0</v>
          </cell>
          <cell r="AI317">
            <v>2.6587000000000001</v>
          </cell>
          <cell r="AJ317">
            <v>15.866199999999999</v>
          </cell>
          <cell r="AK317">
            <v>20.772500000000001</v>
          </cell>
          <cell r="AL317">
            <v>220.6516</v>
          </cell>
          <cell r="AM317">
            <v>747.11490000000003</v>
          </cell>
          <cell r="AN317">
            <v>2355.7921000000001</v>
          </cell>
          <cell r="AO317">
            <v>463.279</v>
          </cell>
          <cell r="AP317">
            <v>1507.5065999999999</v>
          </cell>
          <cell r="AQ317">
            <v>4953.8225000000002</v>
          </cell>
          <cell r="AR317">
            <v>2.6587000000000001</v>
          </cell>
          <cell r="AS317">
            <v>137.07820000000001</v>
          </cell>
          <cell r="AT317">
            <v>20.772500000000001</v>
          </cell>
          <cell r="AU317">
            <v>0</v>
          </cell>
          <cell r="AV317">
            <v>0</v>
          </cell>
          <cell r="AW317">
            <v>0</v>
          </cell>
          <cell r="AX317">
            <v>0</v>
          </cell>
          <cell r="AY317">
            <v>0</v>
          </cell>
          <cell r="AZ317">
            <v>0</v>
          </cell>
          <cell r="BA317">
            <v>2.6587000000000001</v>
          </cell>
          <cell r="BB317">
            <v>137.07820000000001</v>
          </cell>
          <cell r="BC317">
            <v>20.772500000000001</v>
          </cell>
          <cell r="BD317">
            <v>245.2861</v>
          </cell>
          <cell r="BE317">
            <v>897.46990000000005</v>
          </cell>
          <cell r="BF317">
            <v>2618.8029000000001</v>
          </cell>
          <cell r="BG317">
            <v>423.44659999999999</v>
          </cell>
          <cell r="BH317">
            <v>1403.1158</v>
          </cell>
          <cell r="BI317">
            <v>4520.9369999999999</v>
          </cell>
          <cell r="BJ317">
            <v>668.73270000000002</v>
          </cell>
          <cell r="BK317">
            <v>2300.5857000000001</v>
          </cell>
          <cell r="BL317">
            <v>7139.7398999999996</v>
          </cell>
          <cell r="BM317">
            <v>666.07399999999996</v>
          </cell>
          <cell r="BN317">
            <v>2163.5075000000002</v>
          </cell>
          <cell r="BO317">
            <v>7118.9674000000005</v>
          </cell>
          <cell r="BP317">
            <v>245.2861</v>
          </cell>
          <cell r="BQ317">
            <v>897.46990000000005</v>
          </cell>
          <cell r="BR317">
            <v>2618.8029000000001</v>
          </cell>
          <cell r="BS317">
            <v>423.44659999999999</v>
          </cell>
          <cell r="BT317">
            <v>1403.1158</v>
          </cell>
          <cell r="BU317">
            <v>4520.9369999999999</v>
          </cell>
          <cell r="BV317">
            <v>668.73270000000002</v>
          </cell>
          <cell r="BW317">
            <v>2300.5857000000001</v>
          </cell>
          <cell r="BX317">
            <v>7139.7398999999996</v>
          </cell>
          <cell r="BY317">
            <v>2.6587000000000001</v>
          </cell>
          <cell r="BZ317">
            <v>15.866199999999999</v>
          </cell>
          <cell r="CA317">
            <v>20.772500000000001</v>
          </cell>
          <cell r="CB317">
            <v>0</v>
          </cell>
          <cell r="CC317">
            <v>0</v>
          </cell>
          <cell r="CD317">
            <v>0</v>
          </cell>
          <cell r="CE317">
            <v>0</v>
          </cell>
          <cell r="CF317">
            <v>121.212</v>
          </cell>
          <cell r="CG317">
            <v>0</v>
          </cell>
          <cell r="CH317">
            <v>0</v>
          </cell>
          <cell r="CI317">
            <v>0</v>
          </cell>
          <cell r="CJ317">
            <v>0</v>
          </cell>
          <cell r="CK317">
            <v>0</v>
          </cell>
          <cell r="CL317">
            <v>0</v>
          </cell>
          <cell r="CM317">
            <v>0</v>
          </cell>
          <cell r="CN317">
            <v>2.6587000000000001</v>
          </cell>
          <cell r="CO317">
            <v>137.07820000000001</v>
          </cell>
          <cell r="CP317">
            <v>20.772500000000001</v>
          </cell>
          <cell r="CQ317">
            <v>0</v>
          </cell>
          <cell r="CR317">
            <v>0</v>
          </cell>
          <cell r="CS317">
            <v>0</v>
          </cell>
          <cell r="CT317">
            <v>0</v>
          </cell>
          <cell r="CU317">
            <v>0</v>
          </cell>
          <cell r="CV317">
            <v>0</v>
          </cell>
          <cell r="CW317">
            <v>0</v>
          </cell>
          <cell r="CX317">
            <v>0</v>
          </cell>
          <cell r="CY317">
            <v>0</v>
          </cell>
          <cell r="CZ317">
            <v>666.07399999999996</v>
          </cell>
          <cell r="DA317">
            <v>2163.5075000000002</v>
          </cell>
          <cell r="DB317">
            <v>7118.9674000000005</v>
          </cell>
        </row>
        <row r="318">
          <cell r="A318">
            <v>94097</v>
          </cell>
          <cell r="B318">
            <v>0</v>
          </cell>
          <cell r="C318">
            <v>0</v>
          </cell>
          <cell r="D318">
            <v>0</v>
          </cell>
          <cell r="E318">
            <v>0</v>
          </cell>
          <cell r="F318">
            <v>0</v>
          </cell>
          <cell r="G318">
            <v>0</v>
          </cell>
          <cell r="H318">
            <v>0</v>
          </cell>
          <cell r="I318">
            <v>0</v>
          </cell>
          <cell r="J318">
            <v>0</v>
          </cell>
          <cell r="K318">
            <v>0</v>
          </cell>
          <cell r="L318">
            <v>0</v>
          </cell>
          <cell r="M318">
            <v>0</v>
          </cell>
          <cell r="N318">
            <v>0</v>
          </cell>
          <cell r="O318">
            <v>0</v>
          </cell>
          <cell r="P318">
            <v>0</v>
          </cell>
          <cell r="Q318">
            <v>35.2667</v>
          </cell>
          <cell r="R318">
            <v>397.19069999999999</v>
          </cell>
          <cell r="S318">
            <v>417.8347</v>
          </cell>
          <cell r="T318">
            <v>125.0365</v>
          </cell>
          <cell r="U318">
            <v>1408.2222999999999</v>
          </cell>
          <cell r="V318">
            <v>1481.4204999999999</v>
          </cell>
          <cell r="W318">
            <v>160.3032</v>
          </cell>
          <cell r="X318">
            <v>1805.413</v>
          </cell>
          <cell r="Y318">
            <v>1899.2552000000001</v>
          </cell>
          <cell r="Z318">
            <v>164.35849999999999</v>
          </cell>
          <cell r="AA318">
            <v>1793.4956999999999</v>
          </cell>
          <cell r="AB318">
            <v>1947.3039000000001</v>
          </cell>
          <cell r="AC318">
            <v>0</v>
          </cell>
          <cell r="AD318">
            <v>0</v>
          </cell>
          <cell r="AE318">
            <v>0</v>
          </cell>
          <cell r="AF318">
            <v>0</v>
          </cell>
          <cell r="AG318">
            <v>0</v>
          </cell>
          <cell r="AH318">
            <v>0</v>
          </cell>
          <cell r="AI318">
            <v>23.995899999999999</v>
          </cell>
          <cell r="AJ318">
            <v>129.07230000000001</v>
          </cell>
          <cell r="AK318">
            <v>200.68119999999999</v>
          </cell>
          <cell r="AL318">
            <v>147.85040000000001</v>
          </cell>
          <cell r="AM318">
            <v>1775.5473</v>
          </cell>
          <cell r="AN318">
            <v>1751.7180000000001</v>
          </cell>
          <cell r="AO318">
            <v>288.21300000000002</v>
          </cell>
          <cell r="AP318">
            <v>3439.9706999999999</v>
          </cell>
          <cell r="AQ318">
            <v>3498.3407000000002</v>
          </cell>
          <cell r="AR318">
            <v>23.995899999999999</v>
          </cell>
          <cell r="AS318">
            <v>129.07230000000001</v>
          </cell>
          <cell r="AT318">
            <v>200.68119999999999</v>
          </cell>
          <cell r="AU318">
            <v>0</v>
          </cell>
          <cell r="AV318">
            <v>0</v>
          </cell>
          <cell r="AW318">
            <v>0</v>
          </cell>
          <cell r="AX318">
            <v>0</v>
          </cell>
          <cell r="AY318">
            <v>0</v>
          </cell>
          <cell r="AZ318">
            <v>0</v>
          </cell>
          <cell r="BA318">
            <v>23.995899999999999</v>
          </cell>
          <cell r="BB318">
            <v>129.07230000000001</v>
          </cell>
          <cell r="BC318">
            <v>200.68119999999999</v>
          </cell>
          <cell r="BD318">
            <v>164.35849999999999</v>
          </cell>
          <cell r="BE318">
            <v>1793.4956999999999</v>
          </cell>
          <cell r="BF318">
            <v>1947.3039000000001</v>
          </cell>
          <cell r="BG318">
            <v>308.15359999999998</v>
          </cell>
          <cell r="BH318">
            <v>3580.9603000000002</v>
          </cell>
          <cell r="BI318">
            <v>3650.9731999999999</v>
          </cell>
          <cell r="BJ318">
            <v>472.51209999999998</v>
          </cell>
          <cell r="BK318">
            <v>5374.4560000000001</v>
          </cell>
          <cell r="BL318">
            <v>5598.2771000000002</v>
          </cell>
          <cell r="BM318">
            <v>448.51620000000003</v>
          </cell>
          <cell r="BN318">
            <v>5245.3837000000003</v>
          </cell>
          <cell r="BO318">
            <v>5397.5959000000003</v>
          </cell>
          <cell r="BP318">
            <v>164.35849999999999</v>
          </cell>
          <cell r="BQ318">
            <v>1793.4956999999999</v>
          </cell>
          <cell r="BR318">
            <v>1947.3039000000001</v>
          </cell>
          <cell r="BS318">
            <v>308.15359999999998</v>
          </cell>
          <cell r="BT318">
            <v>3580.9603000000002</v>
          </cell>
          <cell r="BU318">
            <v>3650.9731999999999</v>
          </cell>
          <cell r="BV318">
            <v>472.51209999999998</v>
          </cell>
          <cell r="BW318">
            <v>5374.4560000000001</v>
          </cell>
          <cell r="BX318">
            <v>5598.2771000000002</v>
          </cell>
          <cell r="BY318">
            <v>23.995899999999999</v>
          </cell>
          <cell r="BZ318">
            <v>129.07230000000001</v>
          </cell>
          <cell r="CA318">
            <v>200.68119999999999</v>
          </cell>
          <cell r="CB318">
            <v>0</v>
          </cell>
          <cell r="CC318">
            <v>0</v>
          </cell>
          <cell r="CD318">
            <v>0</v>
          </cell>
          <cell r="CE318">
            <v>0</v>
          </cell>
          <cell r="CF318">
            <v>0</v>
          </cell>
          <cell r="CG318">
            <v>0</v>
          </cell>
          <cell r="CH318">
            <v>0</v>
          </cell>
          <cell r="CI318">
            <v>0</v>
          </cell>
          <cell r="CJ318">
            <v>0</v>
          </cell>
          <cell r="CK318">
            <v>0</v>
          </cell>
          <cell r="CL318">
            <v>0</v>
          </cell>
          <cell r="CM318">
            <v>0</v>
          </cell>
          <cell r="CN318">
            <v>23.995899999999999</v>
          </cell>
          <cell r="CO318">
            <v>129.07230000000001</v>
          </cell>
          <cell r="CP318">
            <v>200.68119999999999</v>
          </cell>
          <cell r="CQ318">
            <v>0</v>
          </cell>
          <cell r="CR318">
            <v>0</v>
          </cell>
          <cell r="CS318">
            <v>0</v>
          </cell>
          <cell r="CT318">
            <v>0</v>
          </cell>
          <cell r="CU318">
            <v>0</v>
          </cell>
          <cell r="CV318">
            <v>0</v>
          </cell>
          <cell r="CW318">
            <v>0</v>
          </cell>
          <cell r="CX318">
            <v>0</v>
          </cell>
          <cell r="CY318">
            <v>0</v>
          </cell>
          <cell r="CZ318">
            <v>448.51620000000003</v>
          </cell>
          <cell r="DA318">
            <v>5245.3837000000003</v>
          </cell>
          <cell r="DB318">
            <v>5397.5959000000003</v>
          </cell>
        </row>
        <row r="319">
          <cell r="A319">
            <v>94098</v>
          </cell>
          <cell r="B319">
            <v>0</v>
          </cell>
          <cell r="C319">
            <v>0</v>
          </cell>
          <cell r="D319">
            <v>0</v>
          </cell>
          <cell r="E319">
            <v>0</v>
          </cell>
          <cell r="F319">
            <v>0</v>
          </cell>
          <cell r="G319">
            <v>0</v>
          </cell>
          <cell r="H319">
            <v>0</v>
          </cell>
          <cell r="I319">
            <v>78.378299999999996</v>
          </cell>
          <cell r="J319">
            <v>0</v>
          </cell>
          <cell r="K319">
            <v>0</v>
          </cell>
          <cell r="L319">
            <v>0</v>
          </cell>
          <cell r="M319">
            <v>0</v>
          </cell>
          <cell r="N319">
            <v>0</v>
          </cell>
          <cell r="O319">
            <v>78.378299999999996</v>
          </cell>
          <cell r="P319">
            <v>0</v>
          </cell>
          <cell r="Q319">
            <v>22.0947</v>
          </cell>
          <cell r="R319">
            <v>119.2366</v>
          </cell>
          <cell r="S319">
            <v>269.96050000000002</v>
          </cell>
          <cell r="T319">
            <v>78.335800000000006</v>
          </cell>
          <cell r="U319">
            <v>422.7482</v>
          </cell>
          <cell r="V319">
            <v>957.13229999999999</v>
          </cell>
          <cell r="W319">
            <v>100.43049999999999</v>
          </cell>
          <cell r="X319">
            <v>541.98479999999995</v>
          </cell>
          <cell r="Y319">
            <v>1227.0927999999999</v>
          </cell>
          <cell r="Z319">
            <v>121.47499999999999</v>
          </cell>
          <cell r="AA319">
            <v>639.78800000000001</v>
          </cell>
          <cell r="AB319">
            <v>1484.2191</v>
          </cell>
          <cell r="AC319">
            <v>0</v>
          </cell>
          <cell r="AD319">
            <v>0</v>
          </cell>
          <cell r="AE319">
            <v>0</v>
          </cell>
          <cell r="AF319">
            <v>0</v>
          </cell>
          <cell r="AG319">
            <v>0</v>
          </cell>
          <cell r="AH319">
            <v>0</v>
          </cell>
          <cell r="AI319">
            <v>1.9765999999999999</v>
          </cell>
          <cell r="AJ319">
            <v>11.501799999999999</v>
          </cell>
          <cell r="AK319">
            <v>16.851199999999999</v>
          </cell>
          <cell r="AL319">
            <v>109.27370000000001</v>
          </cell>
          <cell r="AM319">
            <v>623.09280000000001</v>
          </cell>
          <cell r="AN319">
            <v>1335.1418000000001</v>
          </cell>
          <cell r="AO319">
            <v>228.77209999999999</v>
          </cell>
          <cell r="AP319">
            <v>1251.3789999999999</v>
          </cell>
          <cell r="AQ319">
            <v>2802.5097000000001</v>
          </cell>
          <cell r="AR319">
            <v>1.9765999999999999</v>
          </cell>
          <cell r="AS319">
            <v>89.880099999999999</v>
          </cell>
          <cell r="AT319">
            <v>16.851199999999999</v>
          </cell>
          <cell r="AU319">
            <v>0</v>
          </cell>
          <cell r="AV319">
            <v>0</v>
          </cell>
          <cell r="AW319">
            <v>0</v>
          </cell>
          <cell r="AX319">
            <v>0</v>
          </cell>
          <cell r="AY319">
            <v>0</v>
          </cell>
          <cell r="AZ319">
            <v>0</v>
          </cell>
          <cell r="BA319">
            <v>1.9765999999999999</v>
          </cell>
          <cell r="BB319">
            <v>89.880099999999999</v>
          </cell>
          <cell r="BC319">
            <v>16.851199999999999</v>
          </cell>
          <cell r="BD319">
            <v>121.47499999999999</v>
          </cell>
          <cell r="BE319">
            <v>718.16629999999998</v>
          </cell>
          <cell r="BF319">
            <v>1484.2191</v>
          </cell>
          <cell r="BG319">
            <v>209.70419999999999</v>
          </cell>
          <cell r="BH319">
            <v>1165.0776000000001</v>
          </cell>
          <cell r="BI319">
            <v>2562.2345999999998</v>
          </cell>
          <cell r="BJ319">
            <v>331.17919999999998</v>
          </cell>
          <cell r="BK319">
            <v>1883.2438999999999</v>
          </cell>
          <cell r="BL319">
            <v>4046.4537</v>
          </cell>
          <cell r="BM319">
            <v>329.20260000000002</v>
          </cell>
          <cell r="BN319">
            <v>1793.3638000000001</v>
          </cell>
          <cell r="BO319">
            <v>4029.6025</v>
          </cell>
          <cell r="BP319">
            <v>121.47499999999999</v>
          </cell>
          <cell r="BQ319">
            <v>718.16629999999998</v>
          </cell>
          <cell r="BR319">
            <v>1484.2191</v>
          </cell>
          <cell r="BS319">
            <v>209.70419999999999</v>
          </cell>
          <cell r="BT319">
            <v>1165.0776000000001</v>
          </cell>
          <cell r="BU319">
            <v>2562.2345999999998</v>
          </cell>
          <cell r="BV319">
            <v>331.17919999999998</v>
          </cell>
          <cell r="BW319">
            <v>1883.2438999999999</v>
          </cell>
          <cell r="BX319">
            <v>4046.4537</v>
          </cell>
          <cell r="BY319">
            <v>1.9765999999999999</v>
          </cell>
          <cell r="BZ319">
            <v>11.501799999999999</v>
          </cell>
          <cell r="CA319">
            <v>16.851199999999999</v>
          </cell>
          <cell r="CB319">
            <v>0</v>
          </cell>
          <cell r="CC319">
            <v>0</v>
          </cell>
          <cell r="CD319">
            <v>0</v>
          </cell>
          <cell r="CE319">
            <v>0</v>
          </cell>
          <cell r="CF319">
            <v>78.378299999999996</v>
          </cell>
          <cell r="CG319">
            <v>0</v>
          </cell>
          <cell r="CH319">
            <v>0</v>
          </cell>
          <cell r="CI319">
            <v>0</v>
          </cell>
          <cell r="CJ319">
            <v>0</v>
          </cell>
          <cell r="CK319">
            <v>0</v>
          </cell>
          <cell r="CL319">
            <v>0</v>
          </cell>
          <cell r="CM319">
            <v>0</v>
          </cell>
          <cell r="CN319">
            <v>1.9765999999999999</v>
          </cell>
          <cell r="CO319">
            <v>89.880099999999999</v>
          </cell>
          <cell r="CP319">
            <v>16.851199999999999</v>
          </cell>
          <cell r="CQ319">
            <v>0</v>
          </cell>
          <cell r="CR319">
            <v>0</v>
          </cell>
          <cell r="CS319">
            <v>0</v>
          </cell>
          <cell r="CT319">
            <v>0</v>
          </cell>
          <cell r="CU319">
            <v>0</v>
          </cell>
          <cell r="CV319">
            <v>0</v>
          </cell>
          <cell r="CW319">
            <v>0</v>
          </cell>
          <cell r="CX319">
            <v>0</v>
          </cell>
          <cell r="CY319">
            <v>0</v>
          </cell>
          <cell r="CZ319">
            <v>329.20260000000002</v>
          </cell>
          <cell r="DA319">
            <v>1793.3638000000001</v>
          </cell>
          <cell r="DB319">
            <v>4029.6025</v>
          </cell>
        </row>
        <row r="320">
          <cell r="A320">
            <v>94099</v>
          </cell>
          <cell r="B320">
            <v>0</v>
          </cell>
          <cell r="C320">
            <v>0</v>
          </cell>
          <cell r="D320">
            <v>0</v>
          </cell>
          <cell r="E320">
            <v>0</v>
          </cell>
          <cell r="F320">
            <v>0</v>
          </cell>
          <cell r="G320">
            <v>0</v>
          </cell>
          <cell r="H320">
            <v>0</v>
          </cell>
          <cell r="I320">
            <v>0</v>
          </cell>
          <cell r="J320">
            <v>0</v>
          </cell>
          <cell r="K320">
            <v>0</v>
          </cell>
          <cell r="L320">
            <v>0</v>
          </cell>
          <cell r="M320">
            <v>0</v>
          </cell>
          <cell r="N320">
            <v>0</v>
          </cell>
          <cell r="O320">
            <v>0</v>
          </cell>
          <cell r="P320">
            <v>0</v>
          </cell>
          <cell r="Q320">
            <v>59.061500000000002</v>
          </cell>
          <cell r="R320">
            <v>341.99829999999997</v>
          </cell>
          <cell r="S320">
            <v>721.63300000000004</v>
          </cell>
          <cell r="T320">
            <v>209.3998</v>
          </cell>
          <cell r="U320">
            <v>1212.5396000000001</v>
          </cell>
          <cell r="V320">
            <v>2558.5153</v>
          </cell>
          <cell r="W320">
            <v>268.46129999999999</v>
          </cell>
          <cell r="X320">
            <v>1554.5379</v>
          </cell>
          <cell r="Y320">
            <v>3280.1482999999998</v>
          </cell>
          <cell r="Z320">
            <v>275.25099999999998</v>
          </cell>
          <cell r="AA320">
            <v>1526.9829999999999</v>
          </cell>
          <cell r="AB320">
            <v>3363.1086</v>
          </cell>
          <cell r="AC320">
            <v>0</v>
          </cell>
          <cell r="AD320">
            <v>0</v>
          </cell>
          <cell r="AE320">
            <v>0</v>
          </cell>
          <cell r="AF320">
            <v>0</v>
          </cell>
          <cell r="AG320">
            <v>0</v>
          </cell>
          <cell r="AH320">
            <v>0</v>
          </cell>
          <cell r="AI320">
            <v>16.277999999999999</v>
          </cell>
          <cell r="AJ320">
            <v>92.608900000000006</v>
          </cell>
          <cell r="AK320">
            <v>138.77610000000001</v>
          </cell>
          <cell r="AL320">
            <v>247.60640000000001</v>
          </cell>
          <cell r="AM320">
            <v>1490.5391999999999</v>
          </cell>
          <cell r="AN320">
            <v>3025.337</v>
          </cell>
          <cell r="AO320">
            <v>506.57940000000002</v>
          </cell>
          <cell r="AP320">
            <v>2924.9133000000002</v>
          </cell>
          <cell r="AQ320">
            <v>6249.6695</v>
          </cell>
          <cell r="AR320">
            <v>16.277999999999999</v>
          </cell>
          <cell r="AS320">
            <v>92.608900000000006</v>
          </cell>
          <cell r="AT320">
            <v>138.77610000000001</v>
          </cell>
          <cell r="AU320">
            <v>0</v>
          </cell>
          <cell r="AV320">
            <v>0</v>
          </cell>
          <cell r="AW320">
            <v>0</v>
          </cell>
          <cell r="AX320">
            <v>0</v>
          </cell>
          <cell r="AY320">
            <v>0</v>
          </cell>
          <cell r="AZ320">
            <v>0</v>
          </cell>
          <cell r="BA320">
            <v>16.277999999999999</v>
          </cell>
          <cell r="BB320">
            <v>92.608900000000006</v>
          </cell>
          <cell r="BC320">
            <v>138.77610000000001</v>
          </cell>
          <cell r="BD320">
            <v>275.25099999999998</v>
          </cell>
          <cell r="BE320">
            <v>1526.9829999999999</v>
          </cell>
          <cell r="BF320">
            <v>3363.1086</v>
          </cell>
          <cell r="BG320">
            <v>516.06769999999995</v>
          </cell>
          <cell r="BH320">
            <v>3045.0771</v>
          </cell>
          <cell r="BI320">
            <v>6305.4853000000003</v>
          </cell>
          <cell r="BJ320">
            <v>791.31870000000004</v>
          </cell>
          <cell r="BK320">
            <v>4572.0600999999997</v>
          </cell>
          <cell r="BL320">
            <v>9668.5938999999998</v>
          </cell>
          <cell r="BM320">
            <v>775.04070000000002</v>
          </cell>
          <cell r="BN320">
            <v>4479.4512000000004</v>
          </cell>
          <cell r="BO320">
            <v>9529.8178000000007</v>
          </cell>
          <cell r="BP320">
            <v>275.25099999999998</v>
          </cell>
          <cell r="BQ320">
            <v>1526.9829999999999</v>
          </cell>
          <cell r="BR320">
            <v>3363.1086</v>
          </cell>
          <cell r="BS320">
            <v>516.06769999999995</v>
          </cell>
          <cell r="BT320">
            <v>3045.0771</v>
          </cell>
          <cell r="BU320">
            <v>6305.4853000000003</v>
          </cell>
          <cell r="BV320">
            <v>791.31870000000004</v>
          </cell>
          <cell r="BW320">
            <v>4572.0600999999997</v>
          </cell>
          <cell r="BX320">
            <v>9668.5938999999998</v>
          </cell>
          <cell r="BY320">
            <v>16.277999999999999</v>
          </cell>
          <cell r="BZ320">
            <v>92.608900000000006</v>
          </cell>
          <cell r="CA320">
            <v>138.77610000000001</v>
          </cell>
          <cell r="CB320">
            <v>0</v>
          </cell>
          <cell r="CC320">
            <v>0</v>
          </cell>
          <cell r="CD320">
            <v>0</v>
          </cell>
          <cell r="CE320">
            <v>0</v>
          </cell>
          <cell r="CF320">
            <v>0</v>
          </cell>
          <cell r="CG320">
            <v>0</v>
          </cell>
          <cell r="CH320">
            <v>0</v>
          </cell>
          <cell r="CI320">
            <v>0</v>
          </cell>
          <cell r="CJ320">
            <v>0</v>
          </cell>
          <cell r="CK320">
            <v>0</v>
          </cell>
          <cell r="CL320">
            <v>0</v>
          </cell>
          <cell r="CM320">
            <v>0</v>
          </cell>
          <cell r="CN320">
            <v>16.277999999999999</v>
          </cell>
          <cell r="CO320">
            <v>92.608900000000006</v>
          </cell>
          <cell r="CP320">
            <v>138.77610000000001</v>
          </cell>
          <cell r="CQ320">
            <v>0</v>
          </cell>
          <cell r="CR320">
            <v>0</v>
          </cell>
          <cell r="CS320">
            <v>0</v>
          </cell>
          <cell r="CT320">
            <v>0</v>
          </cell>
          <cell r="CU320">
            <v>0</v>
          </cell>
          <cell r="CV320">
            <v>0</v>
          </cell>
          <cell r="CW320">
            <v>0</v>
          </cell>
          <cell r="CX320">
            <v>0</v>
          </cell>
          <cell r="CY320">
            <v>0</v>
          </cell>
          <cell r="CZ320">
            <v>775.04070000000002</v>
          </cell>
          <cell r="DA320">
            <v>4479.4512000000004</v>
          </cell>
          <cell r="DB320">
            <v>9529.8178000000007</v>
          </cell>
        </row>
        <row r="321">
          <cell r="A321">
            <v>94100</v>
          </cell>
          <cell r="B321">
            <v>0</v>
          </cell>
          <cell r="C321">
            <v>0</v>
          </cell>
          <cell r="D321">
            <v>0</v>
          </cell>
          <cell r="E321">
            <v>0</v>
          </cell>
          <cell r="F321">
            <v>0</v>
          </cell>
          <cell r="G321">
            <v>0</v>
          </cell>
          <cell r="H321">
            <v>0</v>
          </cell>
          <cell r="I321">
            <v>141.13480000000001</v>
          </cell>
          <cell r="J321">
            <v>0</v>
          </cell>
          <cell r="K321">
            <v>0</v>
          </cell>
          <cell r="L321">
            <v>0</v>
          </cell>
          <cell r="M321">
            <v>0</v>
          </cell>
          <cell r="N321">
            <v>0</v>
          </cell>
          <cell r="O321">
            <v>141.13480000000001</v>
          </cell>
          <cell r="P321">
            <v>0</v>
          </cell>
          <cell r="Q321">
            <v>9.9753000000000007</v>
          </cell>
          <cell r="R321">
            <v>101.965</v>
          </cell>
          <cell r="S321">
            <v>54.858899999999998</v>
          </cell>
          <cell r="T321">
            <v>35.367100000000001</v>
          </cell>
          <cell r="U321">
            <v>361.51249999999999</v>
          </cell>
          <cell r="V321">
            <v>194.50020000000001</v>
          </cell>
          <cell r="W321">
            <v>45.342399999999998</v>
          </cell>
          <cell r="X321">
            <v>463.47750000000002</v>
          </cell>
          <cell r="Y321">
            <v>249.35910000000001</v>
          </cell>
          <cell r="Z321">
            <v>50.677500000000002</v>
          </cell>
          <cell r="AA321">
            <v>507.01440000000002</v>
          </cell>
          <cell r="AB321">
            <v>278.69909999999999</v>
          </cell>
          <cell r="AC321">
            <v>0</v>
          </cell>
          <cell r="AD321">
            <v>0</v>
          </cell>
          <cell r="AE321">
            <v>0</v>
          </cell>
          <cell r="AF321">
            <v>0</v>
          </cell>
          <cell r="AG321">
            <v>0</v>
          </cell>
          <cell r="AH321">
            <v>0</v>
          </cell>
          <cell r="AI321">
            <v>3.1953</v>
          </cell>
          <cell r="AJ321">
            <v>21.777000000000001</v>
          </cell>
          <cell r="AK321">
            <v>14.943099999999999</v>
          </cell>
          <cell r="AL321">
            <v>49.334899999999998</v>
          </cell>
          <cell r="AM321">
            <v>538.1404</v>
          </cell>
          <cell r="AN321">
            <v>271.31610000000001</v>
          </cell>
          <cell r="AO321">
            <v>96.817099999999996</v>
          </cell>
          <cell r="AP321">
            <v>1023.3778</v>
          </cell>
          <cell r="AQ321">
            <v>535.07209999999998</v>
          </cell>
          <cell r="AR321">
            <v>3.1953</v>
          </cell>
          <cell r="AS321">
            <v>162.9118</v>
          </cell>
          <cell r="AT321">
            <v>14.943099999999999</v>
          </cell>
          <cell r="AU321">
            <v>0</v>
          </cell>
          <cell r="AV321">
            <v>0</v>
          </cell>
          <cell r="AW321">
            <v>0</v>
          </cell>
          <cell r="AX321">
            <v>0</v>
          </cell>
          <cell r="AY321">
            <v>0</v>
          </cell>
          <cell r="AZ321">
            <v>0</v>
          </cell>
          <cell r="BA321">
            <v>3.1953</v>
          </cell>
          <cell r="BB321">
            <v>162.9118</v>
          </cell>
          <cell r="BC321">
            <v>14.943099999999999</v>
          </cell>
          <cell r="BD321">
            <v>50.677500000000002</v>
          </cell>
          <cell r="BE321">
            <v>648.14919999999995</v>
          </cell>
          <cell r="BF321">
            <v>278.69909999999999</v>
          </cell>
          <cell r="BG321">
            <v>94.677300000000002</v>
          </cell>
          <cell r="BH321">
            <v>1001.6179</v>
          </cell>
          <cell r="BI321">
            <v>520.67520000000002</v>
          </cell>
          <cell r="BJ321">
            <v>145.35480000000001</v>
          </cell>
          <cell r="BK321">
            <v>1649.7671</v>
          </cell>
          <cell r="BL321">
            <v>799.37429999999995</v>
          </cell>
          <cell r="BM321">
            <v>142.15950000000001</v>
          </cell>
          <cell r="BN321">
            <v>1486.8552999999999</v>
          </cell>
          <cell r="BO321">
            <v>784.43119999999999</v>
          </cell>
          <cell r="BP321">
            <v>50.677500000000002</v>
          </cell>
          <cell r="BQ321">
            <v>648.14919999999995</v>
          </cell>
          <cell r="BR321">
            <v>278.69909999999999</v>
          </cell>
          <cell r="BS321">
            <v>94.677300000000002</v>
          </cell>
          <cell r="BT321">
            <v>1001.6179</v>
          </cell>
          <cell r="BU321">
            <v>520.67520000000002</v>
          </cell>
          <cell r="BV321">
            <v>145.35480000000001</v>
          </cell>
          <cell r="BW321">
            <v>1649.7671</v>
          </cell>
          <cell r="BX321">
            <v>799.37429999999995</v>
          </cell>
          <cell r="BY321">
            <v>3.1953</v>
          </cell>
          <cell r="BZ321">
            <v>21.777000000000001</v>
          </cell>
          <cell r="CA321">
            <v>14.943099999999999</v>
          </cell>
          <cell r="CB321">
            <v>0</v>
          </cell>
          <cell r="CC321">
            <v>0</v>
          </cell>
          <cell r="CD321">
            <v>0</v>
          </cell>
          <cell r="CE321">
            <v>0</v>
          </cell>
          <cell r="CF321">
            <v>141.13480000000001</v>
          </cell>
          <cell r="CG321">
            <v>0</v>
          </cell>
          <cell r="CH321">
            <v>0</v>
          </cell>
          <cell r="CI321">
            <v>0</v>
          </cell>
          <cell r="CJ321">
            <v>0</v>
          </cell>
          <cell r="CK321">
            <v>0</v>
          </cell>
          <cell r="CL321">
            <v>0</v>
          </cell>
          <cell r="CM321">
            <v>0</v>
          </cell>
          <cell r="CN321">
            <v>3.1953</v>
          </cell>
          <cell r="CO321">
            <v>162.9118</v>
          </cell>
          <cell r="CP321">
            <v>14.943099999999999</v>
          </cell>
          <cell r="CQ321">
            <v>0</v>
          </cell>
          <cell r="CR321">
            <v>0</v>
          </cell>
          <cell r="CS321">
            <v>0</v>
          </cell>
          <cell r="CT321">
            <v>0</v>
          </cell>
          <cell r="CU321">
            <v>0</v>
          </cell>
          <cell r="CV321">
            <v>0</v>
          </cell>
          <cell r="CW321">
            <v>0</v>
          </cell>
          <cell r="CX321">
            <v>0</v>
          </cell>
          <cell r="CY321">
            <v>0</v>
          </cell>
          <cell r="CZ321">
            <v>142.15950000000001</v>
          </cell>
          <cell r="DA321">
            <v>1486.8552999999999</v>
          </cell>
          <cell r="DB321">
            <v>784.43119999999999</v>
          </cell>
        </row>
        <row r="322">
          <cell r="A322">
            <v>94101</v>
          </cell>
          <cell r="B322">
            <v>0</v>
          </cell>
          <cell r="C322">
            <v>0</v>
          </cell>
          <cell r="D322">
            <v>0</v>
          </cell>
          <cell r="E322">
            <v>0</v>
          </cell>
          <cell r="F322">
            <v>0</v>
          </cell>
          <cell r="G322">
            <v>0</v>
          </cell>
          <cell r="H322">
            <v>0</v>
          </cell>
          <cell r="I322">
            <v>90.335700000000003</v>
          </cell>
          <cell r="J322">
            <v>0</v>
          </cell>
          <cell r="K322">
            <v>0</v>
          </cell>
          <cell r="L322">
            <v>0</v>
          </cell>
          <cell r="M322">
            <v>0</v>
          </cell>
          <cell r="N322">
            <v>0</v>
          </cell>
          <cell r="O322">
            <v>90.335700000000003</v>
          </cell>
          <cell r="P322">
            <v>0</v>
          </cell>
          <cell r="Q322">
            <v>5.5041000000000002</v>
          </cell>
          <cell r="R322">
            <v>36.364699999999999</v>
          </cell>
          <cell r="S322">
            <v>67.251300000000001</v>
          </cell>
          <cell r="T322">
            <v>19.514500000000002</v>
          </cell>
          <cell r="U322">
            <v>128.92920000000001</v>
          </cell>
          <cell r="V322">
            <v>238.4359</v>
          </cell>
          <cell r="W322">
            <v>25.018599999999999</v>
          </cell>
          <cell r="X322">
            <v>165.29390000000001</v>
          </cell>
          <cell r="Y322">
            <v>305.68720000000002</v>
          </cell>
          <cell r="Z322">
            <v>23.701000000000001</v>
          </cell>
          <cell r="AA322">
            <v>150.78700000000001</v>
          </cell>
          <cell r="AB322">
            <v>289.58609999999999</v>
          </cell>
          <cell r="AC322">
            <v>0</v>
          </cell>
          <cell r="AD322">
            <v>0</v>
          </cell>
          <cell r="AE322">
            <v>0</v>
          </cell>
          <cell r="AF322">
            <v>0</v>
          </cell>
          <cell r="AG322">
            <v>0</v>
          </cell>
          <cell r="AH322">
            <v>0</v>
          </cell>
          <cell r="AI322">
            <v>2.7075999999999998</v>
          </cell>
          <cell r="AJ322">
            <v>15.6555</v>
          </cell>
          <cell r="AK322">
            <v>23.083400000000001</v>
          </cell>
          <cell r="AL322">
            <v>23.074999999999999</v>
          </cell>
          <cell r="AM322">
            <v>159.035</v>
          </cell>
          <cell r="AN322">
            <v>281.9375</v>
          </cell>
          <cell r="AO322">
            <v>44.068399999999997</v>
          </cell>
          <cell r="AP322">
            <v>294.16649999999998</v>
          </cell>
          <cell r="AQ322">
            <v>548.4402</v>
          </cell>
          <cell r="AR322">
            <v>2.7075999999999998</v>
          </cell>
          <cell r="AS322">
            <v>105.99120000000001</v>
          </cell>
          <cell r="AT322">
            <v>23.083400000000001</v>
          </cell>
          <cell r="AU322">
            <v>0</v>
          </cell>
          <cell r="AV322">
            <v>0</v>
          </cell>
          <cell r="AW322">
            <v>0</v>
          </cell>
          <cell r="AX322">
            <v>0</v>
          </cell>
          <cell r="AY322">
            <v>0</v>
          </cell>
          <cell r="AZ322">
            <v>0</v>
          </cell>
          <cell r="BA322">
            <v>2.7075999999999998</v>
          </cell>
          <cell r="BB322">
            <v>105.99120000000001</v>
          </cell>
          <cell r="BC322">
            <v>23.083400000000001</v>
          </cell>
          <cell r="BD322">
            <v>23.701000000000001</v>
          </cell>
          <cell r="BE322">
            <v>241.12270000000001</v>
          </cell>
          <cell r="BF322">
            <v>289.58609999999999</v>
          </cell>
          <cell r="BG322">
            <v>48.093600000000002</v>
          </cell>
          <cell r="BH322">
            <v>324.32889999999998</v>
          </cell>
          <cell r="BI322">
            <v>587.62469999999996</v>
          </cell>
          <cell r="BJ322">
            <v>71.794600000000003</v>
          </cell>
          <cell r="BK322">
            <v>565.45159999999998</v>
          </cell>
          <cell r="BL322">
            <v>877.21079999999995</v>
          </cell>
          <cell r="BM322">
            <v>69.087000000000003</v>
          </cell>
          <cell r="BN322">
            <v>459.46039999999999</v>
          </cell>
          <cell r="BO322">
            <v>854.12739999999997</v>
          </cell>
          <cell r="BP322">
            <v>23.701000000000001</v>
          </cell>
          <cell r="BQ322">
            <v>241.12270000000001</v>
          </cell>
          <cell r="BR322">
            <v>289.58609999999999</v>
          </cell>
          <cell r="BS322">
            <v>48.093600000000002</v>
          </cell>
          <cell r="BT322">
            <v>324.32889999999998</v>
          </cell>
          <cell r="BU322">
            <v>587.62469999999996</v>
          </cell>
          <cell r="BV322">
            <v>71.794600000000003</v>
          </cell>
          <cell r="BW322">
            <v>565.45159999999998</v>
          </cell>
          <cell r="BX322">
            <v>877.21079999999995</v>
          </cell>
          <cell r="BY322">
            <v>2.7075999999999998</v>
          </cell>
          <cell r="BZ322">
            <v>15.6555</v>
          </cell>
          <cell r="CA322">
            <v>23.083400000000001</v>
          </cell>
          <cell r="CB322">
            <v>0</v>
          </cell>
          <cell r="CC322">
            <v>0</v>
          </cell>
          <cell r="CD322">
            <v>0</v>
          </cell>
          <cell r="CE322">
            <v>0</v>
          </cell>
          <cell r="CF322">
            <v>90.335700000000003</v>
          </cell>
          <cell r="CG322">
            <v>0</v>
          </cell>
          <cell r="CH322">
            <v>0</v>
          </cell>
          <cell r="CI322">
            <v>0</v>
          </cell>
          <cell r="CJ322">
            <v>0</v>
          </cell>
          <cell r="CK322">
            <v>0</v>
          </cell>
          <cell r="CL322">
            <v>0</v>
          </cell>
          <cell r="CM322">
            <v>0</v>
          </cell>
          <cell r="CN322">
            <v>2.7075999999999998</v>
          </cell>
          <cell r="CO322">
            <v>105.99120000000001</v>
          </cell>
          <cell r="CP322">
            <v>23.083400000000001</v>
          </cell>
          <cell r="CQ322">
            <v>0</v>
          </cell>
          <cell r="CR322">
            <v>0</v>
          </cell>
          <cell r="CS322">
            <v>0</v>
          </cell>
          <cell r="CT322">
            <v>0</v>
          </cell>
          <cell r="CU322">
            <v>0</v>
          </cell>
          <cell r="CV322">
            <v>0</v>
          </cell>
          <cell r="CW322">
            <v>0</v>
          </cell>
          <cell r="CX322">
            <v>0</v>
          </cell>
          <cell r="CY322">
            <v>0</v>
          </cell>
          <cell r="CZ322">
            <v>69.087000000000003</v>
          </cell>
          <cell r="DA322">
            <v>459.46039999999999</v>
          </cell>
          <cell r="DB322">
            <v>854.12739999999997</v>
          </cell>
        </row>
        <row r="323">
          <cell r="A323">
            <v>94102</v>
          </cell>
          <cell r="B323">
            <v>372.93169999999998</v>
          </cell>
          <cell r="C323">
            <v>1049.7877000000001</v>
          </cell>
          <cell r="D323">
            <v>3828.1941000000002</v>
          </cell>
          <cell r="E323">
            <v>692.58749999999998</v>
          </cell>
          <cell r="F323">
            <v>1949.6061999999999</v>
          </cell>
          <cell r="G323">
            <v>7109.5019000000002</v>
          </cell>
          <cell r="H323">
            <v>0</v>
          </cell>
          <cell r="I323">
            <v>127.764</v>
          </cell>
          <cell r="J323">
            <v>0</v>
          </cell>
          <cell r="K323">
            <v>1065.5192999999999</v>
          </cell>
          <cell r="L323">
            <v>2277.3465000000001</v>
          </cell>
          <cell r="M323">
            <v>10937.695299999999</v>
          </cell>
          <cell r="N323">
            <v>0</v>
          </cell>
          <cell r="O323">
            <v>127.764</v>
          </cell>
          <cell r="P323">
            <v>0</v>
          </cell>
          <cell r="Q323">
            <v>15.4824</v>
          </cell>
          <cell r="R323">
            <v>19.3933</v>
          </cell>
          <cell r="S323">
            <v>158.92910000000001</v>
          </cell>
          <cell r="T323">
            <v>54.892200000000003</v>
          </cell>
          <cell r="U323">
            <v>68.7577</v>
          </cell>
          <cell r="V323">
            <v>563.47569999999996</v>
          </cell>
          <cell r="W323">
            <v>70.374499999999998</v>
          </cell>
          <cell r="X323">
            <v>810.19839999999999</v>
          </cell>
          <cell r="Y323">
            <v>722.40549999999996</v>
          </cell>
          <cell r="Z323">
            <v>142.2645</v>
          </cell>
          <cell r="AA323">
            <v>177.2586</v>
          </cell>
          <cell r="AB323">
            <v>1460.3635999999999</v>
          </cell>
          <cell r="AC323">
            <v>1.8841000000000001</v>
          </cell>
          <cell r="AD323">
            <v>118.8479</v>
          </cell>
          <cell r="AE323">
            <v>0</v>
          </cell>
          <cell r="AF323">
            <v>0</v>
          </cell>
          <cell r="AG323">
            <v>0</v>
          </cell>
          <cell r="AH323">
            <v>0</v>
          </cell>
          <cell r="AI323">
            <v>0</v>
          </cell>
          <cell r="AJ323">
            <v>0</v>
          </cell>
          <cell r="AK323">
            <v>0</v>
          </cell>
          <cell r="AL323">
            <v>70.706100000000006</v>
          </cell>
          <cell r="AM323">
            <v>89.7119</v>
          </cell>
          <cell r="AN323">
            <v>725.8075</v>
          </cell>
          <cell r="AO323">
            <v>211.0865</v>
          </cell>
          <cell r="AP323">
            <v>148.12260000000001</v>
          </cell>
          <cell r="AQ323">
            <v>2186.1711</v>
          </cell>
          <cell r="AR323">
            <v>1067.4033999999999</v>
          </cell>
          <cell r="AS323">
            <v>2523.9584</v>
          </cell>
          <cell r="AT323">
            <v>10937.695299999999</v>
          </cell>
          <cell r="AU323">
            <v>0</v>
          </cell>
          <cell r="AV323">
            <v>0</v>
          </cell>
          <cell r="AW323">
            <v>0</v>
          </cell>
          <cell r="AX323">
            <v>0</v>
          </cell>
          <cell r="AY323">
            <v>0</v>
          </cell>
          <cell r="AZ323">
            <v>0</v>
          </cell>
          <cell r="BA323">
            <v>1067.4033999999999</v>
          </cell>
          <cell r="BB323">
            <v>2523.9584</v>
          </cell>
          <cell r="BC323">
            <v>10937.695299999999</v>
          </cell>
          <cell r="BD323">
            <v>1207.7837</v>
          </cell>
          <cell r="BE323">
            <v>3304.4164999999998</v>
          </cell>
          <cell r="BF323">
            <v>12398.059600000001</v>
          </cell>
          <cell r="BG323">
            <v>141.08070000000001</v>
          </cell>
          <cell r="BH323">
            <v>177.8629</v>
          </cell>
          <cell r="BI323">
            <v>1448.2122999999999</v>
          </cell>
          <cell r="BJ323">
            <v>1348.8643999999999</v>
          </cell>
          <cell r="BK323">
            <v>3482.2793999999999</v>
          </cell>
          <cell r="BL323">
            <v>13846.2719</v>
          </cell>
          <cell r="BM323">
            <v>281.46100000000001</v>
          </cell>
          <cell r="BN323">
            <v>958.32100000000003</v>
          </cell>
          <cell r="BO323">
            <v>2908.5765999999999</v>
          </cell>
          <cell r="BP323">
            <v>1207.7837</v>
          </cell>
          <cell r="BQ323">
            <v>3304.4164999999998</v>
          </cell>
          <cell r="BR323">
            <v>12398.059600000001</v>
          </cell>
          <cell r="BS323">
            <v>141.08070000000001</v>
          </cell>
          <cell r="BT323">
            <v>177.8629</v>
          </cell>
          <cell r="BU323">
            <v>1448.2122999999999</v>
          </cell>
          <cell r="BV323">
            <v>1348.8643999999999</v>
          </cell>
          <cell r="BW323">
            <v>3482.2793999999999</v>
          </cell>
          <cell r="BX323">
            <v>13846.2719</v>
          </cell>
          <cell r="BY323">
            <v>0</v>
          </cell>
          <cell r="BZ323">
            <v>0</v>
          </cell>
          <cell r="CA323">
            <v>0</v>
          </cell>
          <cell r="CB323">
            <v>0</v>
          </cell>
          <cell r="CC323">
            <v>0</v>
          </cell>
          <cell r="CD323">
            <v>0</v>
          </cell>
          <cell r="CE323">
            <v>0</v>
          </cell>
          <cell r="CF323">
            <v>127.764</v>
          </cell>
          <cell r="CG323">
            <v>0</v>
          </cell>
          <cell r="CH323">
            <v>1065.5192999999999</v>
          </cell>
          <cell r="CI323">
            <v>2277.3465000000001</v>
          </cell>
          <cell r="CJ323">
            <v>10937.695299999999</v>
          </cell>
          <cell r="CK323">
            <v>1.8841000000000001</v>
          </cell>
          <cell r="CL323">
            <v>118.8479</v>
          </cell>
          <cell r="CM323">
            <v>0</v>
          </cell>
          <cell r="CN323">
            <v>1067.4033999999999</v>
          </cell>
          <cell r="CO323">
            <v>2523.9584</v>
          </cell>
          <cell r="CP323">
            <v>10937.695299999999</v>
          </cell>
          <cell r="CQ323">
            <v>0</v>
          </cell>
          <cell r="CR323">
            <v>0</v>
          </cell>
          <cell r="CS323">
            <v>0</v>
          </cell>
          <cell r="CT323">
            <v>0</v>
          </cell>
          <cell r="CU323">
            <v>0</v>
          </cell>
          <cell r="CV323">
            <v>0</v>
          </cell>
          <cell r="CW323">
            <v>0</v>
          </cell>
          <cell r="CX323">
            <v>0</v>
          </cell>
          <cell r="CY323">
            <v>0</v>
          </cell>
          <cell r="CZ323">
            <v>281.46100000000001</v>
          </cell>
          <cell r="DA323">
            <v>958.32100000000003</v>
          </cell>
          <cell r="DB323">
            <v>2908.5765999999999</v>
          </cell>
        </row>
        <row r="324">
          <cell r="A324">
            <v>94104</v>
          </cell>
          <cell r="B324">
            <v>0</v>
          </cell>
          <cell r="C324">
            <v>0</v>
          </cell>
          <cell r="D324">
            <v>0</v>
          </cell>
          <cell r="E324">
            <v>0</v>
          </cell>
          <cell r="F324">
            <v>0</v>
          </cell>
          <cell r="G324">
            <v>0</v>
          </cell>
          <cell r="H324">
            <v>0</v>
          </cell>
          <cell r="I324">
            <v>360.36</v>
          </cell>
          <cell r="J324">
            <v>0</v>
          </cell>
          <cell r="K324">
            <v>0</v>
          </cell>
          <cell r="L324">
            <v>0</v>
          </cell>
          <cell r="M324">
            <v>0</v>
          </cell>
          <cell r="N324">
            <v>0</v>
          </cell>
          <cell r="O324">
            <v>360.36</v>
          </cell>
          <cell r="P324">
            <v>0</v>
          </cell>
          <cell r="Q324">
            <v>42.915500000000002</v>
          </cell>
          <cell r="R324">
            <v>260.36509999999998</v>
          </cell>
          <cell r="S324">
            <v>475.38529999999997</v>
          </cell>
          <cell r="T324">
            <v>152.15479999999999</v>
          </cell>
          <cell r="U324">
            <v>923.11239999999998</v>
          </cell>
          <cell r="V324">
            <v>1685.4577999999999</v>
          </cell>
          <cell r="W324">
            <v>195.0703</v>
          </cell>
          <cell r="X324">
            <v>1183.4775</v>
          </cell>
          <cell r="Y324">
            <v>2160.8431</v>
          </cell>
          <cell r="Z324">
            <v>200.0025</v>
          </cell>
          <cell r="AA324">
            <v>1167.979</v>
          </cell>
          <cell r="AB324">
            <v>2215.4811</v>
          </cell>
          <cell r="AC324">
            <v>0</v>
          </cell>
          <cell r="AD324">
            <v>0</v>
          </cell>
          <cell r="AE324">
            <v>0</v>
          </cell>
          <cell r="AF324">
            <v>0</v>
          </cell>
          <cell r="AG324">
            <v>0</v>
          </cell>
          <cell r="AH324">
            <v>0</v>
          </cell>
          <cell r="AI324">
            <v>11.538399999999999</v>
          </cell>
          <cell r="AJ324">
            <v>63.275199999999998</v>
          </cell>
          <cell r="AK324">
            <v>92.395399999999995</v>
          </cell>
          <cell r="AL324">
            <v>179.91659999999999</v>
          </cell>
          <cell r="AM324">
            <v>1133.2378000000001</v>
          </cell>
          <cell r="AN324">
            <v>1992.9846</v>
          </cell>
          <cell r="AO324">
            <v>368.38069999999999</v>
          </cell>
          <cell r="AP324">
            <v>2237.9416000000001</v>
          </cell>
          <cell r="AQ324">
            <v>4116.0703000000003</v>
          </cell>
          <cell r="AR324">
            <v>11.538399999999999</v>
          </cell>
          <cell r="AS324">
            <v>423.6352</v>
          </cell>
          <cell r="AT324">
            <v>92.395399999999995</v>
          </cell>
          <cell r="AU324">
            <v>0</v>
          </cell>
          <cell r="AV324">
            <v>0</v>
          </cell>
          <cell r="AW324">
            <v>0</v>
          </cell>
          <cell r="AX324">
            <v>0</v>
          </cell>
          <cell r="AY324">
            <v>0</v>
          </cell>
          <cell r="AZ324">
            <v>0</v>
          </cell>
          <cell r="BA324">
            <v>11.538399999999999</v>
          </cell>
          <cell r="BB324">
            <v>423.6352</v>
          </cell>
          <cell r="BC324">
            <v>92.395399999999995</v>
          </cell>
          <cell r="BD324">
            <v>200.0025</v>
          </cell>
          <cell r="BE324">
            <v>1528.3389999999999</v>
          </cell>
          <cell r="BF324">
            <v>2215.4811</v>
          </cell>
          <cell r="BG324">
            <v>374.98689999999999</v>
          </cell>
          <cell r="BH324">
            <v>2316.7152999999998</v>
          </cell>
          <cell r="BI324">
            <v>4153.8276999999998</v>
          </cell>
          <cell r="BJ324">
            <v>574.98940000000005</v>
          </cell>
          <cell r="BK324">
            <v>3845.0542999999998</v>
          </cell>
          <cell r="BL324">
            <v>6369.3087999999998</v>
          </cell>
          <cell r="BM324">
            <v>563.45100000000002</v>
          </cell>
          <cell r="BN324">
            <v>3421.4191000000001</v>
          </cell>
          <cell r="BO324">
            <v>6276.9134000000004</v>
          </cell>
          <cell r="BP324">
            <v>200.0025</v>
          </cell>
          <cell r="BQ324">
            <v>1528.3389999999999</v>
          </cell>
          <cell r="BR324">
            <v>2215.4811</v>
          </cell>
          <cell r="BS324">
            <v>374.98689999999999</v>
          </cell>
          <cell r="BT324">
            <v>2316.7152999999998</v>
          </cell>
          <cell r="BU324">
            <v>4153.8276999999998</v>
          </cell>
          <cell r="BV324">
            <v>574.98940000000005</v>
          </cell>
          <cell r="BW324">
            <v>3845.0542999999998</v>
          </cell>
          <cell r="BX324">
            <v>6369.3087999999998</v>
          </cell>
          <cell r="BY324">
            <v>11.538399999999999</v>
          </cell>
          <cell r="BZ324">
            <v>63.275199999999998</v>
          </cell>
          <cell r="CA324">
            <v>92.395399999999995</v>
          </cell>
          <cell r="CB324">
            <v>0</v>
          </cell>
          <cell r="CC324">
            <v>0</v>
          </cell>
          <cell r="CD324">
            <v>0</v>
          </cell>
          <cell r="CE324">
            <v>0</v>
          </cell>
          <cell r="CF324">
            <v>360.36</v>
          </cell>
          <cell r="CG324">
            <v>0</v>
          </cell>
          <cell r="CH324">
            <v>0</v>
          </cell>
          <cell r="CI324">
            <v>0</v>
          </cell>
          <cell r="CJ324">
            <v>0</v>
          </cell>
          <cell r="CK324">
            <v>0</v>
          </cell>
          <cell r="CL324">
            <v>0</v>
          </cell>
          <cell r="CM324">
            <v>0</v>
          </cell>
          <cell r="CN324">
            <v>11.538399999999999</v>
          </cell>
          <cell r="CO324">
            <v>423.6352</v>
          </cell>
          <cell r="CP324">
            <v>92.395399999999995</v>
          </cell>
          <cell r="CQ324">
            <v>0</v>
          </cell>
          <cell r="CR324">
            <v>0</v>
          </cell>
          <cell r="CS324">
            <v>0</v>
          </cell>
          <cell r="CT324">
            <v>0</v>
          </cell>
          <cell r="CU324">
            <v>0</v>
          </cell>
          <cell r="CV324">
            <v>0</v>
          </cell>
          <cell r="CW324">
            <v>0</v>
          </cell>
          <cell r="CX324">
            <v>0</v>
          </cell>
          <cell r="CY324">
            <v>0</v>
          </cell>
          <cell r="CZ324">
            <v>563.45100000000002</v>
          </cell>
          <cell r="DA324">
            <v>3421.4191000000001</v>
          </cell>
          <cell r="DB324">
            <v>6276.9134000000004</v>
          </cell>
        </row>
        <row r="325">
          <cell r="A325">
            <v>94105</v>
          </cell>
          <cell r="B325">
            <v>0</v>
          </cell>
          <cell r="C325">
            <v>0</v>
          </cell>
          <cell r="D325">
            <v>0</v>
          </cell>
          <cell r="E325">
            <v>0</v>
          </cell>
          <cell r="F325">
            <v>0</v>
          </cell>
          <cell r="G325">
            <v>0</v>
          </cell>
          <cell r="H325">
            <v>0</v>
          </cell>
          <cell r="I325">
            <v>81.900000000000006</v>
          </cell>
          <cell r="J325">
            <v>0</v>
          </cell>
          <cell r="K325">
            <v>0</v>
          </cell>
          <cell r="L325">
            <v>0</v>
          </cell>
          <cell r="M325">
            <v>0</v>
          </cell>
          <cell r="N325">
            <v>0</v>
          </cell>
          <cell r="O325">
            <v>81.900000000000006</v>
          </cell>
          <cell r="P325">
            <v>0</v>
          </cell>
          <cell r="Q325">
            <v>192.71170000000001</v>
          </cell>
          <cell r="R325">
            <v>1118.4553000000001</v>
          </cell>
          <cell r="S325">
            <v>130.48060000000001</v>
          </cell>
          <cell r="T325">
            <v>683.25070000000005</v>
          </cell>
          <cell r="U325">
            <v>3965.4324999999999</v>
          </cell>
          <cell r="V325">
            <v>462.613</v>
          </cell>
          <cell r="W325">
            <v>875.9624</v>
          </cell>
          <cell r="X325">
            <v>5083.8878000000004</v>
          </cell>
          <cell r="Y325">
            <v>593.09360000000004</v>
          </cell>
          <cell r="Z325">
            <v>1031.7127</v>
          </cell>
          <cell r="AA325">
            <v>5895.0108</v>
          </cell>
          <cell r="AB325">
            <v>698.54849999999999</v>
          </cell>
          <cell r="AC325">
            <v>0</v>
          </cell>
          <cell r="AD325">
            <v>0</v>
          </cell>
          <cell r="AE325">
            <v>0</v>
          </cell>
          <cell r="AF325">
            <v>0</v>
          </cell>
          <cell r="AG325">
            <v>0</v>
          </cell>
          <cell r="AH325">
            <v>0</v>
          </cell>
          <cell r="AI325">
            <v>2.1101999999999999</v>
          </cell>
          <cell r="AJ325">
            <v>12.8993</v>
          </cell>
          <cell r="AK325">
            <v>1.3805000000000001</v>
          </cell>
          <cell r="AL325">
            <v>953.09280000000001</v>
          </cell>
          <cell r="AM325">
            <v>5838.2439999999997</v>
          </cell>
          <cell r="AN325">
            <v>645.31679999999994</v>
          </cell>
          <cell r="AO325">
            <v>1982.6953000000001</v>
          </cell>
          <cell r="AP325">
            <v>11720.3555</v>
          </cell>
          <cell r="AQ325">
            <v>1342.4848</v>
          </cell>
          <cell r="AR325">
            <v>2.1101999999999999</v>
          </cell>
          <cell r="AS325">
            <v>94.799300000000002</v>
          </cell>
          <cell r="AT325">
            <v>1.3805000000000001</v>
          </cell>
          <cell r="AU325">
            <v>0</v>
          </cell>
          <cell r="AV325">
            <v>0</v>
          </cell>
          <cell r="AW325">
            <v>0</v>
          </cell>
          <cell r="AX325">
            <v>0</v>
          </cell>
          <cell r="AY325">
            <v>0</v>
          </cell>
          <cell r="AZ325">
            <v>0</v>
          </cell>
          <cell r="BA325">
            <v>2.1101999999999999</v>
          </cell>
          <cell r="BB325">
            <v>94.799300000000002</v>
          </cell>
          <cell r="BC325">
            <v>1.3805000000000001</v>
          </cell>
          <cell r="BD325">
            <v>1031.7127</v>
          </cell>
          <cell r="BE325">
            <v>5976.9107999999997</v>
          </cell>
          <cell r="BF325">
            <v>698.54849999999999</v>
          </cell>
          <cell r="BG325">
            <v>1829.0552</v>
          </cell>
          <cell r="BH325">
            <v>10922.131799999999</v>
          </cell>
          <cell r="BI325">
            <v>1238.4104</v>
          </cell>
          <cell r="BJ325">
            <v>2860.7678999999998</v>
          </cell>
          <cell r="BK325">
            <v>16899.042600000001</v>
          </cell>
          <cell r="BL325">
            <v>1936.9589000000001</v>
          </cell>
          <cell r="BM325">
            <v>2858.6577000000002</v>
          </cell>
          <cell r="BN325">
            <v>16804.243299999998</v>
          </cell>
          <cell r="BO325">
            <v>1935.5784000000001</v>
          </cell>
          <cell r="BP325">
            <v>1031.7127</v>
          </cell>
          <cell r="BQ325">
            <v>5976.9107999999997</v>
          </cell>
          <cell r="BR325">
            <v>698.54849999999999</v>
          </cell>
          <cell r="BS325">
            <v>1829.0552</v>
          </cell>
          <cell r="BT325">
            <v>10922.131799999999</v>
          </cell>
          <cell r="BU325">
            <v>1238.4104</v>
          </cell>
          <cell r="BV325">
            <v>2860.7678999999998</v>
          </cell>
          <cell r="BW325">
            <v>16899.042600000001</v>
          </cell>
          <cell r="BX325">
            <v>1936.9589000000001</v>
          </cell>
          <cell r="BY325">
            <v>2.1101999999999999</v>
          </cell>
          <cell r="BZ325">
            <v>12.8993</v>
          </cell>
          <cell r="CA325">
            <v>1.3805000000000001</v>
          </cell>
          <cell r="CB325">
            <v>0</v>
          </cell>
          <cell r="CC325">
            <v>0</v>
          </cell>
          <cell r="CD325">
            <v>0</v>
          </cell>
          <cell r="CE325">
            <v>0</v>
          </cell>
          <cell r="CF325">
            <v>81.900000000000006</v>
          </cell>
          <cell r="CG325">
            <v>0</v>
          </cell>
          <cell r="CH325">
            <v>0</v>
          </cell>
          <cell r="CI325">
            <v>0</v>
          </cell>
          <cell r="CJ325">
            <v>0</v>
          </cell>
          <cell r="CK325">
            <v>0</v>
          </cell>
          <cell r="CL325">
            <v>0</v>
          </cell>
          <cell r="CM325">
            <v>0</v>
          </cell>
          <cell r="CN325">
            <v>2.1101999999999999</v>
          </cell>
          <cell r="CO325">
            <v>94.799300000000002</v>
          </cell>
          <cell r="CP325">
            <v>1.3805000000000001</v>
          </cell>
          <cell r="CQ325">
            <v>0</v>
          </cell>
          <cell r="CR325">
            <v>0</v>
          </cell>
          <cell r="CS325">
            <v>0</v>
          </cell>
          <cell r="CT325">
            <v>0</v>
          </cell>
          <cell r="CU325">
            <v>0</v>
          </cell>
          <cell r="CV325">
            <v>0</v>
          </cell>
          <cell r="CW325">
            <v>0</v>
          </cell>
          <cell r="CX325">
            <v>0</v>
          </cell>
          <cell r="CY325">
            <v>0</v>
          </cell>
          <cell r="CZ325">
            <v>2858.6577000000002</v>
          </cell>
          <cell r="DA325">
            <v>16804.243299999998</v>
          </cell>
          <cell r="DB325">
            <v>1935.5784000000001</v>
          </cell>
        </row>
        <row r="326">
          <cell r="A326">
            <v>94106</v>
          </cell>
          <cell r="B326">
            <v>0</v>
          </cell>
          <cell r="C326">
            <v>0</v>
          </cell>
          <cell r="D326">
            <v>0</v>
          </cell>
          <cell r="E326">
            <v>0</v>
          </cell>
          <cell r="F326">
            <v>0</v>
          </cell>
          <cell r="G326">
            <v>0</v>
          </cell>
          <cell r="H326">
            <v>0</v>
          </cell>
          <cell r="I326">
            <v>142.506</v>
          </cell>
          <cell r="J326">
            <v>0</v>
          </cell>
          <cell r="K326">
            <v>0</v>
          </cell>
          <cell r="L326">
            <v>0</v>
          </cell>
          <cell r="M326">
            <v>0</v>
          </cell>
          <cell r="N326">
            <v>0</v>
          </cell>
          <cell r="O326">
            <v>142.506</v>
          </cell>
          <cell r="P326">
            <v>0</v>
          </cell>
          <cell r="Q326">
            <v>59.911799999999999</v>
          </cell>
          <cell r="R326">
            <v>251.58680000000001</v>
          </cell>
          <cell r="S326">
            <v>615.00310000000002</v>
          </cell>
          <cell r="T326">
            <v>212.41460000000001</v>
          </cell>
          <cell r="U326">
            <v>891.98919999999998</v>
          </cell>
          <cell r="V326">
            <v>2180.4639999999999</v>
          </cell>
          <cell r="W326">
            <v>272.32639999999998</v>
          </cell>
          <cell r="X326">
            <v>1143.576</v>
          </cell>
          <cell r="Y326">
            <v>2795.4670999999998</v>
          </cell>
          <cell r="Z326">
            <v>329.38420000000002</v>
          </cell>
          <cell r="AA326">
            <v>1349.0005000000001</v>
          </cell>
          <cell r="AB326">
            <v>3381.1720999999998</v>
          </cell>
          <cell r="AC326">
            <v>0</v>
          </cell>
          <cell r="AD326">
            <v>0</v>
          </cell>
          <cell r="AE326">
            <v>0</v>
          </cell>
          <cell r="AF326">
            <v>0</v>
          </cell>
          <cell r="AG326">
            <v>0</v>
          </cell>
          <cell r="AH326">
            <v>0</v>
          </cell>
          <cell r="AI326">
            <v>3.8595000000000002</v>
          </cell>
          <cell r="AJ326">
            <v>22.9438</v>
          </cell>
          <cell r="AK326">
            <v>29.356300000000001</v>
          </cell>
          <cell r="AL326">
            <v>296.30529999999999</v>
          </cell>
          <cell r="AM326">
            <v>1314.585</v>
          </cell>
          <cell r="AN326">
            <v>3041.6133</v>
          </cell>
          <cell r="AO326">
            <v>621.83000000000004</v>
          </cell>
          <cell r="AP326">
            <v>2640.6417000000001</v>
          </cell>
          <cell r="AQ326">
            <v>6393.4291000000003</v>
          </cell>
          <cell r="AR326">
            <v>3.8595000000000002</v>
          </cell>
          <cell r="AS326">
            <v>165.44980000000001</v>
          </cell>
          <cell r="AT326">
            <v>29.356300000000001</v>
          </cell>
          <cell r="AU326">
            <v>0</v>
          </cell>
          <cell r="AV326">
            <v>0</v>
          </cell>
          <cell r="AW326">
            <v>0</v>
          </cell>
          <cell r="AX326">
            <v>0</v>
          </cell>
          <cell r="AY326">
            <v>0</v>
          </cell>
          <cell r="AZ326">
            <v>0</v>
          </cell>
          <cell r="BA326">
            <v>3.8595000000000002</v>
          </cell>
          <cell r="BB326">
            <v>165.44980000000001</v>
          </cell>
          <cell r="BC326">
            <v>29.356300000000001</v>
          </cell>
          <cell r="BD326">
            <v>329.38420000000002</v>
          </cell>
          <cell r="BE326">
            <v>1491.5065</v>
          </cell>
          <cell r="BF326">
            <v>3381.1720999999998</v>
          </cell>
          <cell r="BG326">
            <v>568.63170000000002</v>
          </cell>
          <cell r="BH326">
            <v>2458.1610000000001</v>
          </cell>
          <cell r="BI326">
            <v>5837.0803999999998</v>
          </cell>
          <cell r="BJ326">
            <v>898.01589999999999</v>
          </cell>
          <cell r="BK326">
            <v>3949.6675</v>
          </cell>
          <cell r="BL326">
            <v>9218.2525000000005</v>
          </cell>
          <cell r="BM326">
            <v>894.15639999999996</v>
          </cell>
          <cell r="BN326">
            <v>3784.2177000000001</v>
          </cell>
          <cell r="BO326">
            <v>9188.8961999999992</v>
          </cell>
          <cell r="BP326">
            <v>329.38420000000002</v>
          </cell>
          <cell r="BQ326">
            <v>1491.5065</v>
          </cell>
          <cell r="BR326">
            <v>3381.1720999999998</v>
          </cell>
          <cell r="BS326">
            <v>568.63170000000002</v>
          </cell>
          <cell r="BT326">
            <v>2458.1610000000001</v>
          </cell>
          <cell r="BU326">
            <v>5837.0803999999998</v>
          </cell>
          <cell r="BV326">
            <v>898.01589999999999</v>
          </cell>
          <cell r="BW326">
            <v>3949.6675</v>
          </cell>
          <cell r="BX326">
            <v>9218.2525000000005</v>
          </cell>
          <cell r="BY326">
            <v>3.8595000000000002</v>
          </cell>
          <cell r="BZ326">
            <v>22.9438</v>
          </cell>
          <cell r="CA326">
            <v>29.356300000000001</v>
          </cell>
          <cell r="CB326">
            <v>0</v>
          </cell>
          <cell r="CC326">
            <v>0</v>
          </cell>
          <cell r="CD326">
            <v>0</v>
          </cell>
          <cell r="CE326">
            <v>0</v>
          </cell>
          <cell r="CF326">
            <v>142.506</v>
          </cell>
          <cell r="CG326">
            <v>0</v>
          </cell>
          <cell r="CH326">
            <v>0</v>
          </cell>
          <cell r="CI326">
            <v>0</v>
          </cell>
          <cell r="CJ326">
            <v>0</v>
          </cell>
          <cell r="CK326">
            <v>0</v>
          </cell>
          <cell r="CL326">
            <v>0</v>
          </cell>
          <cell r="CM326">
            <v>0</v>
          </cell>
          <cell r="CN326">
            <v>3.8595000000000002</v>
          </cell>
          <cell r="CO326">
            <v>165.44980000000001</v>
          </cell>
          <cell r="CP326">
            <v>29.356300000000001</v>
          </cell>
          <cell r="CQ326">
            <v>0</v>
          </cell>
          <cell r="CR326">
            <v>0</v>
          </cell>
          <cell r="CS326">
            <v>0</v>
          </cell>
          <cell r="CT326">
            <v>0</v>
          </cell>
          <cell r="CU326">
            <v>0</v>
          </cell>
          <cell r="CV326">
            <v>0</v>
          </cell>
          <cell r="CW326">
            <v>0</v>
          </cell>
          <cell r="CX326">
            <v>0</v>
          </cell>
          <cell r="CY326">
            <v>0</v>
          </cell>
          <cell r="CZ326">
            <v>894.15639999999996</v>
          </cell>
          <cell r="DA326">
            <v>3784.2177000000001</v>
          </cell>
          <cell r="DB326">
            <v>9188.8961999999992</v>
          </cell>
        </row>
        <row r="327">
          <cell r="A327">
            <v>94109</v>
          </cell>
          <cell r="B327">
            <v>0</v>
          </cell>
          <cell r="C327">
            <v>0</v>
          </cell>
          <cell r="D327">
            <v>0</v>
          </cell>
          <cell r="E327">
            <v>0</v>
          </cell>
          <cell r="F327">
            <v>0</v>
          </cell>
          <cell r="G327">
            <v>0</v>
          </cell>
          <cell r="H327">
            <v>0</v>
          </cell>
          <cell r="I327">
            <v>245.7</v>
          </cell>
          <cell r="J327">
            <v>0</v>
          </cell>
          <cell r="K327">
            <v>0</v>
          </cell>
          <cell r="L327">
            <v>0</v>
          </cell>
          <cell r="M327">
            <v>0</v>
          </cell>
          <cell r="N327">
            <v>0</v>
          </cell>
          <cell r="O327">
            <v>245.7</v>
          </cell>
          <cell r="P327">
            <v>0</v>
          </cell>
          <cell r="Q327">
            <v>68.834599999999995</v>
          </cell>
          <cell r="R327">
            <v>531.19290000000001</v>
          </cell>
          <cell r="S327">
            <v>841.04309999999998</v>
          </cell>
          <cell r="T327">
            <v>244.0498</v>
          </cell>
          <cell r="U327">
            <v>1883.3204000000001</v>
          </cell>
          <cell r="V327">
            <v>2981.88</v>
          </cell>
          <cell r="W327">
            <v>312.88440000000003</v>
          </cell>
          <cell r="X327">
            <v>2414.5133000000001</v>
          </cell>
          <cell r="Y327">
            <v>3822.9231</v>
          </cell>
          <cell r="Z327">
            <v>378.44150000000002</v>
          </cell>
          <cell r="AA327">
            <v>2828.8098</v>
          </cell>
          <cell r="AB327">
            <v>4623.9227000000001</v>
          </cell>
          <cell r="AC327">
            <v>0</v>
          </cell>
          <cell r="AD327">
            <v>0</v>
          </cell>
          <cell r="AE327">
            <v>0</v>
          </cell>
          <cell r="AF327">
            <v>0</v>
          </cell>
          <cell r="AG327">
            <v>0</v>
          </cell>
          <cell r="AH327">
            <v>0</v>
          </cell>
          <cell r="AI327">
            <v>10.4842</v>
          </cell>
          <cell r="AJ327">
            <v>50.2318</v>
          </cell>
          <cell r="AK327">
            <v>89.381900000000002</v>
          </cell>
          <cell r="AL327">
            <v>340.43450000000001</v>
          </cell>
          <cell r="AM327">
            <v>2818.9902999999999</v>
          </cell>
          <cell r="AN327">
            <v>4159.5402999999997</v>
          </cell>
          <cell r="AO327">
            <v>708.39179999999999</v>
          </cell>
          <cell r="AP327">
            <v>5597.5682999999999</v>
          </cell>
          <cell r="AQ327">
            <v>8694.0810999999994</v>
          </cell>
          <cell r="AR327">
            <v>10.4842</v>
          </cell>
          <cell r="AS327">
            <v>295.93180000000001</v>
          </cell>
          <cell r="AT327">
            <v>89.381900000000002</v>
          </cell>
          <cell r="AU327">
            <v>0</v>
          </cell>
          <cell r="AV327">
            <v>0</v>
          </cell>
          <cell r="AW327">
            <v>0</v>
          </cell>
          <cell r="AX327">
            <v>0</v>
          </cell>
          <cell r="AY327">
            <v>0</v>
          </cell>
          <cell r="AZ327">
            <v>0</v>
          </cell>
          <cell r="BA327">
            <v>10.4842</v>
          </cell>
          <cell r="BB327">
            <v>295.93180000000001</v>
          </cell>
          <cell r="BC327">
            <v>89.381900000000002</v>
          </cell>
          <cell r="BD327">
            <v>378.44150000000002</v>
          </cell>
          <cell r="BE327">
            <v>3074.5097999999998</v>
          </cell>
          <cell r="BF327">
            <v>4623.9227000000001</v>
          </cell>
          <cell r="BG327">
            <v>653.31889999999999</v>
          </cell>
          <cell r="BH327">
            <v>5233.5036</v>
          </cell>
          <cell r="BI327">
            <v>7982.4633999999996</v>
          </cell>
          <cell r="BJ327">
            <v>1031.7603999999999</v>
          </cell>
          <cell r="BK327">
            <v>8308.0133999999998</v>
          </cell>
          <cell r="BL327">
            <v>12606.3861</v>
          </cell>
          <cell r="BM327">
            <v>1021.2762</v>
          </cell>
          <cell r="BN327">
            <v>8012.0816000000004</v>
          </cell>
          <cell r="BO327">
            <v>12517.004199999999</v>
          </cell>
          <cell r="BP327">
            <v>378.44150000000002</v>
          </cell>
          <cell r="BQ327">
            <v>3074.5097999999998</v>
          </cell>
          <cell r="BR327">
            <v>4623.9227000000001</v>
          </cell>
          <cell r="BS327">
            <v>653.31889999999999</v>
          </cell>
          <cell r="BT327">
            <v>5233.5036</v>
          </cell>
          <cell r="BU327">
            <v>7982.4633999999996</v>
          </cell>
          <cell r="BV327">
            <v>1031.7603999999999</v>
          </cell>
          <cell r="BW327">
            <v>8308.0133999999998</v>
          </cell>
          <cell r="BX327">
            <v>12606.3861</v>
          </cell>
          <cell r="BY327">
            <v>10.4842</v>
          </cell>
          <cell r="BZ327">
            <v>50.2318</v>
          </cell>
          <cell r="CA327">
            <v>89.381900000000002</v>
          </cell>
          <cell r="CB327">
            <v>0</v>
          </cell>
          <cell r="CC327">
            <v>0</v>
          </cell>
          <cell r="CD327">
            <v>0</v>
          </cell>
          <cell r="CE327">
            <v>0</v>
          </cell>
          <cell r="CF327">
            <v>245.7</v>
          </cell>
          <cell r="CG327">
            <v>0</v>
          </cell>
          <cell r="CH327">
            <v>0</v>
          </cell>
          <cell r="CI327">
            <v>0</v>
          </cell>
          <cell r="CJ327">
            <v>0</v>
          </cell>
          <cell r="CK327">
            <v>0</v>
          </cell>
          <cell r="CL327">
            <v>0</v>
          </cell>
          <cell r="CM327">
            <v>0</v>
          </cell>
          <cell r="CN327">
            <v>10.4842</v>
          </cell>
          <cell r="CO327">
            <v>295.93180000000001</v>
          </cell>
          <cell r="CP327">
            <v>89.381900000000002</v>
          </cell>
          <cell r="CQ327">
            <v>0</v>
          </cell>
          <cell r="CR327">
            <v>0</v>
          </cell>
          <cell r="CS327">
            <v>0</v>
          </cell>
          <cell r="CT327">
            <v>0</v>
          </cell>
          <cell r="CU327">
            <v>0</v>
          </cell>
          <cell r="CV327">
            <v>0</v>
          </cell>
          <cell r="CW327">
            <v>0</v>
          </cell>
          <cell r="CX327">
            <v>0</v>
          </cell>
          <cell r="CY327">
            <v>0</v>
          </cell>
          <cell r="CZ327">
            <v>1021.2762</v>
          </cell>
          <cell r="DA327">
            <v>8012.0816000000004</v>
          </cell>
          <cell r="DB327">
            <v>12517.004199999999</v>
          </cell>
        </row>
        <row r="328">
          <cell r="A328">
            <v>94110</v>
          </cell>
          <cell r="B328">
            <v>0</v>
          </cell>
          <cell r="C328">
            <v>0</v>
          </cell>
          <cell r="D328">
            <v>0</v>
          </cell>
          <cell r="E328">
            <v>0</v>
          </cell>
          <cell r="F328">
            <v>0</v>
          </cell>
          <cell r="G328">
            <v>0</v>
          </cell>
          <cell r="H328">
            <v>0</v>
          </cell>
          <cell r="I328">
            <v>1707.8834999999999</v>
          </cell>
          <cell r="J328">
            <v>0</v>
          </cell>
          <cell r="K328">
            <v>0</v>
          </cell>
          <cell r="L328">
            <v>0</v>
          </cell>
          <cell r="M328">
            <v>0</v>
          </cell>
          <cell r="N328">
            <v>0</v>
          </cell>
          <cell r="O328">
            <v>1707.8834999999999</v>
          </cell>
          <cell r="P328">
            <v>0</v>
          </cell>
          <cell r="Q328">
            <v>87.955200000000005</v>
          </cell>
          <cell r="R328">
            <v>550.255</v>
          </cell>
          <cell r="S328">
            <v>1074.665</v>
          </cell>
          <cell r="T328">
            <v>311.84129999999999</v>
          </cell>
          <cell r="U328">
            <v>1950.9038</v>
          </cell>
          <cell r="V328">
            <v>3810.1781999999998</v>
          </cell>
          <cell r="W328">
            <v>399.79649999999998</v>
          </cell>
          <cell r="X328">
            <v>2501.1588000000002</v>
          </cell>
          <cell r="Y328">
            <v>4884.8432000000003</v>
          </cell>
          <cell r="Z328">
            <v>409.90620000000001</v>
          </cell>
          <cell r="AA328">
            <v>2446.9839000000002</v>
          </cell>
          <cell r="AB328">
            <v>5008.3698000000004</v>
          </cell>
          <cell r="AC328">
            <v>0</v>
          </cell>
          <cell r="AD328">
            <v>0</v>
          </cell>
          <cell r="AE328">
            <v>0</v>
          </cell>
          <cell r="AF328">
            <v>0</v>
          </cell>
          <cell r="AG328">
            <v>0</v>
          </cell>
          <cell r="AH328">
            <v>0</v>
          </cell>
          <cell r="AI328">
            <v>111.42919999999999</v>
          </cell>
          <cell r="AJ328">
            <v>621.99879999999996</v>
          </cell>
          <cell r="AK328">
            <v>949.97640000000001</v>
          </cell>
          <cell r="AL328">
            <v>368.73910000000001</v>
          </cell>
          <cell r="AM328">
            <v>2407.1597000000002</v>
          </cell>
          <cell r="AN328">
            <v>4505.3765999999996</v>
          </cell>
          <cell r="AO328">
            <v>667.21609999999998</v>
          </cell>
          <cell r="AP328">
            <v>4232.1448</v>
          </cell>
          <cell r="AQ328">
            <v>8563.77</v>
          </cell>
          <cell r="AR328">
            <v>111.42919999999999</v>
          </cell>
          <cell r="AS328">
            <v>2329.8823000000002</v>
          </cell>
          <cell r="AT328">
            <v>949.97640000000001</v>
          </cell>
          <cell r="AU328">
            <v>0</v>
          </cell>
          <cell r="AV328">
            <v>0</v>
          </cell>
          <cell r="AW328">
            <v>0</v>
          </cell>
          <cell r="AX328">
            <v>0</v>
          </cell>
          <cell r="AY328">
            <v>0</v>
          </cell>
          <cell r="AZ328">
            <v>0</v>
          </cell>
          <cell r="BA328">
            <v>111.42919999999999</v>
          </cell>
          <cell r="BB328">
            <v>2329.8823000000002</v>
          </cell>
          <cell r="BC328">
            <v>949.97640000000001</v>
          </cell>
          <cell r="BD328">
            <v>409.90620000000001</v>
          </cell>
          <cell r="BE328">
            <v>4154.8674000000001</v>
          </cell>
          <cell r="BF328">
            <v>5008.3698000000004</v>
          </cell>
          <cell r="BG328">
            <v>768.53560000000004</v>
          </cell>
          <cell r="BH328">
            <v>4908.3185000000003</v>
          </cell>
          <cell r="BI328">
            <v>9390.2198000000008</v>
          </cell>
          <cell r="BJ328">
            <v>1178.4418000000001</v>
          </cell>
          <cell r="BK328">
            <v>9063.1859000000004</v>
          </cell>
          <cell r="BL328">
            <v>14398.589599999999</v>
          </cell>
          <cell r="BM328">
            <v>1067.0126</v>
          </cell>
          <cell r="BN328">
            <v>6733.3036000000002</v>
          </cell>
          <cell r="BO328">
            <v>13448.6132</v>
          </cell>
          <cell r="BP328">
            <v>409.90620000000001</v>
          </cell>
          <cell r="BQ328">
            <v>4154.8674000000001</v>
          </cell>
          <cell r="BR328">
            <v>5008.3698000000004</v>
          </cell>
          <cell r="BS328">
            <v>768.53560000000004</v>
          </cell>
          <cell r="BT328">
            <v>4908.3185000000003</v>
          </cell>
          <cell r="BU328">
            <v>9390.2198000000008</v>
          </cell>
          <cell r="BV328">
            <v>1178.4418000000001</v>
          </cell>
          <cell r="BW328">
            <v>9063.1859000000004</v>
          </cell>
          <cell r="BX328">
            <v>14398.589599999999</v>
          </cell>
          <cell r="BY328">
            <v>111.42919999999999</v>
          </cell>
          <cell r="BZ328">
            <v>621.99879999999996</v>
          </cell>
          <cell r="CA328">
            <v>949.97640000000001</v>
          </cell>
          <cell r="CB328">
            <v>0</v>
          </cell>
          <cell r="CC328">
            <v>0</v>
          </cell>
          <cell r="CD328">
            <v>0</v>
          </cell>
          <cell r="CE328">
            <v>0</v>
          </cell>
          <cell r="CF328">
            <v>1707.8834999999999</v>
          </cell>
          <cell r="CG328">
            <v>0</v>
          </cell>
          <cell r="CH328">
            <v>0</v>
          </cell>
          <cell r="CI328">
            <v>0</v>
          </cell>
          <cell r="CJ328">
            <v>0</v>
          </cell>
          <cell r="CK328">
            <v>0</v>
          </cell>
          <cell r="CL328">
            <v>0</v>
          </cell>
          <cell r="CM328">
            <v>0</v>
          </cell>
          <cell r="CN328">
            <v>111.42919999999999</v>
          </cell>
          <cell r="CO328">
            <v>2329.8823000000002</v>
          </cell>
          <cell r="CP328">
            <v>949.97640000000001</v>
          </cell>
          <cell r="CQ328">
            <v>0</v>
          </cell>
          <cell r="CR328">
            <v>0</v>
          </cell>
          <cell r="CS328">
            <v>0</v>
          </cell>
          <cell r="CT328">
            <v>0</v>
          </cell>
          <cell r="CU328">
            <v>0</v>
          </cell>
          <cell r="CV328">
            <v>0</v>
          </cell>
          <cell r="CW328">
            <v>0</v>
          </cell>
          <cell r="CX328">
            <v>0</v>
          </cell>
          <cell r="CY328">
            <v>0</v>
          </cell>
          <cell r="CZ328">
            <v>1067.0126</v>
          </cell>
          <cell r="DA328">
            <v>6733.3036000000002</v>
          </cell>
          <cell r="DB328">
            <v>13448.6132</v>
          </cell>
        </row>
        <row r="329">
          <cell r="A329">
            <v>94111</v>
          </cell>
          <cell r="B329">
            <v>0</v>
          </cell>
          <cell r="C329">
            <v>0</v>
          </cell>
          <cell r="D329">
            <v>0</v>
          </cell>
          <cell r="E329">
            <v>0</v>
          </cell>
          <cell r="F329">
            <v>0</v>
          </cell>
          <cell r="G329">
            <v>0</v>
          </cell>
          <cell r="H329">
            <v>0</v>
          </cell>
          <cell r="I329">
            <v>0</v>
          </cell>
          <cell r="J329">
            <v>0</v>
          </cell>
          <cell r="K329">
            <v>0</v>
          </cell>
          <cell r="L329">
            <v>0</v>
          </cell>
          <cell r="M329">
            <v>0</v>
          </cell>
          <cell r="N329">
            <v>0</v>
          </cell>
          <cell r="O329">
            <v>0</v>
          </cell>
          <cell r="P329">
            <v>0</v>
          </cell>
          <cell r="Q329">
            <v>57.0413</v>
          </cell>
          <cell r="R329">
            <v>266.80489999999998</v>
          </cell>
          <cell r="S329">
            <v>696.94730000000004</v>
          </cell>
          <cell r="T329">
            <v>202.2373</v>
          </cell>
          <cell r="U329">
            <v>945.9443</v>
          </cell>
          <cell r="V329">
            <v>2471.0009</v>
          </cell>
          <cell r="W329">
            <v>259.27859999999998</v>
          </cell>
          <cell r="X329">
            <v>1212.7492</v>
          </cell>
          <cell r="Y329">
            <v>3167.9481999999998</v>
          </cell>
          <cell r="Z329">
            <v>238.8578</v>
          </cell>
          <cell r="AA329">
            <v>1089.5929000000001</v>
          </cell>
          <cell r="AB329">
            <v>2918.4432000000002</v>
          </cell>
          <cell r="AC329">
            <v>0</v>
          </cell>
          <cell r="AD329">
            <v>0</v>
          </cell>
          <cell r="AE329">
            <v>0</v>
          </cell>
          <cell r="AF329">
            <v>0</v>
          </cell>
          <cell r="AG329">
            <v>0</v>
          </cell>
          <cell r="AH329">
            <v>0</v>
          </cell>
          <cell r="AI329">
            <v>21.847899999999999</v>
          </cell>
          <cell r="AJ329">
            <v>126.081</v>
          </cell>
          <cell r="AK329">
            <v>186.26179999999999</v>
          </cell>
          <cell r="AL329">
            <v>239.137</v>
          </cell>
          <cell r="AM329">
            <v>1147.7148</v>
          </cell>
          <cell r="AN329">
            <v>2921.8528000000001</v>
          </cell>
          <cell r="AO329">
            <v>456.14690000000002</v>
          </cell>
          <cell r="AP329">
            <v>2111.2267000000002</v>
          </cell>
          <cell r="AQ329">
            <v>5654.0342000000001</v>
          </cell>
          <cell r="AR329">
            <v>21.847899999999999</v>
          </cell>
          <cell r="AS329">
            <v>126.081</v>
          </cell>
          <cell r="AT329">
            <v>186.26179999999999</v>
          </cell>
          <cell r="AU329">
            <v>0</v>
          </cell>
          <cell r="AV329">
            <v>0</v>
          </cell>
          <cell r="AW329">
            <v>0</v>
          </cell>
          <cell r="AX329">
            <v>0</v>
          </cell>
          <cell r="AY329">
            <v>0</v>
          </cell>
          <cell r="AZ329">
            <v>0</v>
          </cell>
          <cell r="BA329">
            <v>21.847899999999999</v>
          </cell>
          <cell r="BB329">
            <v>126.081</v>
          </cell>
          <cell r="BC329">
            <v>186.26179999999999</v>
          </cell>
          <cell r="BD329">
            <v>238.8578</v>
          </cell>
          <cell r="BE329">
            <v>1089.5929000000001</v>
          </cell>
          <cell r="BF329">
            <v>2918.4432000000002</v>
          </cell>
          <cell r="BG329">
            <v>498.41559999999998</v>
          </cell>
          <cell r="BH329">
            <v>2360.4639999999999</v>
          </cell>
          <cell r="BI329">
            <v>6089.8010000000004</v>
          </cell>
          <cell r="BJ329">
            <v>737.27340000000004</v>
          </cell>
          <cell r="BK329">
            <v>3450.0569</v>
          </cell>
          <cell r="BL329">
            <v>9008.2441999999992</v>
          </cell>
          <cell r="BM329">
            <v>715.42550000000006</v>
          </cell>
          <cell r="BN329">
            <v>3323.9758999999999</v>
          </cell>
          <cell r="BO329">
            <v>8821.9824000000008</v>
          </cell>
          <cell r="BP329">
            <v>238.8578</v>
          </cell>
          <cell r="BQ329">
            <v>1089.5929000000001</v>
          </cell>
          <cell r="BR329">
            <v>2918.4432000000002</v>
          </cell>
          <cell r="BS329">
            <v>498.41559999999998</v>
          </cell>
          <cell r="BT329">
            <v>2360.4639999999999</v>
          </cell>
          <cell r="BU329">
            <v>6089.8010000000004</v>
          </cell>
          <cell r="BV329">
            <v>737.27340000000004</v>
          </cell>
          <cell r="BW329">
            <v>3450.0569</v>
          </cell>
          <cell r="BX329">
            <v>9008.2441999999992</v>
          </cell>
          <cell r="BY329">
            <v>21.847899999999999</v>
          </cell>
          <cell r="BZ329">
            <v>126.081</v>
          </cell>
          <cell r="CA329">
            <v>186.26179999999999</v>
          </cell>
          <cell r="CB329">
            <v>0</v>
          </cell>
          <cell r="CC329">
            <v>0</v>
          </cell>
          <cell r="CD329">
            <v>0</v>
          </cell>
          <cell r="CE329">
            <v>0</v>
          </cell>
          <cell r="CF329">
            <v>0</v>
          </cell>
          <cell r="CG329">
            <v>0</v>
          </cell>
          <cell r="CH329">
            <v>0</v>
          </cell>
          <cell r="CI329">
            <v>0</v>
          </cell>
          <cell r="CJ329">
            <v>0</v>
          </cell>
          <cell r="CK329">
            <v>0</v>
          </cell>
          <cell r="CL329">
            <v>0</v>
          </cell>
          <cell r="CM329">
            <v>0</v>
          </cell>
          <cell r="CN329">
            <v>21.847899999999999</v>
          </cell>
          <cell r="CO329">
            <v>126.081</v>
          </cell>
          <cell r="CP329">
            <v>186.26179999999999</v>
          </cell>
          <cell r="CQ329">
            <v>0</v>
          </cell>
          <cell r="CR329">
            <v>0</v>
          </cell>
          <cell r="CS329">
            <v>0</v>
          </cell>
          <cell r="CT329">
            <v>0</v>
          </cell>
          <cell r="CU329">
            <v>0</v>
          </cell>
          <cell r="CV329">
            <v>0</v>
          </cell>
          <cell r="CW329">
            <v>0</v>
          </cell>
          <cell r="CX329">
            <v>0</v>
          </cell>
          <cell r="CY329">
            <v>0</v>
          </cell>
          <cell r="CZ329">
            <v>715.42550000000006</v>
          </cell>
          <cell r="DA329">
            <v>3323.9758999999999</v>
          </cell>
          <cell r="DB329">
            <v>8821.9824000000008</v>
          </cell>
        </row>
        <row r="330">
          <cell r="A330">
            <v>94112</v>
          </cell>
          <cell r="B330">
            <v>23.714700000000001</v>
          </cell>
          <cell r="C330">
            <v>245.4075</v>
          </cell>
          <cell r="D330">
            <v>253.1908</v>
          </cell>
          <cell r="E330">
            <v>44.041699999999999</v>
          </cell>
          <cell r="F330">
            <v>511.09609999999998</v>
          </cell>
          <cell r="G330">
            <v>470.21370000000002</v>
          </cell>
          <cell r="H330">
            <v>0</v>
          </cell>
          <cell r="I330">
            <v>245.7</v>
          </cell>
          <cell r="J330">
            <v>0</v>
          </cell>
          <cell r="K330">
            <v>67.756500000000003</v>
          </cell>
          <cell r="L330">
            <v>323.92140000000001</v>
          </cell>
          <cell r="M330">
            <v>723.40480000000002</v>
          </cell>
          <cell r="N330">
            <v>0</v>
          </cell>
          <cell r="O330">
            <v>245.7</v>
          </cell>
          <cell r="P330">
            <v>0</v>
          </cell>
          <cell r="Q330">
            <v>65.813199999999995</v>
          </cell>
          <cell r="R330">
            <v>222.98339999999999</v>
          </cell>
          <cell r="S330">
            <v>702.65650000000005</v>
          </cell>
          <cell r="T330">
            <v>233.33779999999999</v>
          </cell>
          <cell r="U330">
            <v>790.57749999999999</v>
          </cell>
          <cell r="V330">
            <v>2491.2356</v>
          </cell>
          <cell r="W330">
            <v>299.15089999999998</v>
          </cell>
          <cell r="X330">
            <v>1446.1431</v>
          </cell>
          <cell r="Y330">
            <v>3193.8917999999999</v>
          </cell>
          <cell r="Z330">
            <v>481.27449999999999</v>
          </cell>
          <cell r="AA330">
            <v>1636.1221</v>
          </cell>
          <cell r="AB330">
            <v>5138.3380999999999</v>
          </cell>
          <cell r="AC330">
            <v>0</v>
          </cell>
          <cell r="AD330">
            <v>374.2627</v>
          </cell>
          <cell r="AE330">
            <v>0</v>
          </cell>
          <cell r="AF330">
            <v>0</v>
          </cell>
          <cell r="AG330">
            <v>0</v>
          </cell>
          <cell r="AH330">
            <v>0</v>
          </cell>
          <cell r="AI330">
            <v>0</v>
          </cell>
          <cell r="AJ330">
            <v>0</v>
          </cell>
          <cell r="AK330">
            <v>0</v>
          </cell>
          <cell r="AL330">
            <v>300.56029999999998</v>
          </cell>
          <cell r="AM330">
            <v>1047.8779</v>
          </cell>
          <cell r="AN330">
            <v>3208.9391999999998</v>
          </cell>
          <cell r="AO330">
            <v>781.83479999999997</v>
          </cell>
          <cell r="AP330">
            <v>2309.7372999999998</v>
          </cell>
          <cell r="AQ330">
            <v>8347.2772999999997</v>
          </cell>
          <cell r="AR330">
            <v>67.756500000000003</v>
          </cell>
          <cell r="AS330">
            <v>943.88409999999999</v>
          </cell>
          <cell r="AT330">
            <v>723.40480000000002</v>
          </cell>
          <cell r="AU330">
            <v>0</v>
          </cell>
          <cell r="AV330">
            <v>0</v>
          </cell>
          <cell r="AW330">
            <v>0</v>
          </cell>
          <cell r="AX330">
            <v>0</v>
          </cell>
          <cell r="AY330">
            <v>0</v>
          </cell>
          <cell r="AZ330">
            <v>0</v>
          </cell>
          <cell r="BA330">
            <v>67.756500000000003</v>
          </cell>
          <cell r="BB330">
            <v>943.88409999999999</v>
          </cell>
          <cell r="BC330">
            <v>723.40480000000002</v>
          </cell>
          <cell r="BD330">
            <v>549.03089999999997</v>
          </cell>
          <cell r="BE330">
            <v>2638.3256999999999</v>
          </cell>
          <cell r="BF330">
            <v>5861.7425999999996</v>
          </cell>
          <cell r="BG330">
            <v>599.71130000000005</v>
          </cell>
          <cell r="BH330">
            <v>2061.4387999999999</v>
          </cell>
          <cell r="BI330">
            <v>6402.8312999999998</v>
          </cell>
          <cell r="BJ330">
            <v>1148.7421999999999</v>
          </cell>
          <cell r="BK330">
            <v>4699.7645000000002</v>
          </cell>
          <cell r="BL330">
            <v>12264.573899999999</v>
          </cell>
          <cell r="BM330">
            <v>1080.9857</v>
          </cell>
          <cell r="BN330">
            <v>3755.8804</v>
          </cell>
          <cell r="BO330">
            <v>11541.169099999999</v>
          </cell>
          <cell r="BP330">
            <v>549.03089999999997</v>
          </cell>
          <cell r="BQ330">
            <v>2638.3256999999999</v>
          </cell>
          <cell r="BR330">
            <v>5861.7425999999996</v>
          </cell>
          <cell r="BS330">
            <v>599.71130000000005</v>
          </cell>
          <cell r="BT330">
            <v>2061.4387999999999</v>
          </cell>
          <cell r="BU330">
            <v>6402.8312999999998</v>
          </cell>
          <cell r="BV330">
            <v>1148.7421999999999</v>
          </cell>
          <cell r="BW330">
            <v>4699.7645000000002</v>
          </cell>
          <cell r="BX330">
            <v>12264.573899999999</v>
          </cell>
          <cell r="BY330">
            <v>0</v>
          </cell>
          <cell r="BZ330">
            <v>0</v>
          </cell>
          <cell r="CA330">
            <v>0</v>
          </cell>
          <cell r="CB330">
            <v>0</v>
          </cell>
          <cell r="CC330">
            <v>0</v>
          </cell>
          <cell r="CD330">
            <v>0</v>
          </cell>
          <cell r="CE330">
            <v>0</v>
          </cell>
          <cell r="CF330">
            <v>245.7</v>
          </cell>
          <cell r="CG330">
            <v>0</v>
          </cell>
          <cell r="CH330">
            <v>67.756500000000003</v>
          </cell>
          <cell r="CI330">
            <v>323.92140000000001</v>
          </cell>
          <cell r="CJ330">
            <v>723.40480000000002</v>
          </cell>
          <cell r="CK330">
            <v>0</v>
          </cell>
          <cell r="CL330">
            <v>374.2627</v>
          </cell>
          <cell r="CM330">
            <v>0</v>
          </cell>
          <cell r="CN330">
            <v>67.756500000000003</v>
          </cell>
          <cell r="CO330">
            <v>943.88409999999999</v>
          </cell>
          <cell r="CP330">
            <v>723.40480000000002</v>
          </cell>
          <cell r="CQ330">
            <v>0</v>
          </cell>
          <cell r="CR330">
            <v>0</v>
          </cell>
          <cell r="CS330">
            <v>0</v>
          </cell>
          <cell r="CT330">
            <v>0</v>
          </cell>
          <cell r="CU330">
            <v>0</v>
          </cell>
          <cell r="CV330">
            <v>0</v>
          </cell>
          <cell r="CW330">
            <v>0</v>
          </cell>
          <cell r="CX330">
            <v>0</v>
          </cell>
          <cell r="CY330">
            <v>0</v>
          </cell>
          <cell r="CZ330">
            <v>1080.9857</v>
          </cell>
          <cell r="DA330">
            <v>3755.8804</v>
          </cell>
          <cell r="DB330">
            <v>11541.169099999999</v>
          </cell>
        </row>
        <row r="331">
          <cell r="A331">
            <v>94113</v>
          </cell>
          <cell r="B331">
            <v>0</v>
          </cell>
          <cell r="C331">
            <v>0</v>
          </cell>
          <cell r="D331">
            <v>0</v>
          </cell>
          <cell r="E331">
            <v>0</v>
          </cell>
          <cell r="F331">
            <v>0</v>
          </cell>
          <cell r="G331">
            <v>0</v>
          </cell>
          <cell r="H331">
            <v>0</v>
          </cell>
          <cell r="I331">
            <v>655.20000000000005</v>
          </cell>
          <cell r="J331">
            <v>0</v>
          </cell>
          <cell r="K331">
            <v>0</v>
          </cell>
          <cell r="L331">
            <v>0</v>
          </cell>
          <cell r="M331">
            <v>0</v>
          </cell>
          <cell r="N331">
            <v>0</v>
          </cell>
          <cell r="O331">
            <v>655.20000000000005</v>
          </cell>
          <cell r="P331">
            <v>0</v>
          </cell>
          <cell r="Q331">
            <v>84.980599999999995</v>
          </cell>
          <cell r="R331">
            <v>449.3451</v>
          </cell>
          <cell r="S331">
            <v>1038.3209999999999</v>
          </cell>
          <cell r="T331">
            <v>301.29480000000001</v>
          </cell>
          <cell r="U331">
            <v>1593.1328000000001</v>
          </cell>
          <cell r="V331">
            <v>3681.3184000000001</v>
          </cell>
          <cell r="W331">
            <v>386.27539999999999</v>
          </cell>
          <cell r="X331">
            <v>2042.4779000000001</v>
          </cell>
          <cell r="Y331">
            <v>4719.6394</v>
          </cell>
          <cell r="Z331">
            <v>396.0446</v>
          </cell>
          <cell r="AA331">
            <v>2008.9301</v>
          </cell>
          <cell r="AB331">
            <v>4839.0045</v>
          </cell>
          <cell r="AC331">
            <v>0</v>
          </cell>
          <cell r="AD331">
            <v>0</v>
          </cell>
          <cell r="AE331">
            <v>0</v>
          </cell>
          <cell r="AF331">
            <v>0</v>
          </cell>
          <cell r="AG331">
            <v>0</v>
          </cell>
          <cell r="AH331">
            <v>0</v>
          </cell>
          <cell r="AI331">
            <v>19.040700000000001</v>
          </cell>
          <cell r="AJ331">
            <v>103.1494</v>
          </cell>
          <cell r="AK331">
            <v>162.32910000000001</v>
          </cell>
          <cell r="AL331">
            <v>356.26830000000001</v>
          </cell>
          <cell r="AM331">
            <v>1953.7164</v>
          </cell>
          <cell r="AN331">
            <v>4353.0020000000004</v>
          </cell>
          <cell r="AO331">
            <v>733.2722</v>
          </cell>
          <cell r="AP331">
            <v>3859.4971</v>
          </cell>
          <cell r="AQ331">
            <v>9029.6774000000005</v>
          </cell>
          <cell r="AR331">
            <v>19.040700000000001</v>
          </cell>
          <cell r="AS331">
            <v>758.34939999999995</v>
          </cell>
          <cell r="AT331">
            <v>162.32910000000001</v>
          </cell>
          <cell r="AU331">
            <v>0</v>
          </cell>
          <cell r="AV331">
            <v>0</v>
          </cell>
          <cell r="AW331">
            <v>0</v>
          </cell>
          <cell r="AX331">
            <v>0</v>
          </cell>
          <cell r="AY331">
            <v>0</v>
          </cell>
          <cell r="AZ331">
            <v>0</v>
          </cell>
          <cell r="BA331">
            <v>19.040700000000001</v>
          </cell>
          <cell r="BB331">
            <v>758.34939999999995</v>
          </cell>
          <cell r="BC331">
            <v>162.32910000000001</v>
          </cell>
          <cell r="BD331">
            <v>396.0446</v>
          </cell>
          <cell r="BE331">
            <v>2664.1300999999999</v>
          </cell>
          <cell r="BF331">
            <v>4839.0045</v>
          </cell>
          <cell r="BG331">
            <v>742.54369999999994</v>
          </cell>
          <cell r="BH331">
            <v>3996.1943000000001</v>
          </cell>
          <cell r="BI331">
            <v>9072.6414000000004</v>
          </cell>
          <cell r="BJ331">
            <v>1138.5882999999999</v>
          </cell>
          <cell r="BK331">
            <v>6660.3244000000004</v>
          </cell>
          <cell r="BL331">
            <v>13911.6459</v>
          </cell>
          <cell r="BM331">
            <v>1119.5476000000001</v>
          </cell>
          <cell r="BN331">
            <v>5901.9750000000004</v>
          </cell>
          <cell r="BO331">
            <v>13749.316800000001</v>
          </cell>
          <cell r="BP331">
            <v>396.0446</v>
          </cell>
          <cell r="BQ331">
            <v>2664.1300999999999</v>
          </cell>
          <cell r="BR331">
            <v>4839.0045</v>
          </cell>
          <cell r="BS331">
            <v>742.54369999999994</v>
          </cell>
          <cell r="BT331">
            <v>3996.1943000000001</v>
          </cell>
          <cell r="BU331">
            <v>9072.6414000000004</v>
          </cell>
          <cell r="BV331">
            <v>1138.5882999999999</v>
          </cell>
          <cell r="BW331">
            <v>6660.3244000000004</v>
          </cell>
          <cell r="BX331">
            <v>13911.6459</v>
          </cell>
          <cell r="BY331">
            <v>19.040700000000001</v>
          </cell>
          <cell r="BZ331">
            <v>103.1494</v>
          </cell>
          <cell r="CA331">
            <v>162.32910000000001</v>
          </cell>
          <cell r="CB331">
            <v>0</v>
          </cell>
          <cell r="CC331">
            <v>0</v>
          </cell>
          <cell r="CD331">
            <v>0</v>
          </cell>
          <cell r="CE331">
            <v>0</v>
          </cell>
          <cell r="CF331">
            <v>655.20000000000005</v>
          </cell>
          <cell r="CG331">
            <v>0</v>
          </cell>
          <cell r="CH331">
            <v>0</v>
          </cell>
          <cell r="CI331">
            <v>0</v>
          </cell>
          <cell r="CJ331">
            <v>0</v>
          </cell>
          <cell r="CK331">
            <v>0</v>
          </cell>
          <cell r="CL331">
            <v>0</v>
          </cell>
          <cell r="CM331">
            <v>0</v>
          </cell>
          <cell r="CN331">
            <v>19.040700000000001</v>
          </cell>
          <cell r="CO331">
            <v>758.34939999999995</v>
          </cell>
          <cell r="CP331">
            <v>162.32910000000001</v>
          </cell>
          <cell r="CQ331">
            <v>0</v>
          </cell>
          <cell r="CR331">
            <v>0</v>
          </cell>
          <cell r="CS331">
            <v>0</v>
          </cell>
          <cell r="CT331">
            <v>0</v>
          </cell>
          <cell r="CU331">
            <v>0</v>
          </cell>
          <cell r="CV331">
            <v>0</v>
          </cell>
          <cell r="CW331">
            <v>0</v>
          </cell>
          <cell r="CX331">
            <v>0</v>
          </cell>
          <cell r="CY331">
            <v>0</v>
          </cell>
          <cell r="CZ331">
            <v>1119.5476000000001</v>
          </cell>
          <cell r="DA331">
            <v>5901.9750000000004</v>
          </cell>
          <cell r="DB331">
            <v>13749.316800000001</v>
          </cell>
        </row>
        <row r="332">
          <cell r="A332">
            <v>94114</v>
          </cell>
          <cell r="B332">
            <v>27.085599999999999</v>
          </cell>
          <cell r="C332">
            <v>254.49160000000001</v>
          </cell>
          <cell r="D332">
            <v>289.17919999999998</v>
          </cell>
          <cell r="E332">
            <v>50.301900000000003</v>
          </cell>
          <cell r="F332">
            <v>300.57769999999999</v>
          </cell>
          <cell r="G332">
            <v>537.05039999999997</v>
          </cell>
          <cell r="H332">
            <v>0</v>
          </cell>
          <cell r="I332">
            <v>35.648699999999998</v>
          </cell>
          <cell r="J332">
            <v>0</v>
          </cell>
          <cell r="K332">
            <v>73.515799999999999</v>
          </cell>
          <cell r="L332">
            <v>296.9828</v>
          </cell>
          <cell r="M332">
            <v>784.89269999999999</v>
          </cell>
          <cell r="N332">
            <v>0</v>
          </cell>
          <cell r="O332">
            <v>35.648699999999998</v>
          </cell>
          <cell r="P332">
            <v>0</v>
          </cell>
          <cell r="Q332">
            <v>2.4647999999999999</v>
          </cell>
          <cell r="R332">
            <v>10.8429</v>
          </cell>
          <cell r="S332">
            <v>26.315899999999999</v>
          </cell>
          <cell r="T332">
            <v>8.7388999999999992</v>
          </cell>
          <cell r="U332">
            <v>38.442999999999998</v>
          </cell>
          <cell r="V332">
            <v>93.302199999999999</v>
          </cell>
          <cell r="W332">
            <v>15.0754</v>
          </cell>
          <cell r="X332">
            <v>307.37240000000003</v>
          </cell>
          <cell r="Y332">
            <v>160.95500000000001</v>
          </cell>
          <cell r="Z332">
            <v>29.564900000000002</v>
          </cell>
          <cell r="AA332">
            <v>132.38990000000001</v>
          </cell>
          <cell r="AB332">
            <v>315.65069999999997</v>
          </cell>
          <cell r="AC332">
            <v>0</v>
          </cell>
          <cell r="AD332">
            <v>0</v>
          </cell>
          <cell r="AE332">
            <v>0</v>
          </cell>
          <cell r="AF332">
            <v>0</v>
          </cell>
          <cell r="AG332">
            <v>0</v>
          </cell>
          <cell r="AH332">
            <v>0</v>
          </cell>
          <cell r="AI332">
            <v>0</v>
          </cell>
          <cell r="AJ332">
            <v>0</v>
          </cell>
          <cell r="AK332">
            <v>0</v>
          </cell>
          <cell r="AL332">
            <v>12.031000000000001</v>
          </cell>
          <cell r="AM332">
            <v>56.3992</v>
          </cell>
          <cell r="AN332">
            <v>128.4496</v>
          </cell>
          <cell r="AO332">
            <v>41.5959</v>
          </cell>
          <cell r="AP332">
            <v>188.78909999999999</v>
          </cell>
          <cell r="AQ332">
            <v>444.1003</v>
          </cell>
          <cell r="AR332">
            <v>73.515799999999999</v>
          </cell>
          <cell r="AS332">
            <v>332.63150000000002</v>
          </cell>
          <cell r="AT332">
            <v>784.89269999999999</v>
          </cell>
          <cell r="AU332">
            <v>0</v>
          </cell>
          <cell r="AV332">
            <v>0</v>
          </cell>
          <cell r="AW332">
            <v>0</v>
          </cell>
          <cell r="AX332">
            <v>0</v>
          </cell>
          <cell r="AY332">
            <v>0</v>
          </cell>
          <cell r="AZ332">
            <v>0</v>
          </cell>
          <cell r="BA332">
            <v>73.515799999999999</v>
          </cell>
          <cell r="BB332">
            <v>332.63150000000002</v>
          </cell>
          <cell r="BC332">
            <v>784.89269999999999</v>
          </cell>
          <cell r="BD332">
            <v>106.9524</v>
          </cell>
          <cell r="BE332">
            <v>723.10789999999997</v>
          </cell>
          <cell r="BF332">
            <v>1141.8803</v>
          </cell>
          <cell r="BG332">
            <v>23.2347</v>
          </cell>
          <cell r="BH332">
            <v>105.68510000000001</v>
          </cell>
          <cell r="BI332">
            <v>248.0677</v>
          </cell>
          <cell r="BJ332">
            <v>130.18709999999999</v>
          </cell>
          <cell r="BK332">
            <v>828.79300000000001</v>
          </cell>
          <cell r="BL332">
            <v>1389.9480000000001</v>
          </cell>
          <cell r="BM332">
            <v>56.671300000000002</v>
          </cell>
          <cell r="BN332">
            <v>496.16149999999999</v>
          </cell>
          <cell r="BO332">
            <v>605.05529999999999</v>
          </cell>
          <cell r="BP332">
            <v>106.9524</v>
          </cell>
          <cell r="BQ332">
            <v>723.10789999999997</v>
          </cell>
          <cell r="BR332">
            <v>1141.8803</v>
          </cell>
          <cell r="BS332">
            <v>23.2347</v>
          </cell>
          <cell r="BT332">
            <v>105.68510000000001</v>
          </cell>
          <cell r="BU332">
            <v>248.0677</v>
          </cell>
          <cell r="BV332">
            <v>130.18709999999999</v>
          </cell>
          <cell r="BW332">
            <v>828.79300000000001</v>
          </cell>
          <cell r="BX332">
            <v>1389.9480000000001</v>
          </cell>
          <cell r="BY332">
            <v>0</v>
          </cell>
          <cell r="BZ332">
            <v>0</v>
          </cell>
          <cell r="CA332">
            <v>0</v>
          </cell>
          <cell r="CB332">
            <v>0</v>
          </cell>
          <cell r="CC332">
            <v>0</v>
          </cell>
          <cell r="CD332">
            <v>0</v>
          </cell>
          <cell r="CE332">
            <v>0</v>
          </cell>
          <cell r="CF332">
            <v>35.648699999999998</v>
          </cell>
          <cell r="CG332">
            <v>0</v>
          </cell>
          <cell r="CH332">
            <v>73.515799999999999</v>
          </cell>
          <cell r="CI332">
            <v>296.9828</v>
          </cell>
          <cell r="CJ332">
            <v>784.89269999999999</v>
          </cell>
          <cell r="CK332">
            <v>0</v>
          </cell>
          <cell r="CL332">
            <v>0</v>
          </cell>
          <cell r="CM332">
            <v>0</v>
          </cell>
          <cell r="CN332">
            <v>73.515799999999999</v>
          </cell>
          <cell r="CO332">
            <v>332.63150000000002</v>
          </cell>
          <cell r="CP332">
            <v>784.89269999999999</v>
          </cell>
          <cell r="CQ332">
            <v>0</v>
          </cell>
          <cell r="CR332">
            <v>0</v>
          </cell>
          <cell r="CS332">
            <v>0</v>
          </cell>
          <cell r="CT332">
            <v>0</v>
          </cell>
          <cell r="CU332">
            <v>0</v>
          </cell>
          <cell r="CV332">
            <v>0</v>
          </cell>
          <cell r="CW332">
            <v>0</v>
          </cell>
          <cell r="CX332">
            <v>0</v>
          </cell>
          <cell r="CY332">
            <v>0</v>
          </cell>
          <cell r="CZ332">
            <v>56.671300000000002</v>
          </cell>
          <cell r="DA332">
            <v>496.16149999999999</v>
          </cell>
          <cell r="DB332">
            <v>605.05529999999999</v>
          </cell>
        </row>
        <row r="333">
          <cell r="A333">
            <v>94115</v>
          </cell>
          <cell r="B333">
            <v>6154.0483999999997</v>
          </cell>
          <cell r="C333">
            <v>6504.8590000000004</v>
          </cell>
          <cell r="D333">
            <v>33844.013200000001</v>
          </cell>
          <cell r="E333">
            <v>11428.947099999999</v>
          </cell>
          <cell r="F333">
            <v>12080.4527</v>
          </cell>
          <cell r="G333">
            <v>62853.167399999998</v>
          </cell>
          <cell r="H333">
            <v>0</v>
          </cell>
          <cell r="I333">
            <v>4504.5</v>
          </cell>
          <cell r="J333">
            <v>0</v>
          </cell>
          <cell r="K333">
            <v>0</v>
          </cell>
          <cell r="L333">
            <v>0</v>
          </cell>
          <cell r="M333">
            <v>0</v>
          </cell>
          <cell r="N333">
            <v>0</v>
          </cell>
          <cell r="O333">
            <v>4504.5</v>
          </cell>
          <cell r="P333">
            <v>0</v>
          </cell>
          <cell r="Q333">
            <v>295.90100000000001</v>
          </cell>
          <cell r="R333">
            <v>1079.6786</v>
          </cell>
          <cell r="S333">
            <v>1515.8371</v>
          </cell>
          <cell r="T333">
            <v>1049.1035999999999</v>
          </cell>
          <cell r="U333">
            <v>3827.951</v>
          </cell>
          <cell r="V333">
            <v>5374.3307999999997</v>
          </cell>
          <cell r="W333">
            <v>18928.000100000001</v>
          </cell>
          <cell r="X333">
            <v>23492.941299999999</v>
          </cell>
          <cell r="Y333">
            <v>103587.34849999999</v>
          </cell>
          <cell r="Z333">
            <v>3537.6858000000002</v>
          </cell>
          <cell r="AA333">
            <v>12789.4638</v>
          </cell>
          <cell r="AB333">
            <v>18470.857</v>
          </cell>
          <cell r="AC333">
            <v>0</v>
          </cell>
          <cell r="AD333">
            <v>1845.1751999999999</v>
          </cell>
          <cell r="AE333">
            <v>5777.0438000000004</v>
          </cell>
          <cell r="AF333">
            <v>0</v>
          </cell>
          <cell r="AG333">
            <v>0</v>
          </cell>
          <cell r="AH333">
            <v>0</v>
          </cell>
          <cell r="AI333">
            <v>0</v>
          </cell>
          <cell r="AJ333">
            <v>0</v>
          </cell>
          <cell r="AK333">
            <v>0</v>
          </cell>
          <cell r="AL333">
            <v>1351.3409999999999</v>
          </cell>
          <cell r="AM333">
            <v>5036.4916000000003</v>
          </cell>
          <cell r="AN333">
            <v>7431.6610000000001</v>
          </cell>
          <cell r="AO333">
            <v>4889.0267999999996</v>
          </cell>
          <cell r="AP333">
            <v>15980.780199999999</v>
          </cell>
          <cell r="AQ333">
            <v>20125.474200000001</v>
          </cell>
          <cell r="AR333">
            <v>0</v>
          </cell>
          <cell r="AS333">
            <v>6349.6751999999997</v>
          </cell>
          <cell r="AT333">
            <v>5777.0438000000004</v>
          </cell>
          <cell r="AU333">
            <v>0</v>
          </cell>
          <cell r="AV333">
            <v>0</v>
          </cell>
          <cell r="AW333">
            <v>0</v>
          </cell>
          <cell r="AX333">
            <v>0</v>
          </cell>
          <cell r="AY333">
            <v>0</v>
          </cell>
          <cell r="AZ333">
            <v>0</v>
          </cell>
          <cell r="BA333">
            <v>0</v>
          </cell>
          <cell r="BB333">
            <v>6349.6751999999997</v>
          </cell>
          <cell r="BC333">
            <v>5777.0438000000004</v>
          </cell>
          <cell r="BD333">
            <v>21120.6813</v>
          </cell>
          <cell r="BE333">
            <v>35879.275500000003</v>
          </cell>
          <cell r="BF333">
            <v>115168.0376</v>
          </cell>
          <cell r="BG333">
            <v>2696.3456000000001</v>
          </cell>
          <cell r="BH333">
            <v>9944.1211999999996</v>
          </cell>
          <cell r="BI333">
            <v>14321.8289</v>
          </cell>
          <cell r="BJ333">
            <v>23817.026900000001</v>
          </cell>
          <cell r="BK333">
            <v>45823.396699999998</v>
          </cell>
          <cell r="BL333">
            <v>129489.8665</v>
          </cell>
          <cell r="BM333">
            <v>23817.026900000001</v>
          </cell>
          <cell r="BN333">
            <v>39473.7215</v>
          </cell>
          <cell r="BO333">
            <v>123712.8227</v>
          </cell>
          <cell r="BP333">
            <v>21120.6813</v>
          </cell>
          <cell r="BQ333">
            <v>35879.275500000003</v>
          </cell>
          <cell r="BR333">
            <v>115168.0376</v>
          </cell>
          <cell r="BS333">
            <v>2696.3456000000001</v>
          </cell>
          <cell r="BT333">
            <v>9944.1211999999996</v>
          </cell>
          <cell r="BU333">
            <v>14321.8289</v>
          </cell>
          <cell r="BV333">
            <v>23817.026900000001</v>
          </cell>
          <cell r="BW333">
            <v>45823.396699999998</v>
          </cell>
          <cell r="BX333">
            <v>129489.8665</v>
          </cell>
          <cell r="BY333">
            <v>0</v>
          </cell>
          <cell r="BZ333">
            <v>0</v>
          </cell>
          <cell r="CA333">
            <v>0</v>
          </cell>
          <cell r="CB333">
            <v>0</v>
          </cell>
          <cell r="CC333">
            <v>0</v>
          </cell>
          <cell r="CD333">
            <v>0</v>
          </cell>
          <cell r="CE333">
            <v>0</v>
          </cell>
          <cell r="CF333">
            <v>4504.5</v>
          </cell>
          <cell r="CG333">
            <v>0</v>
          </cell>
          <cell r="CH333">
            <v>0</v>
          </cell>
          <cell r="CI333">
            <v>0</v>
          </cell>
          <cell r="CJ333">
            <v>0</v>
          </cell>
          <cell r="CK333">
            <v>0</v>
          </cell>
          <cell r="CL333">
            <v>1845.1751999999999</v>
          </cell>
          <cell r="CM333">
            <v>5777.0438000000004</v>
          </cell>
          <cell r="CN333">
            <v>0</v>
          </cell>
          <cell r="CO333">
            <v>6349.6751999999997</v>
          </cell>
          <cell r="CP333">
            <v>5777.0438000000004</v>
          </cell>
          <cell r="CQ333">
            <v>0</v>
          </cell>
          <cell r="CR333">
            <v>0</v>
          </cell>
          <cell r="CS333">
            <v>0</v>
          </cell>
          <cell r="CT333">
            <v>0</v>
          </cell>
          <cell r="CU333">
            <v>0</v>
          </cell>
          <cell r="CV333">
            <v>0</v>
          </cell>
          <cell r="CW333">
            <v>0</v>
          </cell>
          <cell r="CX333">
            <v>0</v>
          </cell>
          <cell r="CY333">
            <v>0</v>
          </cell>
          <cell r="CZ333">
            <v>23817.026900000001</v>
          </cell>
          <cell r="DA333">
            <v>39473.7215</v>
          </cell>
          <cell r="DB333">
            <v>123712.8227</v>
          </cell>
        </row>
        <row r="334">
          <cell r="A334">
            <v>94116</v>
          </cell>
          <cell r="B334">
            <v>0</v>
          </cell>
          <cell r="C334">
            <v>0</v>
          </cell>
          <cell r="D334">
            <v>0</v>
          </cell>
          <cell r="E334">
            <v>0</v>
          </cell>
          <cell r="F334">
            <v>0</v>
          </cell>
          <cell r="G334">
            <v>0</v>
          </cell>
          <cell r="H334">
            <v>0</v>
          </cell>
          <cell r="I334">
            <v>63.816600000000001</v>
          </cell>
          <cell r="J334">
            <v>0</v>
          </cell>
          <cell r="K334">
            <v>0</v>
          </cell>
          <cell r="L334">
            <v>0</v>
          </cell>
          <cell r="M334">
            <v>0</v>
          </cell>
          <cell r="N334">
            <v>0</v>
          </cell>
          <cell r="O334">
            <v>63.816600000000001</v>
          </cell>
          <cell r="P334">
            <v>0</v>
          </cell>
          <cell r="Q334">
            <v>89.086799999999997</v>
          </cell>
          <cell r="R334">
            <v>249.0334</v>
          </cell>
          <cell r="S334">
            <v>971.64290000000005</v>
          </cell>
          <cell r="T334">
            <v>315.85320000000002</v>
          </cell>
          <cell r="U334">
            <v>882.93690000000004</v>
          </cell>
          <cell r="V334">
            <v>3444.9162000000001</v>
          </cell>
          <cell r="W334">
            <v>404.94</v>
          </cell>
          <cell r="X334">
            <v>1131.9703</v>
          </cell>
          <cell r="Y334">
            <v>4416.5591000000004</v>
          </cell>
          <cell r="Z334">
            <v>706.80250000000001</v>
          </cell>
          <cell r="AA334">
            <v>1961.8454999999999</v>
          </cell>
          <cell r="AB334">
            <v>7708.8847999999998</v>
          </cell>
          <cell r="AC334">
            <v>0</v>
          </cell>
          <cell r="AD334">
            <v>0</v>
          </cell>
          <cell r="AE334">
            <v>0</v>
          </cell>
          <cell r="AF334">
            <v>0</v>
          </cell>
          <cell r="AG334">
            <v>0</v>
          </cell>
          <cell r="AH334">
            <v>0</v>
          </cell>
          <cell r="AI334">
            <v>27.995200000000001</v>
          </cell>
          <cell r="AJ334">
            <v>131.1259</v>
          </cell>
          <cell r="AK334">
            <v>226.24860000000001</v>
          </cell>
          <cell r="AL334">
            <v>406.84769999999997</v>
          </cell>
          <cell r="AM334">
            <v>1144.9376999999999</v>
          </cell>
          <cell r="AN334">
            <v>4437.3678</v>
          </cell>
          <cell r="AO334">
            <v>1085.655</v>
          </cell>
          <cell r="AP334">
            <v>2975.6572999999999</v>
          </cell>
          <cell r="AQ334">
            <v>11920.004000000001</v>
          </cell>
          <cell r="AR334">
            <v>27.995200000000001</v>
          </cell>
          <cell r="AS334">
            <v>194.9425</v>
          </cell>
          <cell r="AT334">
            <v>226.24860000000001</v>
          </cell>
          <cell r="AU334">
            <v>0</v>
          </cell>
          <cell r="AV334">
            <v>0</v>
          </cell>
          <cell r="AW334">
            <v>0</v>
          </cell>
          <cell r="AX334">
            <v>0</v>
          </cell>
          <cell r="AY334">
            <v>0</v>
          </cell>
          <cell r="AZ334">
            <v>0</v>
          </cell>
          <cell r="BA334">
            <v>27.995200000000001</v>
          </cell>
          <cell r="BB334">
            <v>194.9425</v>
          </cell>
          <cell r="BC334">
            <v>226.24860000000001</v>
          </cell>
          <cell r="BD334">
            <v>706.80250000000001</v>
          </cell>
          <cell r="BE334">
            <v>2025.6621</v>
          </cell>
          <cell r="BF334">
            <v>7708.8847999999998</v>
          </cell>
          <cell r="BG334">
            <v>811.78769999999997</v>
          </cell>
          <cell r="BH334">
            <v>2276.9079999999999</v>
          </cell>
          <cell r="BI334">
            <v>8853.9269000000004</v>
          </cell>
          <cell r="BJ334">
            <v>1518.5902000000001</v>
          </cell>
          <cell r="BK334">
            <v>4302.5700999999999</v>
          </cell>
          <cell r="BL334">
            <v>16562.811699999998</v>
          </cell>
          <cell r="BM334">
            <v>1490.595</v>
          </cell>
          <cell r="BN334">
            <v>4107.6275999999998</v>
          </cell>
          <cell r="BO334">
            <v>16336.563099999999</v>
          </cell>
          <cell r="BP334">
            <v>706.80250000000001</v>
          </cell>
          <cell r="BQ334">
            <v>2025.6621</v>
          </cell>
          <cell r="BR334">
            <v>7708.8847999999998</v>
          </cell>
          <cell r="BS334">
            <v>811.78769999999997</v>
          </cell>
          <cell r="BT334">
            <v>2276.9079999999999</v>
          </cell>
          <cell r="BU334">
            <v>8853.9269000000004</v>
          </cell>
          <cell r="BV334">
            <v>1518.5902000000001</v>
          </cell>
          <cell r="BW334">
            <v>4302.5700999999999</v>
          </cell>
          <cell r="BX334">
            <v>16562.811699999998</v>
          </cell>
          <cell r="BY334">
            <v>27.995200000000001</v>
          </cell>
          <cell r="BZ334">
            <v>131.1259</v>
          </cell>
          <cell r="CA334">
            <v>226.24860000000001</v>
          </cell>
          <cell r="CB334">
            <v>0</v>
          </cell>
          <cell r="CC334">
            <v>0</v>
          </cell>
          <cell r="CD334">
            <v>0</v>
          </cell>
          <cell r="CE334">
            <v>0</v>
          </cell>
          <cell r="CF334">
            <v>63.816600000000001</v>
          </cell>
          <cell r="CG334">
            <v>0</v>
          </cell>
          <cell r="CH334">
            <v>0</v>
          </cell>
          <cell r="CI334">
            <v>0</v>
          </cell>
          <cell r="CJ334">
            <v>0</v>
          </cell>
          <cell r="CK334">
            <v>0</v>
          </cell>
          <cell r="CL334">
            <v>0</v>
          </cell>
          <cell r="CM334">
            <v>0</v>
          </cell>
          <cell r="CN334">
            <v>27.995200000000001</v>
          </cell>
          <cell r="CO334">
            <v>194.9425</v>
          </cell>
          <cell r="CP334">
            <v>226.24860000000001</v>
          </cell>
          <cell r="CQ334">
            <v>0</v>
          </cell>
          <cell r="CR334">
            <v>0</v>
          </cell>
          <cell r="CS334">
            <v>0</v>
          </cell>
          <cell r="CT334">
            <v>0</v>
          </cell>
          <cell r="CU334">
            <v>0</v>
          </cell>
          <cell r="CV334">
            <v>0</v>
          </cell>
          <cell r="CW334">
            <v>0</v>
          </cell>
          <cell r="CX334">
            <v>0</v>
          </cell>
          <cell r="CY334">
            <v>0</v>
          </cell>
          <cell r="CZ334">
            <v>1490.595</v>
          </cell>
          <cell r="DA334">
            <v>4107.6275999999998</v>
          </cell>
          <cell r="DB334">
            <v>16336.563099999999</v>
          </cell>
        </row>
        <row r="335">
          <cell r="A335">
            <v>94117</v>
          </cell>
          <cell r="B335">
            <v>0</v>
          </cell>
          <cell r="C335">
            <v>0</v>
          </cell>
          <cell r="D335">
            <v>0</v>
          </cell>
          <cell r="E335">
            <v>0</v>
          </cell>
          <cell r="F335">
            <v>0</v>
          </cell>
          <cell r="G335">
            <v>0</v>
          </cell>
          <cell r="H335">
            <v>0</v>
          </cell>
          <cell r="I335">
            <v>474.20800000000003</v>
          </cell>
          <cell r="J335">
            <v>0</v>
          </cell>
          <cell r="K335">
            <v>0</v>
          </cell>
          <cell r="L335">
            <v>0</v>
          </cell>
          <cell r="M335">
            <v>0</v>
          </cell>
          <cell r="N335">
            <v>0</v>
          </cell>
          <cell r="O335">
            <v>474.20800000000003</v>
          </cell>
          <cell r="P335">
            <v>0</v>
          </cell>
          <cell r="Q335">
            <v>220.52539999999999</v>
          </cell>
          <cell r="R335">
            <v>1034.7737</v>
          </cell>
          <cell r="S335">
            <v>2501.5956999999999</v>
          </cell>
          <cell r="T335">
            <v>781.86260000000004</v>
          </cell>
          <cell r="U335">
            <v>3668.7428</v>
          </cell>
          <cell r="V335">
            <v>8869.2978000000003</v>
          </cell>
          <cell r="W335">
            <v>1002.388</v>
          </cell>
          <cell r="X335">
            <v>4703.5164999999997</v>
          </cell>
          <cell r="Y335">
            <v>11370.8935</v>
          </cell>
          <cell r="Z335">
            <v>1212.4142999999999</v>
          </cell>
          <cell r="AA335">
            <v>5648.5434999999998</v>
          </cell>
          <cell r="AB335">
            <v>13753.3909</v>
          </cell>
          <cell r="AC335">
            <v>0</v>
          </cell>
          <cell r="AD335">
            <v>0</v>
          </cell>
          <cell r="AE335">
            <v>0</v>
          </cell>
          <cell r="AF335">
            <v>0</v>
          </cell>
          <cell r="AG335">
            <v>0</v>
          </cell>
          <cell r="AH335">
            <v>0</v>
          </cell>
          <cell r="AI335">
            <v>10.594799999999999</v>
          </cell>
          <cell r="AJ335">
            <v>62.8735</v>
          </cell>
          <cell r="AK335">
            <v>87.9512</v>
          </cell>
          <cell r="AL335">
            <v>1090.6505</v>
          </cell>
          <cell r="AM335">
            <v>5355.5688</v>
          </cell>
          <cell r="AN335">
            <v>12372.126200000001</v>
          </cell>
          <cell r="AO335">
            <v>2292.4699999999998</v>
          </cell>
          <cell r="AP335">
            <v>10941.238799999999</v>
          </cell>
          <cell r="AQ335">
            <v>26037.565900000001</v>
          </cell>
          <cell r="AR335">
            <v>10.594799999999999</v>
          </cell>
          <cell r="AS335">
            <v>537.08150000000001</v>
          </cell>
          <cell r="AT335">
            <v>87.9512</v>
          </cell>
          <cell r="AU335">
            <v>0</v>
          </cell>
          <cell r="AV335">
            <v>0</v>
          </cell>
          <cell r="AW335">
            <v>0</v>
          </cell>
          <cell r="AX335">
            <v>0</v>
          </cell>
          <cell r="AY335">
            <v>0</v>
          </cell>
          <cell r="AZ335">
            <v>0</v>
          </cell>
          <cell r="BA335">
            <v>10.594799999999999</v>
          </cell>
          <cell r="BB335">
            <v>537.08150000000001</v>
          </cell>
          <cell r="BC335">
            <v>87.9512</v>
          </cell>
          <cell r="BD335">
            <v>1212.4142999999999</v>
          </cell>
          <cell r="BE335">
            <v>6122.7515000000003</v>
          </cell>
          <cell r="BF335">
            <v>13753.3909</v>
          </cell>
          <cell r="BG335">
            <v>2093.0385000000001</v>
          </cell>
          <cell r="BH335">
            <v>10059.085300000001</v>
          </cell>
          <cell r="BI335">
            <v>23743.019700000001</v>
          </cell>
          <cell r="BJ335">
            <v>3305.4528</v>
          </cell>
          <cell r="BK335">
            <v>16181.836799999999</v>
          </cell>
          <cell r="BL335">
            <v>37496.410600000003</v>
          </cell>
          <cell r="BM335">
            <v>3294.8580000000002</v>
          </cell>
          <cell r="BN335">
            <v>15644.755300000001</v>
          </cell>
          <cell r="BO335">
            <v>37408.4594</v>
          </cell>
          <cell r="BP335">
            <v>1212.4142999999999</v>
          </cell>
          <cell r="BQ335">
            <v>6122.7515000000003</v>
          </cell>
          <cell r="BR335">
            <v>13753.3909</v>
          </cell>
          <cell r="BS335">
            <v>2093.0385000000001</v>
          </cell>
          <cell r="BT335">
            <v>10059.085300000001</v>
          </cell>
          <cell r="BU335">
            <v>23743.019700000001</v>
          </cell>
          <cell r="BV335">
            <v>3305.4528</v>
          </cell>
          <cell r="BW335">
            <v>16181.836799999999</v>
          </cell>
          <cell r="BX335">
            <v>37496.410600000003</v>
          </cell>
          <cell r="BY335">
            <v>10.594799999999999</v>
          </cell>
          <cell r="BZ335">
            <v>62.8735</v>
          </cell>
          <cell r="CA335">
            <v>87.9512</v>
          </cell>
          <cell r="CB335">
            <v>0</v>
          </cell>
          <cell r="CC335">
            <v>0</v>
          </cell>
          <cell r="CD335">
            <v>0</v>
          </cell>
          <cell r="CE335">
            <v>0</v>
          </cell>
          <cell r="CF335">
            <v>474.20800000000003</v>
          </cell>
          <cell r="CG335">
            <v>0</v>
          </cell>
          <cell r="CH335">
            <v>0</v>
          </cell>
          <cell r="CI335">
            <v>0</v>
          </cell>
          <cell r="CJ335">
            <v>0</v>
          </cell>
          <cell r="CK335">
            <v>0</v>
          </cell>
          <cell r="CL335">
            <v>0</v>
          </cell>
          <cell r="CM335">
            <v>0</v>
          </cell>
          <cell r="CN335">
            <v>10.594799999999999</v>
          </cell>
          <cell r="CO335">
            <v>537.08150000000001</v>
          </cell>
          <cell r="CP335">
            <v>87.9512</v>
          </cell>
          <cell r="CQ335">
            <v>0</v>
          </cell>
          <cell r="CR335">
            <v>0</v>
          </cell>
          <cell r="CS335">
            <v>0</v>
          </cell>
          <cell r="CT335">
            <v>0</v>
          </cell>
          <cell r="CU335">
            <v>0</v>
          </cell>
          <cell r="CV335">
            <v>0</v>
          </cell>
          <cell r="CW335">
            <v>0</v>
          </cell>
          <cell r="CX335">
            <v>0</v>
          </cell>
          <cell r="CY335">
            <v>0</v>
          </cell>
          <cell r="CZ335">
            <v>3294.8580000000002</v>
          </cell>
          <cell r="DA335">
            <v>15644.755300000001</v>
          </cell>
          <cell r="DB335">
            <v>37408.4594</v>
          </cell>
        </row>
        <row r="336">
          <cell r="A336">
            <v>94118</v>
          </cell>
          <cell r="B336">
            <v>0</v>
          </cell>
          <cell r="C336">
            <v>0</v>
          </cell>
          <cell r="D336">
            <v>0</v>
          </cell>
          <cell r="E336">
            <v>0</v>
          </cell>
          <cell r="F336">
            <v>0</v>
          </cell>
          <cell r="G336">
            <v>0</v>
          </cell>
          <cell r="H336">
            <v>0</v>
          </cell>
          <cell r="I336">
            <v>196.22399999999999</v>
          </cell>
          <cell r="J336">
            <v>0</v>
          </cell>
          <cell r="K336">
            <v>0</v>
          </cell>
          <cell r="L336">
            <v>0</v>
          </cell>
          <cell r="M336">
            <v>0</v>
          </cell>
          <cell r="N336">
            <v>0</v>
          </cell>
          <cell r="O336">
            <v>196.22399999999999</v>
          </cell>
          <cell r="P336">
            <v>0</v>
          </cell>
          <cell r="Q336">
            <v>494.02289999999999</v>
          </cell>
          <cell r="R336">
            <v>2448.8870000000002</v>
          </cell>
          <cell r="S336">
            <v>355.39699999999999</v>
          </cell>
          <cell r="T336">
            <v>1751.5356999999999</v>
          </cell>
          <cell r="U336">
            <v>8682.4174000000003</v>
          </cell>
          <cell r="V336">
            <v>1260.0440000000001</v>
          </cell>
          <cell r="W336">
            <v>2245.5585999999998</v>
          </cell>
          <cell r="X336">
            <v>11131.304400000001</v>
          </cell>
          <cell r="Y336">
            <v>1615.441</v>
          </cell>
          <cell r="Z336">
            <v>2727.9155999999998</v>
          </cell>
          <cell r="AA336">
            <v>13467.508099999999</v>
          </cell>
          <cell r="AB336">
            <v>1962.4457</v>
          </cell>
          <cell r="AC336">
            <v>0</v>
          </cell>
          <cell r="AD336">
            <v>0</v>
          </cell>
          <cell r="AE336">
            <v>0</v>
          </cell>
          <cell r="AF336">
            <v>0</v>
          </cell>
          <cell r="AG336">
            <v>0</v>
          </cell>
          <cell r="AH336">
            <v>0</v>
          </cell>
          <cell r="AI336">
            <v>4.4812000000000003</v>
          </cell>
          <cell r="AJ336">
            <v>25.609100000000002</v>
          </cell>
          <cell r="AK336">
            <v>3.1147</v>
          </cell>
          <cell r="AL336">
            <v>2443.2849000000001</v>
          </cell>
          <cell r="AM336">
            <v>12628.5378</v>
          </cell>
          <cell r="AN336">
            <v>1757.6840999999999</v>
          </cell>
          <cell r="AO336">
            <v>5166.7192999999997</v>
          </cell>
          <cell r="AP336">
            <v>26070.436799999999</v>
          </cell>
          <cell r="AQ336">
            <v>3717.0151000000001</v>
          </cell>
          <cell r="AR336">
            <v>4.4812000000000003</v>
          </cell>
          <cell r="AS336">
            <v>221.8331</v>
          </cell>
          <cell r="AT336">
            <v>3.1147</v>
          </cell>
          <cell r="AU336">
            <v>0</v>
          </cell>
          <cell r="AV336">
            <v>0</v>
          </cell>
          <cell r="AW336">
            <v>0</v>
          </cell>
          <cell r="AX336">
            <v>0</v>
          </cell>
          <cell r="AY336">
            <v>0</v>
          </cell>
          <cell r="AZ336">
            <v>0</v>
          </cell>
          <cell r="BA336">
            <v>4.4812000000000003</v>
          </cell>
          <cell r="BB336">
            <v>221.8331</v>
          </cell>
          <cell r="BC336">
            <v>3.1147</v>
          </cell>
          <cell r="BD336">
            <v>2727.9155999999998</v>
          </cell>
          <cell r="BE336">
            <v>13663.732099999999</v>
          </cell>
          <cell r="BF336">
            <v>1962.4457</v>
          </cell>
          <cell r="BG336">
            <v>4688.8434999999999</v>
          </cell>
          <cell r="BH336">
            <v>23759.842199999999</v>
          </cell>
          <cell r="BI336">
            <v>3373.1251000000002</v>
          </cell>
          <cell r="BJ336">
            <v>7416.7591000000002</v>
          </cell>
          <cell r="BK336">
            <v>37423.5743</v>
          </cell>
          <cell r="BL336">
            <v>5335.5708000000004</v>
          </cell>
          <cell r="BM336">
            <v>7412.2779</v>
          </cell>
          <cell r="BN336">
            <v>37201.741199999997</v>
          </cell>
          <cell r="BO336">
            <v>5332.4561000000003</v>
          </cell>
          <cell r="BP336">
            <v>2727.9155999999998</v>
          </cell>
          <cell r="BQ336">
            <v>13663.732099999999</v>
          </cell>
          <cell r="BR336">
            <v>1962.4457</v>
          </cell>
          <cell r="BS336">
            <v>4688.8434999999999</v>
          </cell>
          <cell r="BT336">
            <v>23759.842199999999</v>
          </cell>
          <cell r="BU336">
            <v>3373.1251000000002</v>
          </cell>
          <cell r="BV336">
            <v>7416.7591000000002</v>
          </cell>
          <cell r="BW336">
            <v>37423.5743</v>
          </cell>
          <cell r="BX336">
            <v>5335.5708000000004</v>
          </cell>
          <cell r="BY336">
            <v>4.4812000000000003</v>
          </cell>
          <cell r="BZ336">
            <v>25.609100000000002</v>
          </cell>
          <cell r="CA336">
            <v>3.1147</v>
          </cell>
          <cell r="CB336">
            <v>0</v>
          </cell>
          <cell r="CC336">
            <v>0</v>
          </cell>
          <cell r="CD336">
            <v>0</v>
          </cell>
          <cell r="CE336">
            <v>0</v>
          </cell>
          <cell r="CF336">
            <v>196.22399999999999</v>
          </cell>
          <cell r="CG336">
            <v>0</v>
          </cell>
          <cell r="CH336">
            <v>0</v>
          </cell>
          <cell r="CI336">
            <v>0</v>
          </cell>
          <cell r="CJ336">
            <v>0</v>
          </cell>
          <cell r="CK336">
            <v>0</v>
          </cell>
          <cell r="CL336">
            <v>0</v>
          </cell>
          <cell r="CM336">
            <v>0</v>
          </cell>
          <cell r="CN336">
            <v>4.4812000000000003</v>
          </cell>
          <cell r="CO336">
            <v>221.8331</v>
          </cell>
          <cell r="CP336">
            <v>3.1147</v>
          </cell>
          <cell r="CQ336">
            <v>0</v>
          </cell>
          <cell r="CR336">
            <v>0</v>
          </cell>
          <cell r="CS336">
            <v>0</v>
          </cell>
          <cell r="CT336">
            <v>0</v>
          </cell>
          <cell r="CU336">
            <v>0</v>
          </cell>
          <cell r="CV336">
            <v>0</v>
          </cell>
          <cell r="CW336">
            <v>0</v>
          </cell>
          <cell r="CX336">
            <v>0</v>
          </cell>
          <cell r="CY336">
            <v>0</v>
          </cell>
          <cell r="CZ336">
            <v>7412.2779</v>
          </cell>
          <cell r="DA336">
            <v>37201.741199999997</v>
          </cell>
          <cell r="DB336">
            <v>5332.4561000000003</v>
          </cell>
        </row>
        <row r="337">
          <cell r="A337">
            <v>94119</v>
          </cell>
          <cell r="B337">
            <v>0</v>
          </cell>
          <cell r="C337">
            <v>0</v>
          </cell>
          <cell r="D337">
            <v>0</v>
          </cell>
          <cell r="E337">
            <v>0</v>
          </cell>
          <cell r="F337">
            <v>0</v>
          </cell>
          <cell r="G337">
            <v>0</v>
          </cell>
          <cell r="H337">
            <v>0</v>
          </cell>
          <cell r="I337">
            <v>1226.4000000000001</v>
          </cell>
          <cell r="J337">
            <v>0</v>
          </cell>
          <cell r="K337">
            <v>0</v>
          </cell>
          <cell r="L337">
            <v>0</v>
          </cell>
          <cell r="M337">
            <v>0</v>
          </cell>
          <cell r="N337">
            <v>0</v>
          </cell>
          <cell r="O337">
            <v>1226.4000000000001</v>
          </cell>
          <cell r="P337">
            <v>0</v>
          </cell>
          <cell r="Q337">
            <v>93.668199999999999</v>
          </cell>
          <cell r="R337">
            <v>683.24590000000001</v>
          </cell>
          <cell r="S337">
            <v>297.59539999999998</v>
          </cell>
          <cell r="T337">
            <v>332.09620000000001</v>
          </cell>
          <cell r="U337">
            <v>2422.4173999999998</v>
          </cell>
          <cell r="V337">
            <v>1055.1105</v>
          </cell>
          <cell r="W337">
            <v>425.76440000000002</v>
          </cell>
          <cell r="X337">
            <v>3105.6633000000002</v>
          </cell>
          <cell r="Y337">
            <v>1352.7058999999999</v>
          </cell>
          <cell r="Z337">
            <v>436.5299</v>
          </cell>
          <cell r="AA337">
            <v>3099.4856</v>
          </cell>
          <cell r="AB337">
            <v>1366.2294999999999</v>
          </cell>
          <cell r="AC337">
            <v>0</v>
          </cell>
          <cell r="AD337">
            <v>0</v>
          </cell>
          <cell r="AE337">
            <v>0</v>
          </cell>
          <cell r="AF337">
            <v>0</v>
          </cell>
          <cell r="AG337">
            <v>0</v>
          </cell>
          <cell r="AH337">
            <v>0</v>
          </cell>
          <cell r="AI337">
            <v>37.888199999999998</v>
          </cell>
          <cell r="AJ337">
            <v>229.44300000000001</v>
          </cell>
          <cell r="AK337">
            <v>117.0677</v>
          </cell>
          <cell r="AL337">
            <v>392.68959999999998</v>
          </cell>
          <cell r="AM337">
            <v>2948.0511000000001</v>
          </cell>
          <cell r="AN337">
            <v>1341.2433000000001</v>
          </cell>
          <cell r="AO337">
            <v>791.33130000000006</v>
          </cell>
          <cell r="AP337">
            <v>5818.0937000000004</v>
          </cell>
          <cell r="AQ337">
            <v>2590.4050999999999</v>
          </cell>
          <cell r="AR337">
            <v>37.888199999999998</v>
          </cell>
          <cell r="AS337">
            <v>1455.8430000000001</v>
          </cell>
          <cell r="AT337">
            <v>117.0677</v>
          </cell>
          <cell r="AU337">
            <v>0</v>
          </cell>
          <cell r="AV337">
            <v>0</v>
          </cell>
          <cell r="AW337">
            <v>0</v>
          </cell>
          <cell r="AX337">
            <v>0</v>
          </cell>
          <cell r="AY337">
            <v>0</v>
          </cell>
          <cell r="AZ337">
            <v>0</v>
          </cell>
          <cell r="BA337">
            <v>37.888199999999998</v>
          </cell>
          <cell r="BB337">
            <v>1455.8430000000001</v>
          </cell>
          <cell r="BC337">
            <v>117.0677</v>
          </cell>
          <cell r="BD337">
            <v>436.5299</v>
          </cell>
          <cell r="BE337">
            <v>4325.8855999999996</v>
          </cell>
          <cell r="BF337">
            <v>1366.2294999999999</v>
          </cell>
          <cell r="BG337">
            <v>818.45399999999995</v>
          </cell>
          <cell r="BH337">
            <v>6053.7143999999998</v>
          </cell>
          <cell r="BI337">
            <v>2693.9492</v>
          </cell>
          <cell r="BJ337">
            <v>1254.9838999999999</v>
          </cell>
          <cell r="BK337">
            <v>10379.6</v>
          </cell>
          <cell r="BL337">
            <v>4060.1786999999999</v>
          </cell>
          <cell r="BM337">
            <v>1217.0957000000001</v>
          </cell>
          <cell r="BN337">
            <v>8923.7569999999996</v>
          </cell>
          <cell r="BO337">
            <v>3943.1109999999999</v>
          </cell>
          <cell r="BP337">
            <v>436.5299</v>
          </cell>
          <cell r="BQ337">
            <v>4325.8855999999996</v>
          </cell>
          <cell r="BR337">
            <v>1366.2294999999999</v>
          </cell>
          <cell r="BS337">
            <v>818.45399999999995</v>
          </cell>
          <cell r="BT337">
            <v>6053.7143999999998</v>
          </cell>
          <cell r="BU337">
            <v>2693.9492</v>
          </cell>
          <cell r="BV337">
            <v>1254.9838999999999</v>
          </cell>
          <cell r="BW337">
            <v>10379.6</v>
          </cell>
          <cell r="BX337">
            <v>4060.1786999999999</v>
          </cell>
          <cell r="BY337">
            <v>37.888199999999998</v>
          </cell>
          <cell r="BZ337">
            <v>229.44300000000001</v>
          </cell>
          <cell r="CA337">
            <v>117.0677</v>
          </cell>
          <cell r="CB337">
            <v>0</v>
          </cell>
          <cell r="CC337">
            <v>0</v>
          </cell>
          <cell r="CD337">
            <v>0</v>
          </cell>
          <cell r="CE337">
            <v>0</v>
          </cell>
          <cell r="CF337">
            <v>1226.4000000000001</v>
          </cell>
          <cell r="CG337">
            <v>0</v>
          </cell>
          <cell r="CH337">
            <v>0</v>
          </cell>
          <cell r="CI337">
            <v>0</v>
          </cell>
          <cell r="CJ337">
            <v>0</v>
          </cell>
          <cell r="CK337">
            <v>0</v>
          </cell>
          <cell r="CL337">
            <v>0</v>
          </cell>
          <cell r="CM337">
            <v>0</v>
          </cell>
          <cell r="CN337">
            <v>37.888199999999998</v>
          </cell>
          <cell r="CO337">
            <v>1455.8430000000001</v>
          </cell>
          <cell r="CP337">
            <v>117.0677</v>
          </cell>
          <cell r="CQ337">
            <v>0</v>
          </cell>
          <cell r="CR337">
            <v>0</v>
          </cell>
          <cell r="CS337">
            <v>0</v>
          </cell>
          <cell r="CT337">
            <v>0</v>
          </cell>
          <cell r="CU337">
            <v>0</v>
          </cell>
          <cell r="CV337">
            <v>0</v>
          </cell>
          <cell r="CW337">
            <v>0</v>
          </cell>
          <cell r="CX337">
            <v>0</v>
          </cell>
          <cell r="CY337">
            <v>0</v>
          </cell>
          <cell r="CZ337">
            <v>1217.0957000000001</v>
          </cell>
          <cell r="DA337">
            <v>8923.7569999999996</v>
          </cell>
          <cell r="DB337">
            <v>3943.1109999999999</v>
          </cell>
        </row>
        <row r="338">
          <cell r="A338">
            <v>94120</v>
          </cell>
          <cell r="B338">
            <v>46.023600000000002</v>
          </cell>
          <cell r="C338">
            <v>160.54499999999999</v>
          </cell>
          <cell r="D338">
            <v>522.08370000000002</v>
          </cell>
          <cell r="E338">
            <v>85.472399999999993</v>
          </cell>
          <cell r="F338">
            <v>503.10140000000001</v>
          </cell>
          <cell r="G338">
            <v>969.58299999999997</v>
          </cell>
          <cell r="H338">
            <v>0</v>
          </cell>
          <cell r="I338">
            <v>0</v>
          </cell>
          <cell r="J338">
            <v>0</v>
          </cell>
          <cell r="K338">
            <v>52.5824</v>
          </cell>
          <cell r="L338">
            <v>424.74829999999997</v>
          </cell>
          <cell r="M338">
            <v>596.48519999999996</v>
          </cell>
          <cell r="N338">
            <v>0</v>
          </cell>
          <cell r="O338">
            <v>0</v>
          </cell>
          <cell r="P338">
            <v>0</v>
          </cell>
          <cell r="Q338">
            <v>10.0238</v>
          </cell>
          <cell r="R338">
            <v>48.874600000000001</v>
          </cell>
          <cell r="S338">
            <v>113.7086</v>
          </cell>
          <cell r="T338">
            <v>35.538899999999998</v>
          </cell>
          <cell r="U338">
            <v>173.28229999999999</v>
          </cell>
          <cell r="V338">
            <v>403.14699999999999</v>
          </cell>
          <cell r="W338">
            <v>124.47629999999999</v>
          </cell>
          <cell r="X338">
            <v>461.05500000000001</v>
          </cell>
          <cell r="Y338">
            <v>1412.0371</v>
          </cell>
          <cell r="Z338">
            <v>140.12889999999999</v>
          </cell>
          <cell r="AA338">
            <v>684.98209999999995</v>
          </cell>
          <cell r="AB338">
            <v>1589.5936999999999</v>
          </cell>
          <cell r="AC338">
            <v>0</v>
          </cell>
          <cell r="AD338">
            <v>0.43309999999999998</v>
          </cell>
          <cell r="AE338">
            <v>0</v>
          </cell>
          <cell r="AF338">
            <v>0</v>
          </cell>
          <cell r="AG338">
            <v>0</v>
          </cell>
          <cell r="AH338">
            <v>0</v>
          </cell>
          <cell r="AI338">
            <v>0</v>
          </cell>
          <cell r="AJ338">
            <v>0</v>
          </cell>
          <cell r="AK338">
            <v>0</v>
          </cell>
          <cell r="AL338">
            <v>44.908999999999999</v>
          </cell>
          <cell r="AM338">
            <v>230.2038</v>
          </cell>
          <cell r="AN338">
            <v>509.43860000000001</v>
          </cell>
          <cell r="AO338">
            <v>185.03790000000001</v>
          </cell>
          <cell r="AP338">
            <v>914.75279999999998</v>
          </cell>
          <cell r="AQ338">
            <v>2099.0322999999999</v>
          </cell>
          <cell r="AR338">
            <v>52.5824</v>
          </cell>
          <cell r="AS338">
            <v>425.1814</v>
          </cell>
          <cell r="AT338">
            <v>596.48519999999996</v>
          </cell>
          <cell r="AU338">
            <v>0</v>
          </cell>
          <cell r="AV338">
            <v>0</v>
          </cell>
          <cell r="AW338">
            <v>0</v>
          </cell>
          <cell r="AX338">
            <v>0</v>
          </cell>
          <cell r="AY338">
            <v>0</v>
          </cell>
          <cell r="AZ338">
            <v>0</v>
          </cell>
          <cell r="BA338">
            <v>52.5824</v>
          </cell>
          <cell r="BB338">
            <v>425.1814</v>
          </cell>
          <cell r="BC338">
            <v>596.48519999999996</v>
          </cell>
          <cell r="BD338">
            <v>271.62490000000003</v>
          </cell>
          <cell r="BE338">
            <v>1348.6285</v>
          </cell>
          <cell r="BF338">
            <v>3081.2604000000001</v>
          </cell>
          <cell r="BG338">
            <v>90.471699999999998</v>
          </cell>
          <cell r="BH338">
            <v>452.36070000000001</v>
          </cell>
          <cell r="BI338">
            <v>1026.2942</v>
          </cell>
          <cell r="BJ338">
            <v>362.09660000000002</v>
          </cell>
          <cell r="BK338">
            <v>1800.9892</v>
          </cell>
          <cell r="BL338">
            <v>4107.5546000000004</v>
          </cell>
          <cell r="BM338">
            <v>309.51420000000002</v>
          </cell>
          <cell r="BN338">
            <v>1375.8078</v>
          </cell>
          <cell r="BO338">
            <v>3511.0693999999999</v>
          </cell>
          <cell r="BP338">
            <v>271.62490000000003</v>
          </cell>
          <cell r="BQ338">
            <v>1348.6285</v>
          </cell>
          <cell r="BR338">
            <v>3081.2604000000001</v>
          </cell>
          <cell r="BS338">
            <v>90.471699999999998</v>
          </cell>
          <cell r="BT338">
            <v>452.36070000000001</v>
          </cell>
          <cell r="BU338">
            <v>1026.2942</v>
          </cell>
          <cell r="BV338">
            <v>362.09660000000002</v>
          </cell>
          <cell r="BW338">
            <v>1800.9892</v>
          </cell>
          <cell r="BX338">
            <v>4107.5546000000004</v>
          </cell>
          <cell r="BY338">
            <v>0</v>
          </cell>
          <cell r="BZ338">
            <v>0</v>
          </cell>
          <cell r="CA338">
            <v>0</v>
          </cell>
          <cell r="CB338">
            <v>0</v>
          </cell>
          <cell r="CC338">
            <v>0</v>
          </cell>
          <cell r="CD338">
            <v>0</v>
          </cell>
          <cell r="CE338">
            <v>0</v>
          </cell>
          <cell r="CF338">
            <v>0</v>
          </cell>
          <cell r="CG338">
            <v>0</v>
          </cell>
          <cell r="CH338">
            <v>52.5824</v>
          </cell>
          <cell r="CI338">
            <v>424.74829999999997</v>
          </cell>
          <cell r="CJ338">
            <v>596.48519999999996</v>
          </cell>
          <cell r="CK338">
            <v>0</v>
          </cell>
          <cell r="CL338">
            <v>0.43309999999999998</v>
          </cell>
          <cell r="CM338">
            <v>0</v>
          </cell>
          <cell r="CN338">
            <v>52.5824</v>
          </cell>
          <cell r="CO338">
            <v>425.1814</v>
          </cell>
          <cell r="CP338">
            <v>596.48519999999996</v>
          </cell>
          <cell r="CQ338">
            <v>0</v>
          </cell>
          <cell r="CR338">
            <v>0</v>
          </cell>
          <cell r="CS338">
            <v>0</v>
          </cell>
          <cell r="CT338">
            <v>0</v>
          </cell>
          <cell r="CU338">
            <v>0</v>
          </cell>
          <cell r="CV338">
            <v>0</v>
          </cell>
          <cell r="CW338">
            <v>0</v>
          </cell>
          <cell r="CX338">
            <v>0</v>
          </cell>
          <cell r="CY338">
            <v>0</v>
          </cell>
          <cell r="CZ338">
            <v>309.51420000000002</v>
          </cell>
          <cell r="DA338">
            <v>1375.8078</v>
          </cell>
          <cell r="DB338">
            <v>3511.0693999999999</v>
          </cell>
        </row>
        <row r="339">
          <cell r="A339">
            <v>94121</v>
          </cell>
          <cell r="B339">
            <v>164.29249999999999</v>
          </cell>
          <cell r="C339">
            <v>873.19920000000002</v>
          </cell>
          <cell r="D339">
            <v>765.7971</v>
          </cell>
          <cell r="E339">
            <v>305.11470000000003</v>
          </cell>
          <cell r="F339">
            <v>1219.7180000000001</v>
          </cell>
          <cell r="G339">
            <v>1422.1952000000001</v>
          </cell>
          <cell r="H339">
            <v>0</v>
          </cell>
          <cell r="I339">
            <v>0</v>
          </cell>
          <cell r="J339">
            <v>0</v>
          </cell>
          <cell r="K339">
            <v>113.68380000000001</v>
          </cell>
          <cell r="L339">
            <v>379.25619999999998</v>
          </cell>
          <cell r="M339">
            <v>529.9008</v>
          </cell>
          <cell r="N339">
            <v>0</v>
          </cell>
          <cell r="O339">
            <v>0</v>
          </cell>
          <cell r="P339">
            <v>0</v>
          </cell>
          <cell r="Q339">
            <v>218.0917</v>
          </cell>
          <cell r="R339">
            <v>1252.6627000000001</v>
          </cell>
          <cell r="S339">
            <v>1016.5655</v>
          </cell>
          <cell r="T339">
            <v>773.23410000000001</v>
          </cell>
          <cell r="U339">
            <v>4441.2591000000002</v>
          </cell>
          <cell r="V339">
            <v>3604.1853000000001</v>
          </cell>
          <cell r="W339">
            <v>1347.0491999999999</v>
          </cell>
          <cell r="X339">
            <v>7407.5828000000001</v>
          </cell>
          <cell r="Y339">
            <v>6278.8423000000003</v>
          </cell>
          <cell r="Z339">
            <v>3761.0569999999998</v>
          </cell>
          <cell r="AA339">
            <v>21512.504099999998</v>
          </cell>
          <cell r="AB339">
            <v>17530.973399999999</v>
          </cell>
          <cell r="AC339">
            <v>0</v>
          </cell>
          <cell r="AD339">
            <v>0</v>
          </cell>
          <cell r="AE339">
            <v>0</v>
          </cell>
          <cell r="AF339">
            <v>0</v>
          </cell>
          <cell r="AG339">
            <v>0</v>
          </cell>
          <cell r="AH339">
            <v>0</v>
          </cell>
          <cell r="AI339">
            <v>0</v>
          </cell>
          <cell r="AJ339">
            <v>0</v>
          </cell>
          <cell r="AK339">
            <v>0</v>
          </cell>
          <cell r="AL339">
            <v>1078.6142</v>
          </cell>
          <cell r="AM339">
            <v>6484.6086999999998</v>
          </cell>
          <cell r="AN339">
            <v>5027.6175999999996</v>
          </cell>
          <cell r="AO339">
            <v>4839.6711999999998</v>
          </cell>
          <cell r="AP339">
            <v>27997.112799999999</v>
          </cell>
          <cell r="AQ339">
            <v>22558.591</v>
          </cell>
          <cell r="AR339">
            <v>113.68380000000001</v>
          </cell>
          <cell r="AS339">
            <v>379.25619999999998</v>
          </cell>
          <cell r="AT339">
            <v>529.9008</v>
          </cell>
          <cell r="AU339">
            <v>0</v>
          </cell>
          <cell r="AV339">
            <v>0</v>
          </cell>
          <cell r="AW339">
            <v>0</v>
          </cell>
          <cell r="AX339">
            <v>0</v>
          </cell>
          <cell r="AY339">
            <v>0</v>
          </cell>
          <cell r="AZ339">
            <v>0</v>
          </cell>
          <cell r="BA339">
            <v>113.68380000000001</v>
          </cell>
          <cell r="BB339">
            <v>379.25619999999998</v>
          </cell>
          <cell r="BC339">
            <v>529.9008</v>
          </cell>
          <cell r="BD339">
            <v>4230.4642000000003</v>
          </cell>
          <cell r="BE339">
            <v>23605.421300000002</v>
          </cell>
          <cell r="BF339">
            <v>19718.965700000001</v>
          </cell>
          <cell r="BG339">
            <v>2069.94</v>
          </cell>
          <cell r="BH339">
            <v>12178.530500000001</v>
          </cell>
          <cell r="BI339">
            <v>9648.3683999999994</v>
          </cell>
          <cell r="BJ339">
            <v>6300.4041999999999</v>
          </cell>
          <cell r="BK339">
            <v>35783.951800000003</v>
          </cell>
          <cell r="BL339">
            <v>29367.3341</v>
          </cell>
          <cell r="BM339">
            <v>6186.7204000000002</v>
          </cell>
          <cell r="BN339">
            <v>35404.695599999999</v>
          </cell>
          <cell r="BO339">
            <v>28837.433300000001</v>
          </cell>
          <cell r="BP339">
            <v>4230.4642000000003</v>
          </cell>
          <cell r="BQ339">
            <v>23605.421300000002</v>
          </cell>
          <cell r="BR339">
            <v>19718.965700000001</v>
          </cell>
          <cell r="BS339">
            <v>2069.94</v>
          </cell>
          <cell r="BT339">
            <v>12178.530500000001</v>
          </cell>
          <cell r="BU339">
            <v>9648.3683999999994</v>
          </cell>
          <cell r="BV339">
            <v>6300.4041999999999</v>
          </cell>
          <cell r="BW339">
            <v>35783.951800000003</v>
          </cell>
          <cell r="BX339">
            <v>29367.3341</v>
          </cell>
          <cell r="BY339">
            <v>0</v>
          </cell>
          <cell r="BZ339">
            <v>0</v>
          </cell>
          <cell r="CA339">
            <v>0</v>
          </cell>
          <cell r="CB339">
            <v>0</v>
          </cell>
          <cell r="CC339">
            <v>0</v>
          </cell>
          <cell r="CD339">
            <v>0</v>
          </cell>
          <cell r="CE339">
            <v>0</v>
          </cell>
          <cell r="CF339">
            <v>0</v>
          </cell>
          <cell r="CG339">
            <v>0</v>
          </cell>
          <cell r="CH339">
            <v>113.68380000000001</v>
          </cell>
          <cell r="CI339">
            <v>379.25619999999998</v>
          </cell>
          <cell r="CJ339">
            <v>529.9008</v>
          </cell>
          <cell r="CK339">
            <v>0</v>
          </cell>
          <cell r="CL339">
            <v>0</v>
          </cell>
          <cell r="CM339">
            <v>0</v>
          </cell>
          <cell r="CN339">
            <v>113.68380000000001</v>
          </cell>
          <cell r="CO339">
            <v>379.25619999999998</v>
          </cell>
          <cell r="CP339">
            <v>529.9008</v>
          </cell>
          <cell r="CQ339">
            <v>0</v>
          </cell>
          <cell r="CR339">
            <v>0</v>
          </cell>
          <cell r="CS339">
            <v>0</v>
          </cell>
          <cell r="CT339">
            <v>0</v>
          </cell>
          <cell r="CU339">
            <v>0</v>
          </cell>
          <cell r="CV339">
            <v>0</v>
          </cell>
          <cell r="CW339">
            <v>0</v>
          </cell>
          <cell r="CX339">
            <v>0</v>
          </cell>
          <cell r="CY339">
            <v>0</v>
          </cell>
          <cell r="CZ339">
            <v>6186.7204000000002</v>
          </cell>
          <cell r="DA339">
            <v>35404.695599999999</v>
          </cell>
          <cell r="DB339">
            <v>28837.433300000001</v>
          </cell>
        </row>
        <row r="340">
          <cell r="A340">
            <v>94123</v>
          </cell>
          <cell r="B340">
            <v>55.932899999999997</v>
          </cell>
          <cell r="C340">
            <v>324.21170000000001</v>
          </cell>
          <cell r="D340">
            <v>634.49419999999998</v>
          </cell>
          <cell r="E340">
            <v>103.8755</v>
          </cell>
          <cell r="F340">
            <v>526.15750000000003</v>
          </cell>
          <cell r="G340">
            <v>1178.3432</v>
          </cell>
          <cell r="H340">
            <v>0</v>
          </cell>
          <cell r="I340">
            <v>0</v>
          </cell>
          <cell r="J340">
            <v>0</v>
          </cell>
          <cell r="K340">
            <v>98.949799999999996</v>
          </cell>
          <cell r="L340">
            <v>382.59469999999999</v>
          </cell>
          <cell r="M340">
            <v>1122.4666999999999</v>
          </cell>
          <cell r="N340">
            <v>0</v>
          </cell>
          <cell r="O340">
            <v>0</v>
          </cell>
          <cell r="P340">
            <v>0</v>
          </cell>
          <cell r="Q340">
            <v>25.427199999999999</v>
          </cell>
          <cell r="R340">
            <v>154.55690000000001</v>
          </cell>
          <cell r="S340">
            <v>288.44130000000001</v>
          </cell>
          <cell r="T340">
            <v>90.150999999999996</v>
          </cell>
          <cell r="U340">
            <v>547.97450000000003</v>
          </cell>
          <cell r="V340">
            <v>1022.6552</v>
          </cell>
          <cell r="W340">
            <v>176.43680000000001</v>
          </cell>
          <cell r="X340">
            <v>1170.3059000000001</v>
          </cell>
          <cell r="Y340">
            <v>2001.4672</v>
          </cell>
          <cell r="Z340">
            <v>438.50889999999998</v>
          </cell>
          <cell r="AA340">
            <v>2654.8490999999999</v>
          </cell>
          <cell r="AB340">
            <v>4974.3594999999996</v>
          </cell>
          <cell r="AC340">
            <v>0</v>
          </cell>
          <cell r="AD340">
            <v>0</v>
          </cell>
          <cell r="AE340">
            <v>0</v>
          </cell>
          <cell r="AF340">
            <v>0</v>
          </cell>
          <cell r="AG340">
            <v>0</v>
          </cell>
          <cell r="AH340">
            <v>0</v>
          </cell>
          <cell r="AI340">
            <v>0</v>
          </cell>
          <cell r="AJ340">
            <v>0</v>
          </cell>
          <cell r="AK340">
            <v>0</v>
          </cell>
          <cell r="AL340">
            <v>125.7552</v>
          </cell>
          <cell r="AM340">
            <v>801.93</v>
          </cell>
          <cell r="AN340">
            <v>1426.5408</v>
          </cell>
          <cell r="AO340">
            <v>564.26409999999998</v>
          </cell>
          <cell r="AP340">
            <v>3456.7791000000002</v>
          </cell>
          <cell r="AQ340">
            <v>6400.9003000000002</v>
          </cell>
          <cell r="AR340">
            <v>98.949799999999996</v>
          </cell>
          <cell r="AS340">
            <v>382.59469999999999</v>
          </cell>
          <cell r="AT340">
            <v>1122.4666999999999</v>
          </cell>
          <cell r="AU340">
            <v>0</v>
          </cell>
          <cell r="AV340">
            <v>0</v>
          </cell>
          <cell r="AW340">
            <v>0</v>
          </cell>
          <cell r="AX340">
            <v>0</v>
          </cell>
          <cell r="AY340">
            <v>0</v>
          </cell>
          <cell r="AZ340">
            <v>0</v>
          </cell>
          <cell r="BA340">
            <v>98.949799999999996</v>
          </cell>
          <cell r="BB340">
            <v>382.59469999999999</v>
          </cell>
          <cell r="BC340">
            <v>1122.4666999999999</v>
          </cell>
          <cell r="BD340">
            <v>598.31730000000005</v>
          </cell>
          <cell r="BE340">
            <v>3505.2183</v>
          </cell>
          <cell r="BF340">
            <v>6787.1968999999999</v>
          </cell>
          <cell r="BG340">
            <v>241.33340000000001</v>
          </cell>
          <cell r="BH340">
            <v>1504.4613999999999</v>
          </cell>
          <cell r="BI340">
            <v>2737.6372999999999</v>
          </cell>
          <cell r="BJ340">
            <v>839.65070000000003</v>
          </cell>
          <cell r="BK340">
            <v>5009.6796999999997</v>
          </cell>
          <cell r="BL340">
            <v>9524.8341999999993</v>
          </cell>
          <cell r="BM340">
            <v>740.70090000000005</v>
          </cell>
          <cell r="BN340">
            <v>4627.085</v>
          </cell>
          <cell r="BO340">
            <v>8402.3675000000003</v>
          </cell>
          <cell r="BP340">
            <v>598.31730000000005</v>
          </cell>
          <cell r="BQ340">
            <v>3505.2183</v>
          </cell>
          <cell r="BR340">
            <v>6787.1968999999999</v>
          </cell>
          <cell r="BS340">
            <v>241.33340000000001</v>
          </cell>
          <cell r="BT340">
            <v>1504.4613999999999</v>
          </cell>
          <cell r="BU340">
            <v>2737.6372999999999</v>
          </cell>
          <cell r="BV340">
            <v>839.65070000000003</v>
          </cell>
          <cell r="BW340">
            <v>5009.6796999999997</v>
          </cell>
          <cell r="BX340">
            <v>9524.8341999999993</v>
          </cell>
          <cell r="BY340">
            <v>0</v>
          </cell>
          <cell r="BZ340">
            <v>0</v>
          </cell>
          <cell r="CA340">
            <v>0</v>
          </cell>
          <cell r="CB340">
            <v>0</v>
          </cell>
          <cell r="CC340">
            <v>0</v>
          </cell>
          <cell r="CD340">
            <v>0</v>
          </cell>
          <cell r="CE340">
            <v>0</v>
          </cell>
          <cell r="CF340">
            <v>0</v>
          </cell>
          <cell r="CG340">
            <v>0</v>
          </cell>
          <cell r="CH340">
            <v>98.949799999999996</v>
          </cell>
          <cell r="CI340">
            <v>382.59469999999999</v>
          </cell>
          <cell r="CJ340">
            <v>1122.4666999999999</v>
          </cell>
          <cell r="CK340">
            <v>0</v>
          </cell>
          <cell r="CL340">
            <v>0</v>
          </cell>
          <cell r="CM340">
            <v>0</v>
          </cell>
          <cell r="CN340">
            <v>98.949799999999996</v>
          </cell>
          <cell r="CO340">
            <v>382.59469999999999</v>
          </cell>
          <cell r="CP340">
            <v>1122.4666999999999</v>
          </cell>
          <cell r="CQ340">
            <v>0</v>
          </cell>
          <cell r="CR340">
            <v>0</v>
          </cell>
          <cell r="CS340">
            <v>0</v>
          </cell>
          <cell r="CT340">
            <v>0</v>
          </cell>
          <cell r="CU340">
            <v>0</v>
          </cell>
          <cell r="CV340">
            <v>0</v>
          </cell>
          <cell r="CW340">
            <v>0</v>
          </cell>
          <cell r="CX340">
            <v>0</v>
          </cell>
          <cell r="CY340">
            <v>0</v>
          </cell>
          <cell r="CZ340">
            <v>740.70090000000005</v>
          </cell>
          <cell r="DA340">
            <v>4627.085</v>
          </cell>
          <cell r="DB340">
            <v>8402.3675000000003</v>
          </cell>
        </row>
        <row r="341">
          <cell r="A341">
            <v>94125</v>
          </cell>
          <cell r="B341">
            <v>0</v>
          </cell>
          <cell r="C341">
            <v>0</v>
          </cell>
          <cell r="D341">
            <v>0</v>
          </cell>
          <cell r="E341">
            <v>0</v>
          </cell>
          <cell r="F341">
            <v>0</v>
          </cell>
          <cell r="G341">
            <v>0</v>
          </cell>
          <cell r="H341">
            <v>0</v>
          </cell>
          <cell r="I341">
            <v>0</v>
          </cell>
          <cell r="J341">
            <v>0</v>
          </cell>
          <cell r="K341">
            <v>0</v>
          </cell>
          <cell r="L341">
            <v>0</v>
          </cell>
          <cell r="M341">
            <v>0</v>
          </cell>
          <cell r="N341">
            <v>0</v>
          </cell>
          <cell r="O341">
            <v>0</v>
          </cell>
          <cell r="P341">
            <v>0</v>
          </cell>
          <cell r="Q341">
            <v>97.345299999999995</v>
          </cell>
          <cell r="R341">
            <v>570.82910000000004</v>
          </cell>
          <cell r="S341">
            <v>624.11469999999997</v>
          </cell>
          <cell r="T341">
            <v>345.13339999999999</v>
          </cell>
          <cell r="U341">
            <v>2023.8488</v>
          </cell>
          <cell r="V341">
            <v>2212.77</v>
          </cell>
          <cell r="W341">
            <v>442.4787</v>
          </cell>
          <cell r="X341">
            <v>2594.6779000000001</v>
          </cell>
          <cell r="Y341">
            <v>2836.8847000000001</v>
          </cell>
          <cell r="Z341">
            <v>419.21210000000002</v>
          </cell>
          <cell r="AA341">
            <v>2387.0587999999998</v>
          </cell>
          <cell r="AB341">
            <v>2687.7143000000001</v>
          </cell>
          <cell r="AC341">
            <v>0</v>
          </cell>
          <cell r="AD341">
            <v>0</v>
          </cell>
          <cell r="AE341">
            <v>0</v>
          </cell>
          <cell r="AF341">
            <v>0</v>
          </cell>
          <cell r="AG341">
            <v>0</v>
          </cell>
          <cell r="AH341">
            <v>0</v>
          </cell>
          <cell r="AI341">
            <v>11.066800000000001</v>
          </cell>
          <cell r="AJ341">
            <v>51.8354</v>
          </cell>
          <cell r="AK341">
            <v>59.447499999999998</v>
          </cell>
          <cell r="AL341">
            <v>408.10559999999998</v>
          </cell>
          <cell r="AM341">
            <v>2475.9967000000001</v>
          </cell>
          <cell r="AN341">
            <v>2616.5068999999999</v>
          </cell>
          <cell r="AO341">
            <v>816.2509</v>
          </cell>
          <cell r="AP341">
            <v>4811.2200999999995</v>
          </cell>
          <cell r="AQ341">
            <v>5244.7736999999997</v>
          </cell>
          <cell r="AR341">
            <v>11.066800000000001</v>
          </cell>
          <cell r="AS341">
            <v>51.8354</v>
          </cell>
          <cell r="AT341">
            <v>59.447499999999998</v>
          </cell>
          <cell r="AU341">
            <v>0</v>
          </cell>
          <cell r="AV341">
            <v>0</v>
          </cell>
          <cell r="AW341">
            <v>0</v>
          </cell>
          <cell r="AX341">
            <v>0</v>
          </cell>
          <cell r="AY341">
            <v>0</v>
          </cell>
          <cell r="AZ341">
            <v>0</v>
          </cell>
          <cell r="BA341">
            <v>11.066800000000001</v>
          </cell>
          <cell r="BB341">
            <v>51.8354</v>
          </cell>
          <cell r="BC341">
            <v>59.447499999999998</v>
          </cell>
          <cell r="BD341">
            <v>419.21210000000002</v>
          </cell>
          <cell r="BE341">
            <v>2387.0587999999998</v>
          </cell>
          <cell r="BF341">
            <v>2687.7143000000001</v>
          </cell>
          <cell r="BG341">
            <v>850.58429999999998</v>
          </cell>
          <cell r="BH341">
            <v>5070.6746000000003</v>
          </cell>
          <cell r="BI341">
            <v>5453.3915999999999</v>
          </cell>
          <cell r="BJ341">
            <v>1269.7963999999999</v>
          </cell>
          <cell r="BK341">
            <v>7457.7334000000001</v>
          </cell>
          <cell r="BL341">
            <v>8141.1058999999996</v>
          </cell>
          <cell r="BM341">
            <v>1258.7295999999999</v>
          </cell>
          <cell r="BN341">
            <v>7405.8980000000001</v>
          </cell>
          <cell r="BO341">
            <v>8081.6584000000003</v>
          </cell>
          <cell r="BP341">
            <v>419.21210000000002</v>
          </cell>
          <cell r="BQ341">
            <v>2387.0587999999998</v>
          </cell>
          <cell r="BR341">
            <v>2687.7143000000001</v>
          </cell>
          <cell r="BS341">
            <v>850.58429999999998</v>
          </cell>
          <cell r="BT341">
            <v>5070.6746000000003</v>
          </cell>
          <cell r="BU341">
            <v>5453.3915999999999</v>
          </cell>
          <cell r="BV341">
            <v>1269.7963999999999</v>
          </cell>
          <cell r="BW341">
            <v>7457.7334000000001</v>
          </cell>
          <cell r="BX341">
            <v>8141.1058999999996</v>
          </cell>
          <cell r="BY341">
            <v>11.066800000000001</v>
          </cell>
          <cell r="BZ341">
            <v>51.8354</v>
          </cell>
          <cell r="CA341">
            <v>59.447499999999998</v>
          </cell>
          <cell r="CB341">
            <v>0</v>
          </cell>
          <cell r="CC341">
            <v>0</v>
          </cell>
          <cell r="CD341">
            <v>0</v>
          </cell>
          <cell r="CE341">
            <v>0</v>
          </cell>
          <cell r="CF341">
            <v>0</v>
          </cell>
          <cell r="CG341">
            <v>0</v>
          </cell>
          <cell r="CH341">
            <v>0</v>
          </cell>
          <cell r="CI341">
            <v>0</v>
          </cell>
          <cell r="CJ341">
            <v>0</v>
          </cell>
          <cell r="CK341">
            <v>0</v>
          </cell>
          <cell r="CL341">
            <v>0</v>
          </cell>
          <cell r="CM341">
            <v>0</v>
          </cell>
          <cell r="CN341">
            <v>11.066800000000001</v>
          </cell>
          <cell r="CO341">
            <v>51.8354</v>
          </cell>
          <cell r="CP341">
            <v>59.447499999999998</v>
          </cell>
          <cell r="CQ341">
            <v>0</v>
          </cell>
          <cell r="CR341">
            <v>0</v>
          </cell>
          <cell r="CS341">
            <v>0</v>
          </cell>
          <cell r="CT341">
            <v>0</v>
          </cell>
          <cell r="CU341">
            <v>0</v>
          </cell>
          <cell r="CV341">
            <v>0</v>
          </cell>
          <cell r="CW341">
            <v>0</v>
          </cell>
          <cell r="CX341">
            <v>0</v>
          </cell>
          <cell r="CY341">
            <v>0</v>
          </cell>
          <cell r="CZ341">
            <v>1258.7295999999999</v>
          </cell>
          <cell r="DA341">
            <v>7405.8980000000001</v>
          </cell>
          <cell r="DB341">
            <v>8081.6584000000003</v>
          </cell>
        </row>
        <row r="342">
          <cell r="A342">
            <v>94126</v>
          </cell>
          <cell r="B342">
            <v>0</v>
          </cell>
          <cell r="C342">
            <v>0</v>
          </cell>
          <cell r="D342">
            <v>0</v>
          </cell>
          <cell r="E342">
            <v>0</v>
          </cell>
          <cell r="F342">
            <v>0</v>
          </cell>
          <cell r="G342">
            <v>0</v>
          </cell>
          <cell r="H342">
            <v>0</v>
          </cell>
          <cell r="I342">
            <v>0</v>
          </cell>
          <cell r="J342">
            <v>0</v>
          </cell>
          <cell r="K342">
            <v>0</v>
          </cell>
          <cell r="L342">
            <v>0</v>
          </cell>
          <cell r="M342">
            <v>0</v>
          </cell>
          <cell r="N342">
            <v>0</v>
          </cell>
          <cell r="O342">
            <v>0</v>
          </cell>
          <cell r="P342">
            <v>0</v>
          </cell>
          <cell r="Q342">
            <v>174.72139999999999</v>
          </cell>
          <cell r="R342">
            <v>744.25199999999995</v>
          </cell>
          <cell r="S342">
            <v>1567.4924000000001</v>
          </cell>
          <cell r="T342">
            <v>619.46690000000001</v>
          </cell>
          <cell r="U342">
            <v>2638.7111</v>
          </cell>
          <cell r="V342">
            <v>5557.4751999999999</v>
          </cell>
          <cell r="W342">
            <v>794.18830000000003</v>
          </cell>
          <cell r="X342">
            <v>3382.9630999999999</v>
          </cell>
          <cell r="Y342">
            <v>7124.9675999999999</v>
          </cell>
          <cell r="Z342">
            <v>747.27139999999997</v>
          </cell>
          <cell r="AA342">
            <v>3114.8155999999999</v>
          </cell>
          <cell r="AB342">
            <v>6688.5753000000004</v>
          </cell>
          <cell r="AC342">
            <v>0</v>
          </cell>
          <cell r="AD342">
            <v>0</v>
          </cell>
          <cell r="AE342">
            <v>0</v>
          </cell>
          <cell r="AF342">
            <v>0</v>
          </cell>
          <cell r="AG342">
            <v>0</v>
          </cell>
          <cell r="AH342">
            <v>0</v>
          </cell>
          <cell r="AI342">
            <v>14.908200000000001</v>
          </cell>
          <cell r="AJ342">
            <v>78.405299999999997</v>
          </cell>
          <cell r="AK342">
            <v>105.205</v>
          </cell>
          <cell r="AL342">
            <v>732.49329999999998</v>
          </cell>
          <cell r="AM342">
            <v>3188.8692000000001</v>
          </cell>
          <cell r="AN342">
            <v>6621.0266000000001</v>
          </cell>
          <cell r="AO342">
            <v>1464.8565000000001</v>
          </cell>
          <cell r="AP342">
            <v>6225.2794999999996</v>
          </cell>
          <cell r="AQ342">
            <v>13204.3969</v>
          </cell>
          <cell r="AR342">
            <v>14.908200000000001</v>
          </cell>
          <cell r="AS342">
            <v>78.405299999999997</v>
          </cell>
          <cell r="AT342">
            <v>105.205</v>
          </cell>
          <cell r="AU342">
            <v>0</v>
          </cell>
          <cell r="AV342">
            <v>0</v>
          </cell>
          <cell r="AW342">
            <v>0</v>
          </cell>
          <cell r="AX342">
            <v>0</v>
          </cell>
          <cell r="AY342">
            <v>0</v>
          </cell>
          <cell r="AZ342">
            <v>0</v>
          </cell>
          <cell r="BA342">
            <v>14.908200000000001</v>
          </cell>
          <cell r="BB342">
            <v>78.405299999999997</v>
          </cell>
          <cell r="BC342">
            <v>105.205</v>
          </cell>
          <cell r="BD342">
            <v>747.27139999999997</v>
          </cell>
          <cell r="BE342">
            <v>3114.8155999999999</v>
          </cell>
          <cell r="BF342">
            <v>6688.5753000000004</v>
          </cell>
          <cell r="BG342">
            <v>1526.6815999999999</v>
          </cell>
          <cell r="BH342">
            <v>6571.8323</v>
          </cell>
          <cell r="BI342">
            <v>13745.994199999999</v>
          </cell>
          <cell r="BJ342">
            <v>2273.953</v>
          </cell>
          <cell r="BK342">
            <v>9686.6478999999999</v>
          </cell>
          <cell r="BL342">
            <v>20434.569500000001</v>
          </cell>
          <cell r="BM342">
            <v>2259.0448000000001</v>
          </cell>
          <cell r="BN342">
            <v>9608.2425999999996</v>
          </cell>
          <cell r="BO342">
            <v>20329.3645</v>
          </cell>
          <cell r="BP342">
            <v>747.27139999999997</v>
          </cell>
          <cell r="BQ342">
            <v>3114.8155999999999</v>
          </cell>
          <cell r="BR342">
            <v>6688.5753000000004</v>
          </cell>
          <cell r="BS342">
            <v>1526.6815999999999</v>
          </cell>
          <cell r="BT342">
            <v>6571.8323</v>
          </cell>
          <cell r="BU342">
            <v>13745.994199999999</v>
          </cell>
          <cell r="BV342">
            <v>2273.953</v>
          </cell>
          <cell r="BW342">
            <v>9686.6478999999999</v>
          </cell>
          <cell r="BX342">
            <v>20434.569500000001</v>
          </cell>
          <cell r="BY342">
            <v>14.908200000000001</v>
          </cell>
          <cell r="BZ342">
            <v>78.405299999999997</v>
          </cell>
          <cell r="CA342">
            <v>105.205</v>
          </cell>
          <cell r="CB342">
            <v>0</v>
          </cell>
          <cell r="CC342">
            <v>0</v>
          </cell>
          <cell r="CD342">
            <v>0</v>
          </cell>
          <cell r="CE342">
            <v>0</v>
          </cell>
          <cell r="CF342">
            <v>0</v>
          </cell>
          <cell r="CG342">
            <v>0</v>
          </cell>
          <cell r="CH342">
            <v>0</v>
          </cell>
          <cell r="CI342">
            <v>0</v>
          </cell>
          <cell r="CJ342">
            <v>0</v>
          </cell>
          <cell r="CK342">
            <v>0</v>
          </cell>
          <cell r="CL342">
            <v>0</v>
          </cell>
          <cell r="CM342">
            <v>0</v>
          </cell>
          <cell r="CN342">
            <v>14.908200000000001</v>
          </cell>
          <cell r="CO342">
            <v>78.405299999999997</v>
          </cell>
          <cell r="CP342">
            <v>105.205</v>
          </cell>
          <cell r="CQ342">
            <v>0</v>
          </cell>
          <cell r="CR342">
            <v>0</v>
          </cell>
          <cell r="CS342">
            <v>0</v>
          </cell>
          <cell r="CT342">
            <v>0</v>
          </cell>
          <cell r="CU342">
            <v>0</v>
          </cell>
          <cell r="CV342">
            <v>0</v>
          </cell>
          <cell r="CW342">
            <v>0</v>
          </cell>
          <cell r="CX342">
            <v>0</v>
          </cell>
          <cell r="CY342">
            <v>0</v>
          </cell>
          <cell r="CZ342">
            <v>2259.0448000000001</v>
          </cell>
          <cell r="DA342">
            <v>9608.2425999999996</v>
          </cell>
          <cell r="DB342">
            <v>20329.3645</v>
          </cell>
        </row>
        <row r="343">
          <cell r="A343">
            <v>94127</v>
          </cell>
          <cell r="B343">
            <v>66.350499999999997</v>
          </cell>
          <cell r="C343">
            <v>290.68680000000001</v>
          </cell>
          <cell r="D343">
            <v>752.66729999999995</v>
          </cell>
          <cell r="E343">
            <v>123.22239999999999</v>
          </cell>
          <cell r="F343">
            <v>453.2595</v>
          </cell>
          <cell r="G343">
            <v>1397.8107</v>
          </cell>
          <cell r="H343">
            <v>0</v>
          </cell>
          <cell r="I343">
            <v>54.75</v>
          </cell>
          <cell r="J343">
            <v>0</v>
          </cell>
          <cell r="K343">
            <v>100.7269</v>
          </cell>
          <cell r="L343">
            <v>380.19080000000002</v>
          </cell>
          <cell r="M343">
            <v>1142.6247000000001</v>
          </cell>
          <cell r="N343">
            <v>0</v>
          </cell>
          <cell r="O343">
            <v>54.75</v>
          </cell>
          <cell r="P343">
            <v>0</v>
          </cell>
          <cell r="Q343">
            <v>75.041799999999995</v>
          </cell>
          <cell r="R343">
            <v>287.6078</v>
          </cell>
          <cell r="S343">
            <v>851.25990000000002</v>
          </cell>
          <cell r="T343">
            <v>266.05709999999999</v>
          </cell>
          <cell r="U343">
            <v>1019.7005</v>
          </cell>
          <cell r="V343">
            <v>3018.0990999999999</v>
          </cell>
          <cell r="W343">
            <v>429.94490000000002</v>
          </cell>
          <cell r="X343">
            <v>1671.0637999999999</v>
          </cell>
          <cell r="Y343">
            <v>4877.2123000000001</v>
          </cell>
          <cell r="Z343">
            <v>593.58299999999997</v>
          </cell>
          <cell r="AA343">
            <v>2292.2199999999998</v>
          </cell>
          <cell r="AB343">
            <v>6733.49</v>
          </cell>
          <cell r="AC343">
            <v>0</v>
          </cell>
          <cell r="AD343">
            <v>0</v>
          </cell>
          <cell r="AE343">
            <v>0</v>
          </cell>
          <cell r="AF343">
            <v>0</v>
          </cell>
          <cell r="AG343">
            <v>0</v>
          </cell>
          <cell r="AH343">
            <v>0</v>
          </cell>
          <cell r="AI343">
            <v>0</v>
          </cell>
          <cell r="AJ343">
            <v>0</v>
          </cell>
          <cell r="AK343">
            <v>0</v>
          </cell>
          <cell r="AL343">
            <v>366.2878</v>
          </cell>
          <cell r="AM343">
            <v>1465.6297</v>
          </cell>
          <cell r="AN343">
            <v>4155.0967000000001</v>
          </cell>
          <cell r="AO343">
            <v>959.87080000000003</v>
          </cell>
          <cell r="AP343">
            <v>3757.8497000000002</v>
          </cell>
          <cell r="AQ343">
            <v>10888.5867</v>
          </cell>
          <cell r="AR343">
            <v>100.7269</v>
          </cell>
          <cell r="AS343">
            <v>434.94080000000002</v>
          </cell>
          <cell r="AT343">
            <v>1142.6247000000001</v>
          </cell>
          <cell r="AU343">
            <v>0</v>
          </cell>
          <cell r="AV343">
            <v>0</v>
          </cell>
          <cell r="AW343">
            <v>0</v>
          </cell>
          <cell r="AX343">
            <v>0</v>
          </cell>
          <cell r="AY343">
            <v>0</v>
          </cell>
          <cell r="AZ343">
            <v>0</v>
          </cell>
          <cell r="BA343">
            <v>100.7269</v>
          </cell>
          <cell r="BB343">
            <v>434.94080000000002</v>
          </cell>
          <cell r="BC343">
            <v>1142.6247000000001</v>
          </cell>
          <cell r="BD343">
            <v>783.15589999999997</v>
          </cell>
          <cell r="BE343">
            <v>3090.9162999999999</v>
          </cell>
          <cell r="BF343">
            <v>8883.9680000000008</v>
          </cell>
          <cell r="BG343">
            <v>707.38670000000002</v>
          </cell>
          <cell r="BH343">
            <v>2772.9380000000001</v>
          </cell>
          <cell r="BI343">
            <v>8024.4557000000004</v>
          </cell>
          <cell r="BJ343">
            <v>1490.5426</v>
          </cell>
          <cell r="BK343">
            <v>5863.8543</v>
          </cell>
          <cell r="BL343">
            <v>16908.423699999999</v>
          </cell>
          <cell r="BM343">
            <v>1389.8157000000001</v>
          </cell>
          <cell r="BN343">
            <v>5428.9134999999997</v>
          </cell>
          <cell r="BO343">
            <v>15765.799000000001</v>
          </cell>
          <cell r="BP343">
            <v>783.15589999999997</v>
          </cell>
          <cell r="BQ343">
            <v>3090.9162999999999</v>
          </cell>
          <cell r="BR343">
            <v>8883.9680000000008</v>
          </cell>
          <cell r="BS343">
            <v>707.38670000000002</v>
          </cell>
          <cell r="BT343">
            <v>2772.9380000000001</v>
          </cell>
          <cell r="BU343">
            <v>8024.4557000000004</v>
          </cell>
          <cell r="BV343">
            <v>1490.5426</v>
          </cell>
          <cell r="BW343">
            <v>5863.8543</v>
          </cell>
          <cell r="BX343">
            <v>16908.423699999999</v>
          </cell>
          <cell r="BY343">
            <v>0</v>
          </cell>
          <cell r="BZ343">
            <v>0</v>
          </cell>
          <cell r="CA343">
            <v>0</v>
          </cell>
          <cell r="CB343">
            <v>0</v>
          </cell>
          <cell r="CC343">
            <v>0</v>
          </cell>
          <cell r="CD343">
            <v>0</v>
          </cell>
          <cell r="CE343">
            <v>0</v>
          </cell>
          <cell r="CF343">
            <v>54.75</v>
          </cell>
          <cell r="CG343">
            <v>0</v>
          </cell>
          <cell r="CH343">
            <v>100.7269</v>
          </cell>
          <cell r="CI343">
            <v>380.19080000000002</v>
          </cell>
          <cell r="CJ343">
            <v>1142.6247000000001</v>
          </cell>
          <cell r="CK343">
            <v>0</v>
          </cell>
          <cell r="CL343">
            <v>0</v>
          </cell>
          <cell r="CM343">
            <v>0</v>
          </cell>
          <cell r="CN343">
            <v>100.7269</v>
          </cell>
          <cell r="CO343">
            <v>434.94080000000002</v>
          </cell>
          <cell r="CP343">
            <v>1142.6247000000001</v>
          </cell>
          <cell r="CQ343">
            <v>0</v>
          </cell>
          <cell r="CR343">
            <v>0</v>
          </cell>
          <cell r="CS343">
            <v>0</v>
          </cell>
          <cell r="CT343">
            <v>0</v>
          </cell>
          <cell r="CU343">
            <v>0</v>
          </cell>
          <cell r="CV343">
            <v>0</v>
          </cell>
          <cell r="CW343">
            <v>0</v>
          </cell>
          <cell r="CX343">
            <v>0</v>
          </cell>
          <cell r="CY343">
            <v>0</v>
          </cell>
          <cell r="CZ343">
            <v>1389.8157000000001</v>
          </cell>
          <cell r="DA343">
            <v>5428.9134999999997</v>
          </cell>
          <cell r="DB343">
            <v>15765.799000000001</v>
          </cell>
        </row>
        <row r="344">
          <cell r="A344">
            <v>94128</v>
          </cell>
          <cell r="B344">
            <v>2893.4227000000001</v>
          </cell>
          <cell r="C344">
            <v>16951.3226</v>
          </cell>
          <cell r="D344">
            <v>0</v>
          </cell>
          <cell r="E344">
            <v>5373.4993999999997</v>
          </cell>
          <cell r="F344">
            <v>28614.1656</v>
          </cell>
          <cell r="G344">
            <v>0</v>
          </cell>
          <cell r="H344">
            <v>0</v>
          </cell>
          <cell r="I344">
            <v>0</v>
          </cell>
          <cell r="J344">
            <v>0</v>
          </cell>
          <cell r="K344">
            <v>0</v>
          </cell>
          <cell r="L344">
            <v>0</v>
          </cell>
          <cell r="M344">
            <v>0</v>
          </cell>
          <cell r="N344">
            <v>0</v>
          </cell>
          <cell r="O344">
            <v>0</v>
          </cell>
          <cell r="P344">
            <v>0</v>
          </cell>
          <cell r="Q344">
            <v>187.24180000000001</v>
          </cell>
          <cell r="R344">
            <v>1120.0741</v>
          </cell>
          <cell r="S344">
            <v>0</v>
          </cell>
          <cell r="T344">
            <v>663.85709999999995</v>
          </cell>
          <cell r="U344">
            <v>3971.1714999999999</v>
          </cell>
          <cell r="V344">
            <v>0</v>
          </cell>
          <cell r="W344">
            <v>9118.0210000000006</v>
          </cell>
          <cell r="X344">
            <v>50656.733800000002</v>
          </cell>
          <cell r="Y344">
            <v>0</v>
          </cell>
          <cell r="Z344">
            <v>1587.7777000000001</v>
          </cell>
          <cell r="AA344">
            <v>9490.6538</v>
          </cell>
          <cell r="AB344">
            <v>0</v>
          </cell>
          <cell r="AC344">
            <v>0</v>
          </cell>
          <cell r="AD344">
            <v>173.83779999999999</v>
          </cell>
          <cell r="AE344">
            <v>0</v>
          </cell>
          <cell r="AF344">
            <v>0</v>
          </cell>
          <cell r="AG344">
            <v>0</v>
          </cell>
          <cell r="AH344">
            <v>0</v>
          </cell>
          <cell r="AI344">
            <v>0</v>
          </cell>
          <cell r="AJ344">
            <v>0</v>
          </cell>
          <cell r="AK344">
            <v>0</v>
          </cell>
          <cell r="AL344">
            <v>913.94939999999997</v>
          </cell>
          <cell r="AM344">
            <v>5824.5267000000003</v>
          </cell>
          <cell r="AN344">
            <v>0</v>
          </cell>
          <cell r="AO344">
            <v>2501.7271000000001</v>
          </cell>
          <cell r="AP344">
            <v>15141.342699999999</v>
          </cell>
          <cell r="AQ344">
            <v>0</v>
          </cell>
          <cell r="AR344">
            <v>0</v>
          </cell>
          <cell r="AS344">
            <v>173.83779999999999</v>
          </cell>
          <cell r="AT344">
            <v>0</v>
          </cell>
          <cell r="AU344">
            <v>0</v>
          </cell>
          <cell r="AV344">
            <v>0</v>
          </cell>
          <cell r="AW344">
            <v>0</v>
          </cell>
          <cell r="AX344">
            <v>0</v>
          </cell>
          <cell r="AY344">
            <v>0</v>
          </cell>
          <cell r="AZ344">
            <v>0</v>
          </cell>
          <cell r="BA344">
            <v>0</v>
          </cell>
          <cell r="BB344">
            <v>173.83779999999999</v>
          </cell>
          <cell r="BC344">
            <v>0</v>
          </cell>
          <cell r="BD344">
            <v>9854.6998000000003</v>
          </cell>
          <cell r="BE344">
            <v>55056.142</v>
          </cell>
          <cell r="BF344">
            <v>0</v>
          </cell>
          <cell r="BG344">
            <v>1765.0482999999999</v>
          </cell>
          <cell r="BH344">
            <v>10915.772300000001</v>
          </cell>
          <cell r="BI344">
            <v>0</v>
          </cell>
          <cell r="BJ344">
            <v>11619.748100000001</v>
          </cell>
          <cell r="BK344">
            <v>65971.914300000004</v>
          </cell>
          <cell r="BL344">
            <v>0</v>
          </cell>
          <cell r="BM344">
            <v>11619.748100000001</v>
          </cell>
          <cell r="BN344">
            <v>65798.076499999996</v>
          </cell>
          <cell r="BO344">
            <v>0</v>
          </cell>
          <cell r="BP344">
            <v>9854.6998000000003</v>
          </cell>
          <cell r="BQ344">
            <v>55056.142</v>
          </cell>
          <cell r="BR344">
            <v>0</v>
          </cell>
          <cell r="BS344">
            <v>1765.0482999999999</v>
          </cell>
          <cell r="BT344">
            <v>10915.772300000001</v>
          </cell>
          <cell r="BU344">
            <v>0</v>
          </cell>
          <cell r="BV344">
            <v>11619.748100000001</v>
          </cell>
          <cell r="BW344">
            <v>65971.914300000004</v>
          </cell>
          <cell r="BX344">
            <v>0</v>
          </cell>
          <cell r="BY344">
            <v>0</v>
          </cell>
          <cell r="BZ344">
            <v>0</v>
          </cell>
          <cell r="CA344">
            <v>0</v>
          </cell>
          <cell r="CB344">
            <v>0</v>
          </cell>
          <cell r="CC344">
            <v>0</v>
          </cell>
          <cell r="CD344">
            <v>0</v>
          </cell>
          <cell r="CE344">
            <v>0</v>
          </cell>
          <cell r="CF344">
            <v>0</v>
          </cell>
          <cell r="CG344">
            <v>0</v>
          </cell>
          <cell r="CH344">
            <v>0</v>
          </cell>
          <cell r="CI344">
            <v>0</v>
          </cell>
          <cell r="CJ344">
            <v>0</v>
          </cell>
          <cell r="CK344">
            <v>0</v>
          </cell>
          <cell r="CL344">
            <v>173.83779999999999</v>
          </cell>
          <cell r="CM344">
            <v>0</v>
          </cell>
          <cell r="CN344">
            <v>0</v>
          </cell>
          <cell r="CO344">
            <v>173.83779999999999</v>
          </cell>
          <cell r="CP344">
            <v>0</v>
          </cell>
          <cell r="CQ344">
            <v>0</v>
          </cell>
          <cell r="CR344">
            <v>0</v>
          </cell>
          <cell r="CS344">
            <v>0</v>
          </cell>
          <cell r="CT344">
            <v>0</v>
          </cell>
          <cell r="CU344">
            <v>0</v>
          </cell>
          <cell r="CV344">
            <v>0</v>
          </cell>
          <cell r="CW344">
            <v>0</v>
          </cell>
          <cell r="CX344">
            <v>0</v>
          </cell>
          <cell r="CY344">
            <v>0</v>
          </cell>
          <cell r="CZ344">
            <v>11619.748100000001</v>
          </cell>
          <cell r="DA344">
            <v>65798.076499999996</v>
          </cell>
          <cell r="DB344">
            <v>0</v>
          </cell>
        </row>
        <row r="345">
          <cell r="A345">
            <v>94129</v>
          </cell>
          <cell r="B345">
            <v>0</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6.8798000000000004</v>
          </cell>
          <cell r="R345">
            <v>41.898299999999999</v>
          </cell>
          <cell r="S345">
            <v>62.186900000000001</v>
          </cell>
          <cell r="T345">
            <v>24.391999999999999</v>
          </cell>
          <cell r="U345">
            <v>148.54839999999999</v>
          </cell>
          <cell r="V345">
            <v>220.47970000000001</v>
          </cell>
          <cell r="W345">
            <v>31.271799999999999</v>
          </cell>
          <cell r="X345">
            <v>190.44669999999999</v>
          </cell>
          <cell r="Y345">
            <v>282.66660000000002</v>
          </cell>
          <cell r="Z345">
            <v>29.626300000000001</v>
          </cell>
          <cell r="AA345">
            <v>175.4374</v>
          </cell>
          <cell r="AB345">
            <v>267.79309999999998</v>
          </cell>
          <cell r="AC345">
            <v>0</v>
          </cell>
          <cell r="AD345">
            <v>0</v>
          </cell>
          <cell r="AE345">
            <v>0</v>
          </cell>
          <cell r="AF345">
            <v>0</v>
          </cell>
          <cell r="AG345">
            <v>0</v>
          </cell>
          <cell r="AH345">
            <v>0</v>
          </cell>
          <cell r="AI345">
            <v>2.1027</v>
          </cell>
          <cell r="AJ345">
            <v>10.9145</v>
          </cell>
          <cell r="AK345">
            <v>14.8384</v>
          </cell>
          <cell r="AL345">
            <v>28.842500000000001</v>
          </cell>
          <cell r="AM345">
            <v>180.4684</v>
          </cell>
          <cell r="AN345">
            <v>260.70780000000002</v>
          </cell>
          <cell r="AO345">
            <v>56.366100000000003</v>
          </cell>
          <cell r="AP345">
            <v>344.99130000000002</v>
          </cell>
          <cell r="AQ345">
            <v>513.66250000000002</v>
          </cell>
          <cell r="AR345">
            <v>2.1027</v>
          </cell>
          <cell r="AS345">
            <v>10.9145</v>
          </cell>
          <cell r="AT345">
            <v>14.8384</v>
          </cell>
          <cell r="AU345">
            <v>0</v>
          </cell>
          <cell r="AV345">
            <v>0</v>
          </cell>
          <cell r="AW345">
            <v>0</v>
          </cell>
          <cell r="AX345">
            <v>0</v>
          </cell>
          <cell r="AY345">
            <v>0</v>
          </cell>
          <cell r="AZ345">
            <v>0</v>
          </cell>
          <cell r="BA345">
            <v>2.1027</v>
          </cell>
          <cell r="BB345">
            <v>10.9145</v>
          </cell>
          <cell r="BC345">
            <v>14.8384</v>
          </cell>
          <cell r="BD345">
            <v>29.626300000000001</v>
          </cell>
          <cell r="BE345">
            <v>175.4374</v>
          </cell>
          <cell r="BF345">
            <v>267.79309999999998</v>
          </cell>
          <cell r="BG345">
            <v>60.1143</v>
          </cell>
          <cell r="BH345">
            <v>370.9151</v>
          </cell>
          <cell r="BI345">
            <v>543.37440000000004</v>
          </cell>
          <cell r="BJ345">
            <v>89.740600000000001</v>
          </cell>
          <cell r="BK345">
            <v>546.35249999999996</v>
          </cell>
          <cell r="BL345">
            <v>811.16750000000002</v>
          </cell>
          <cell r="BM345">
            <v>87.637900000000002</v>
          </cell>
          <cell r="BN345">
            <v>535.43799999999999</v>
          </cell>
          <cell r="BO345">
            <v>796.32910000000004</v>
          </cell>
          <cell r="BP345">
            <v>29.626300000000001</v>
          </cell>
          <cell r="BQ345">
            <v>175.4374</v>
          </cell>
          <cell r="BR345">
            <v>267.79309999999998</v>
          </cell>
          <cell r="BS345">
            <v>60.1143</v>
          </cell>
          <cell r="BT345">
            <v>370.9151</v>
          </cell>
          <cell r="BU345">
            <v>543.37440000000004</v>
          </cell>
          <cell r="BV345">
            <v>89.740600000000001</v>
          </cell>
          <cell r="BW345">
            <v>546.35249999999996</v>
          </cell>
          <cell r="BX345">
            <v>811.16750000000002</v>
          </cell>
          <cell r="BY345">
            <v>2.1027</v>
          </cell>
          <cell r="BZ345">
            <v>10.9145</v>
          </cell>
          <cell r="CA345">
            <v>14.8384</v>
          </cell>
          <cell r="CB345">
            <v>0</v>
          </cell>
          <cell r="CC345">
            <v>0</v>
          </cell>
          <cell r="CD345">
            <v>0</v>
          </cell>
          <cell r="CE345">
            <v>0</v>
          </cell>
          <cell r="CF345">
            <v>0</v>
          </cell>
          <cell r="CG345">
            <v>0</v>
          </cell>
          <cell r="CH345">
            <v>0</v>
          </cell>
          <cell r="CI345">
            <v>0</v>
          </cell>
          <cell r="CJ345">
            <v>0</v>
          </cell>
          <cell r="CK345">
            <v>0</v>
          </cell>
          <cell r="CL345">
            <v>0</v>
          </cell>
          <cell r="CM345">
            <v>0</v>
          </cell>
          <cell r="CN345">
            <v>2.1027</v>
          </cell>
          <cell r="CO345">
            <v>10.9145</v>
          </cell>
          <cell r="CP345">
            <v>14.8384</v>
          </cell>
          <cell r="CQ345">
            <v>0</v>
          </cell>
          <cell r="CR345">
            <v>0</v>
          </cell>
          <cell r="CS345">
            <v>0</v>
          </cell>
          <cell r="CT345">
            <v>0</v>
          </cell>
          <cell r="CU345">
            <v>0</v>
          </cell>
          <cell r="CV345">
            <v>0</v>
          </cell>
          <cell r="CW345">
            <v>0</v>
          </cell>
          <cell r="CX345">
            <v>0</v>
          </cell>
          <cell r="CY345">
            <v>0</v>
          </cell>
          <cell r="CZ345">
            <v>87.637900000000002</v>
          </cell>
          <cell r="DA345">
            <v>535.43799999999999</v>
          </cell>
          <cell r="DB345">
            <v>796.32910000000004</v>
          </cell>
        </row>
        <row r="346">
          <cell r="A346">
            <v>94130</v>
          </cell>
          <cell r="B346">
            <v>0</v>
          </cell>
          <cell r="C346">
            <v>0</v>
          </cell>
          <cell r="D346">
            <v>0</v>
          </cell>
          <cell r="E346">
            <v>0</v>
          </cell>
          <cell r="F346">
            <v>0</v>
          </cell>
          <cell r="G346">
            <v>0</v>
          </cell>
          <cell r="H346">
            <v>0</v>
          </cell>
          <cell r="I346">
            <v>233.8272</v>
          </cell>
          <cell r="J346">
            <v>0</v>
          </cell>
          <cell r="K346">
            <v>0</v>
          </cell>
          <cell r="L346">
            <v>0</v>
          </cell>
          <cell r="M346">
            <v>0</v>
          </cell>
          <cell r="N346">
            <v>0</v>
          </cell>
          <cell r="O346">
            <v>233.8272</v>
          </cell>
          <cell r="P346">
            <v>0</v>
          </cell>
          <cell r="Q346">
            <v>64.160399999999996</v>
          </cell>
          <cell r="R346">
            <v>250.89510000000001</v>
          </cell>
          <cell r="S346">
            <v>727.82349999999997</v>
          </cell>
          <cell r="T346">
            <v>227.47800000000001</v>
          </cell>
          <cell r="U346">
            <v>889.53779999999995</v>
          </cell>
          <cell r="V346">
            <v>2580.4652999999998</v>
          </cell>
          <cell r="W346">
            <v>291.63839999999999</v>
          </cell>
          <cell r="X346">
            <v>1140.4329</v>
          </cell>
          <cell r="Y346">
            <v>3308.2887999999998</v>
          </cell>
          <cell r="Z346">
            <v>352.7448</v>
          </cell>
          <cell r="AA346">
            <v>1372.4602</v>
          </cell>
          <cell r="AB346">
            <v>4001.4692</v>
          </cell>
          <cell r="AC346">
            <v>0</v>
          </cell>
          <cell r="AD346">
            <v>0</v>
          </cell>
          <cell r="AE346">
            <v>0</v>
          </cell>
          <cell r="AF346">
            <v>0</v>
          </cell>
          <cell r="AG346">
            <v>0</v>
          </cell>
          <cell r="AH346">
            <v>0</v>
          </cell>
          <cell r="AI346">
            <v>5.7458999999999998</v>
          </cell>
          <cell r="AJ346">
            <v>28.890799999999999</v>
          </cell>
          <cell r="AK346">
            <v>47.698799999999999</v>
          </cell>
          <cell r="AL346">
            <v>317.31779999999998</v>
          </cell>
          <cell r="AM346">
            <v>1296.7149999999999</v>
          </cell>
          <cell r="AN346">
            <v>3599.5913</v>
          </cell>
          <cell r="AO346">
            <v>664.31669999999997</v>
          </cell>
          <cell r="AP346">
            <v>2640.2844</v>
          </cell>
          <cell r="AQ346">
            <v>7553.3617000000004</v>
          </cell>
          <cell r="AR346">
            <v>5.7458999999999998</v>
          </cell>
          <cell r="AS346">
            <v>262.71800000000002</v>
          </cell>
          <cell r="AT346">
            <v>47.698799999999999</v>
          </cell>
          <cell r="AU346">
            <v>0</v>
          </cell>
          <cell r="AV346">
            <v>0</v>
          </cell>
          <cell r="AW346">
            <v>0</v>
          </cell>
          <cell r="AX346">
            <v>0</v>
          </cell>
          <cell r="AY346">
            <v>0</v>
          </cell>
          <cell r="AZ346">
            <v>0</v>
          </cell>
          <cell r="BA346">
            <v>5.7458999999999998</v>
          </cell>
          <cell r="BB346">
            <v>262.71800000000002</v>
          </cell>
          <cell r="BC346">
            <v>47.698799999999999</v>
          </cell>
          <cell r="BD346">
            <v>352.7448</v>
          </cell>
          <cell r="BE346">
            <v>1606.2873999999999</v>
          </cell>
          <cell r="BF346">
            <v>4001.4692</v>
          </cell>
          <cell r="BG346">
            <v>608.95619999999997</v>
          </cell>
          <cell r="BH346">
            <v>2437.1478999999999</v>
          </cell>
          <cell r="BI346">
            <v>6907.8801000000003</v>
          </cell>
          <cell r="BJ346">
            <v>961.70100000000002</v>
          </cell>
          <cell r="BK346">
            <v>4043.4353000000001</v>
          </cell>
          <cell r="BL346">
            <v>10909.3493</v>
          </cell>
          <cell r="BM346">
            <v>955.95510000000002</v>
          </cell>
          <cell r="BN346">
            <v>3780.7172999999998</v>
          </cell>
          <cell r="BO346">
            <v>10861.6505</v>
          </cell>
          <cell r="BP346">
            <v>352.7448</v>
          </cell>
          <cell r="BQ346">
            <v>1606.2873999999999</v>
          </cell>
          <cell r="BR346">
            <v>4001.4692</v>
          </cell>
          <cell r="BS346">
            <v>608.95619999999997</v>
          </cell>
          <cell r="BT346">
            <v>2437.1478999999999</v>
          </cell>
          <cell r="BU346">
            <v>6907.8801000000003</v>
          </cell>
          <cell r="BV346">
            <v>961.70100000000002</v>
          </cell>
          <cell r="BW346">
            <v>4043.4353000000001</v>
          </cell>
          <cell r="BX346">
            <v>10909.3493</v>
          </cell>
          <cell r="BY346">
            <v>5.7458999999999998</v>
          </cell>
          <cell r="BZ346">
            <v>28.890799999999999</v>
          </cell>
          <cell r="CA346">
            <v>47.698799999999999</v>
          </cell>
          <cell r="CB346">
            <v>0</v>
          </cell>
          <cell r="CC346">
            <v>0</v>
          </cell>
          <cell r="CD346">
            <v>0</v>
          </cell>
          <cell r="CE346">
            <v>0</v>
          </cell>
          <cell r="CF346">
            <v>233.8272</v>
          </cell>
          <cell r="CG346">
            <v>0</v>
          </cell>
          <cell r="CH346">
            <v>0</v>
          </cell>
          <cell r="CI346">
            <v>0</v>
          </cell>
          <cell r="CJ346">
            <v>0</v>
          </cell>
          <cell r="CK346">
            <v>0</v>
          </cell>
          <cell r="CL346">
            <v>0</v>
          </cell>
          <cell r="CM346">
            <v>0</v>
          </cell>
          <cell r="CN346">
            <v>5.7458999999999998</v>
          </cell>
          <cell r="CO346">
            <v>262.71800000000002</v>
          </cell>
          <cell r="CP346">
            <v>47.698799999999999</v>
          </cell>
          <cell r="CQ346">
            <v>0</v>
          </cell>
          <cell r="CR346">
            <v>0</v>
          </cell>
          <cell r="CS346">
            <v>0</v>
          </cell>
          <cell r="CT346">
            <v>0</v>
          </cell>
          <cell r="CU346">
            <v>0</v>
          </cell>
          <cell r="CV346">
            <v>0</v>
          </cell>
          <cell r="CW346">
            <v>0</v>
          </cell>
          <cell r="CX346">
            <v>0</v>
          </cell>
          <cell r="CY346">
            <v>0</v>
          </cell>
          <cell r="CZ346">
            <v>955.95510000000002</v>
          </cell>
          <cell r="DA346">
            <v>3780.7172999999998</v>
          </cell>
          <cell r="DB346">
            <v>10861.6505</v>
          </cell>
        </row>
        <row r="347">
          <cell r="A347">
            <v>94131</v>
          </cell>
          <cell r="B347">
            <v>161.5145</v>
          </cell>
          <cell r="C347">
            <v>856.81259999999997</v>
          </cell>
          <cell r="D347">
            <v>551.6576</v>
          </cell>
          <cell r="E347">
            <v>299.9556</v>
          </cell>
          <cell r="F347">
            <v>1428.4953</v>
          </cell>
          <cell r="G347">
            <v>1024.5072</v>
          </cell>
          <cell r="H347">
            <v>0</v>
          </cell>
          <cell r="I347">
            <v>192.928</v>
          </cell>
          <cell r="J347">
            <v>0</v>
          </cell>
          <cell r="K347">
            <v>0</v>
          </cell>
          <cell r="L347">
            <v>0</v>
          </cell>
          <cell r="M347">
            <v>0</v>
          </cell>
          <cell r="N347">
            <v>0</v>
          </cell>
          <cell r="O347">
            <v>192.928</v>
          </cell>
          <cell r="P347">
            <v>0</v>
          </cell>
          <cell r="Q347">
            <v>70.679400000000001</v>
          </cell>
          <cell r="R347">
            <v>123.09780000000001</v>
          </cell>
          <cell r="S347">
            <v>241.40770000000001</v>
          </cell>
          <cell r="T347">
            <v>250.5907</v>
          </cell>
          <cell r="U347">
            <v>436.43810000000002</v>
          </cell>
          <cell r="V347">
            <v>855.90020000000004</v>
          </cell>
          <cell r="W347">
            <v>782.74019999999996</v>
          </cell>
          <cell r="X347">
            <v>2844.8438000000001</v>
          </cell>
          <cell r="Y347">
            <v>2673.4726999999998</v>
          </cell>
          <cell r="Z347">
            <v>507.15269999999998</v>
          </cell>
          <cell r="AA347">
            <v>879.56410000000005</v>
          </cell>
          <cell r="AB347">
            <v>1732.1950999999999</v>
          </cell>
          <cell r="AC347">
            <v>0</v>
          </cell>
          <cell r="AD347">
            <v>49.914900000000003</v>
          </cell>
          <cell r="AE347">
            <v>382.71789999999999</v>
          </cell>
          <cell r="AF347">
            <v>0</v>
          </cell>
          <cell r="AG347">
            <v>0</v>
          </cell>
          <cell r="AH347">
            <v>0</v>
          </cell>
          <cell r="AI347">
            <v>0</v>
          </cell>
          <cell r="AJ347">
            <v>0</v>
          </cell>
          <cell r="AK347">
            <v>0</v>
          </cell>
          <cell r="AL347">
            <v>322.78359999999998</v>
          </cell>
          <cell r="AM347">
            <v>565.37810000000002</v>
          </cell>
          <cell r="AN347">
            <v>1102.4772</v>
          </cell>
          <cell r="AO347">
            <v>829.93629999999996</v>
          </cell>
          <cell r="AP347">
            <v>1395.0273</v>
          </cell>
          <cell r="AQ347">
            <v>2451.9544000000001</v>
          </cell>
          <cell r="AR347">
            <v>0</v>
          </cell>
          <cell r="AS347">
            <v>242.84289999999999</v>
          </cell>
          <cell r="AT347">
            <v>382.71789999999999</v>
          </cell>
          <cell r="AU347">
            <v>0</v>
          </cell>
          <cell r="AV347">
            <v>0</v>
          </cell>
          <cell r="AW347">
            <v>0</v>
          </cell>
          <cell r="AX347">
            <v>0</v>
          </cell>
          <cell r="AY347">
            <v>0</v>
          </cell>
          <cell r="AZ347">
            <v>0</v>
          </cell>
          <cell r="BA347">
            <v>0</v>
          </cell>
          <cell r="BB347">
            <v>242.84289999999999</v>
          </cell>
          <cell r="BC347">
            <v>382.71789999999999</v>
          </cell>
          <cell r="BD347">
            <v>968.62279999999998</v>
          </cell>
          <cell r="BE347">
            <v>3357.8</v>
          </cell>
          <cell r="BF347">
            <v>3308.3598999999999</v>
          </cell>
          <cell r="BG347">
            <v>644.05370000000005</v>
          </cell>
          <cell r="BH347">
            <v>1124.914</v>
          </cell>
          <cell r="BI347">
            <v>2199.7851000000001</v>
          </cell>
          <cell r="BJ347">
            <v>1612.6765</v>
          </cell>
          <cell r="BK347">
            <v>4482.7139999999999</v>
          </cell>
          <cell r="BL347">
            <v>5508.1450000000004</v>
          </cell>
          <cell r="BM347">
            <v>1612.6765</v>
          </cell>
          <cell r="BN347">
            <v>4239.8711000000003</v>
          </cell>
          <cell r="BO347">
            <v>5125.4270999999999</v>
          </cell>
          <cell r="BP347">
            <v>968.62279999999998</v>
          </cell>
          <cell r="BQ347">
            <v>3357.8</v>
          </cell>
          <cell r="BR347">
            <v>3308.3598999999999</v>
          </cell>
          <cell r="BS347">
            <v>644.05370000000005</v>
          </cell>
          <cell r="BT347">
            <v>1124.914</v>
          </cell>
          <cell r="BU347">
            <v>2199.7851000000001</v>
          </cell>
          <cell r="BV347">
            <v>1612.6765</v>
          </cell>
          <cell r="BW347">
            <v>4482.7139999999999</v>
          </cell>
          <cell r="BX347">
            <v>5508.1450000000004</v>
          </cell>
          <cell r="BY347">
            <v>0</v>
          </cell>
          <cell r="BZ347">
            <v>0</v>
          </cell>
          <cell r="CA347">
            <v>0</v>
          </cell>
          <cell r="CB347">
            <v>0</v>
          </cell>
          <cell r="CC347">
            <v>0</v>
          </cell>
          <cell r="CD347">
            <v>0</v>
          </cell>
          <cell r="CE347">
            <v>0</v>
          </cell>
          <cell r="CF347">
            <v>192.928</v>
          </cell>
          <cell r="CG347">
            <v>0</v>
          </cell>
          <cell r="CH347">
            <v>0</v>
          </cell>
          <cell r="CI347">
            <v>0</v>
          </cell>
          <cell r="CJ347">
            <v>0</v>
          </cell>
          <cell r="CK347">
            <v>0</v>
          </cell>
          <cell r="CL347">
            <v>49.914900000000003</v>
          </cell>
          <cell r="CM347">
            <v>382.71789999999999</v>
          </cell>
          <cell r="CN347">
            <v>0</v>
          </cell>
          <cell r="CO347">
            <v>242.84289999999999</v>
          </cell>
          <cell r="CP347">
            <v>382.71789999999999</v>
          </cell>
          <cell r="CQ347">
            <v>0</v>
          </cell>
          <cell r="CR347">
            <v>0</v>
          </cell>
          <cell r="CS347">
            <v>0</v>
          </cell>
          <cell r="CT347">
            <v>0</v>
          </cell>
          <cell r="CU347">
            <v>0</v>
          </cell>
          <cell r="CV347">
            <v>0</v>
          </cell>
          <cell r="CW347">
            <v>0</v>
          </cell>
          <cell r="CX347">
            <v>0</v>
          </cell>
          <cell r="CY347">
            <v>0</v>
          </cell>
          <cell r="CZ347">
            <v>1612.6765</v>
          </cell>
          <cell r="DA347">
            <v>4239.8711000000003</v>
          </cell>
          <cell r="DB347">
            <v>5125.4270999999999</v>
          </cell>
        </row>
        <row r="348">
          <cell r="A348">
            <v>94132</v>
          </cell>
          <cell r="B348">
            <v>0</v>
          </cell>
          <cell r="C348">
            <v>0</v>
          </cell>
          <cell r="D348">
            <v>0</v>
          </cell>
          <cell r="E348">
            <v>0</v>
          </cell>
          <cell r="F348">
            <v>0</v>
          </cell>
          <cell r="G348">
            <v>0</v>
          </cell>
          <cell r="H348">
            <v>0</v>
          </cell>
          <cell r="I348">
            <v>134.0864</v>
          </cell>
          <cell r="J348">
            <v>0</v>
          </cell>
          <cell r="K348">
            <v>0</v>
          </cell>
          <cell r="L348">
            <v>0</v>
          </cell>
          <cell r="M348">
            <v>0</v>
          </cell>
          <cell r="N348">
            <v>0</v>
          </cell>
          <cell r="O348">
            <v>134.0864</v>
          </cell>
          <cell r="P348">
            <v>0</v>
          </cell>
          <cell r="Q348">
            <v>35.429499999999997</v>
          </cell>
          <cell r="R348">
            <v>183.05760000000001</v>
          </cell>
          <cell r="S348">
            <v>401.90530000000001</v>
          </cell>
          <cell r="T348">
            <v>125.61360000000001</v>
          </cell>
          <cell r="U348">
            <v>649.02189999999996</v>
          </cell>
          <cell r="V348">
            <v>1424.9367</v>
          </cell>
          <cell r="W348">
            <v>161.04310000000001</v>
          </cell>
          <cell r="X348">
            <v>832.07950000000005</v>
          </cell>
          <cell r="Y348">
            <v>1826.8420000000001</v>
          </cell>
          <cell r="Z348">
            <v>152.5754</v>
          </cell>
          <cell r="AA348">
            <v>764.51610000000005</v>
          </cell>
          <cell r="AB348">
            <v>1730.7843</v>
          </cell>
          <cell r="AC348">
            <v>0</v>
          </cell>
          <cell r="AD348">
            <v>0</v>
          </cell>
          <cell r="AE348">
            <v>0</v>
          </cell>
          <cell r="AF348">
            <v>0</v>
          </cell>
          <cell r="AG348">
            <v>0</v>
          </cell>
          <cell r="AH348">
            <v>0</v>
          </cell>
          <cell r="AI348">
            <v>4.0842000000000001</v>
          </cell>
          <cell r="AJ348">
            <v>20.578800000000001</v>
          </cell>
          <cell r="AK348">
            <v>33.904400000000003</v>
          </cell>
          <cell r="AL348">
            <v>148.53270000000001</v>
          </cell>
          <cell r="AM348">
            <v>788.14639999999997</v>
          </cell>
          <cell r="AN348">
            <v>1684.9258</v>
          </cell>
          <cell r="AO348">
            <v>297.02390000000003</v>
          </cell>
          <cell r="AP348">
            <v>1532.0836999999999</v>
          </cell>
          <cell r="AQ348">
            <v>3381.8056999999999</v>
          </cell>
          <cell r="AR348">
            <v>4.0842000000000001</v>
          </cell>
          <cell r="AS348">
            <v>154.6652</v>
          </cell>
          <cell r="AT348">
            <v>33.904400000000003</v>
          </cell>
          <cell r="AU348">
            <v>0</v>
          </cell>
          <cell r="AV348">
            <v>0</v>
          </cell>
          <cell r="AW348">
            <v>0</v>
          </cell>
          <cell r="AX348">
            <v>0</v>
          </cell>
          <cell r="AY348">
            <v>0</v>
          </cell>
          <cell r="AZ348">
            <v>0</v>
          </cell>
          <cell r="BA348">
            <v>4.0842000000000001</v>
          </cell>
          <cell r="BB348">
            <v>154.6652</v>
          </cell>
          <cell r="BC348">
            <v>33.904400000000003</v>
          </cell>
          <cell r="BD348">
            <v>152.5754</v>
          </cell>
          <cell r="BE348">
            <v>898.60249999999996</v>
          </cell>
          <cell r="BF348">
            <v>1730.7843</v>
          </cell>
          <cell r="BG348">
            <v>309.57580000000002</v>
          </cell>
          <cell r="BH348">
            <v>1620.2258999999999</v>
          </cell>
          <cell r="BI348">
            <v>3511.7678000000001</v>
          </cell>
          <cell r="BJ348">
            <v>462.15120000000002</v>
          </cell>
          <cell r="BK348">
            <v>2518.8283999999999</v>
          </cell>
          <cell r="BL348">
            <v>5242.5520999999999</v>
          </cell>
          <cell r="BM348">
            <v>458.06700000000001</v>
          </cell>
          <cell r="BN348">
            <v>2364.1632</v>
          </cell>
          <cell r="BO348">
            <v>5208.6477000000004</v>
          </cell>
          <cell r="BP348">
            <v>152.5754</v>
          </cell>
          <cell r="BQ348">
            <v>898.60249999999996</v>
          </cell>
          <cell r="BR348">
            <v>1730.7843</v>
          </cell>
          <cell r="BS348">
            <v>309.57580000000002</v>
          </cell>
          <cell r="BT348">
            <v>1620.2258999999999</v>
          </cell>
          <cell r="BU348">
            <v>3511.7678000000001</v>
          </cell>
          <cell r="BV348">
            <v>462.15120000000002</v>
          </cell>
          <cell r="BW348">
            <v>2518.8283999999999</v>
          </cell>
          <cell r="BX348">
            <v>5242.5520999999999</v>
          </cell>
          <cell r="BY348">
            <v>4.0842000000000001</v>
          </cell>
          <cell r="BZ348">
            <v>20.578800000000001</v>
          </cell>
          <cell r="CA348">
            <v>33.904400000000003</v>
          </cell>
          <cell r="CB348">
            <v>0</v>
          </cell>
          <cell r="CC348">
            <v>0</v>
          </cell>
          <cell r="CD348">
            <v>0</v>
          </cell>
          <cell r="CE348">
            <v>0</v>
          </cell>
          <cell r="CF348">
            <v>134.0864</v>
          </cell>
          <cell r="CG348">
            <v>0</v>
          </cell>
          <cell r="CH348">
            <v>0</v>
          </cell>
          <cell r="CI348">
            <v>0</v>
          </cell>
          <cell r="CJ348">
            <v>0</v>
          </cell>
          <cell r="CK348">
            <v>0</v>
          </cell>
          <cell r="CL348">
            <v>0</v>
          </cell>
          <cell r="CM348">
            <v>0</v>
          </cell>
          <cell r="CN348">
            <v>4.0842000000000001</v>
          </cell>
          <cell r="CO348">
            <v>154.6652</v>
          </cell>
          <cell r="CP348">
            <v>33.904400000000003</v>
          </cell>
          <cell r="CQ348">
            <v>0</v>
          </cell>
          <cell r="CR348">
            <v>0</v>
          </cell>
          <cell r="CS348">
            <v>0</v>
          </cell>
          <cell r="CT348">
            <v>0</v>
          </cell>
          <cell r="CU348">
            <v>0</v>
          </cell>
          <cell r="CV348">
            <v>0</v>
          </cell>
          <cell r="CW348">
            <v>0</v>
          </cell>
          <cell r="CX348">
            <v>0</v>
          </cell>
          <cell r="CY348">
            <v>0</v>
          </cell>
          <cell r="CZ348">
            <v>458.06700000000001</v>
          </cell>
          <cell r="DA348">
            <v>2364.1632</v>
          </cell>
          <cell r="DB348">
            <v>5208.6477000000004</v>
          </cell>
        </row>
        <row r="349">
          <cell r="A349">
            <v>94133</v>
          </cell>
          <cell r="B349">
            <v>0</v>
          </cell>
          <cell r="C349">
            <v>0</v>
          </cell>
          <cell r="D349">
            <v>0</v>
          </cell>
          <cell r="E349">
            <v>0</v>
          </cell>
          <cell r="F349">
            <v>0</v>
          </cell>
          <cell r="G349">
            <v>0</v>
          </cell>
          <cell r="H349">
            <v>0</v>
          </cell>
          <cell r="I349">
            <v>308.23520000000002</v>
          </cell>
          <cell r="J349">
            <v>0</v>
          </cell>
          <cell r="K349">
            <v>0</v>
          </cell>
          <cell r="L349">
            <v>0</v>
          </cell>
          <cell r="M349">
            <v>0</v>
          </cell>
          <cell r="N349">
            <v>0</v>
          </cell>
          <cell r="O349">
            <v>308.23520000000002</v>
          </cell>
          <cell r="P349">
            <v>0</v>
          </cell>
          <cell r="Q349">
            <v>164.27940000000001</v>
          </cell>
          <cell r="R349">
            <v>706.43640000000005</v>
          </cell>
          <cell r="S349">
            <v>1863.5531000000001</v>
          </cell>
          <cell r="T349">
            <v>582.44500000000005</v>
          </cell>
          <cell r="U349">
            <v>2504.6379000000002</v>
          </cell>
          <cell r="V349">
            <v>6607.1424999999999</v>
          </cell>
          <cell r="W349">
            <v>746.72439999999995</v>
          </cell>
          <cell r="X349">
            <v>3211.0743000000002</v>
          </cell>
          <cell r="Y349">
            <v>8470.6955999999991</v>
          </cell>
          <cell r="Z349">
            <v>1225.0351000000001</v>
          </cell>
          <cell r="AA349">
            <v>5223.0787</v>
          </cell>
          <cell r="AB349">
            <v>13896.558199999999</v>
          </cell>
          <cell r="AC349">
            <v>0</v>
          </cell>
          <cell r="AD349">
            <v>0</v>
          </cell>
          <cell r="AE349">
            <v>0</v>
          </cell>
          <cell r="AF349">
            <v>0</v>
          </cell>
          <cell r="AG349">
            <v>0</v>
          </cell>
          <cell r="AH349">
            <v>0</v>
          </cell>
          <cell r="AI349">
            <v>6.2637</v>
          </cell>
          <cell r="AJ349">
            <v>37.684100000000001</v>
          </cell>
          <cell r="AK349">
            <v>51.997399999999999</v>
          </cell>
          <cell r="AL349">
            <v>750.24220000000003</v>
          </cell>
          <cell r="AM349">
            <v>3290.5149000000001</v>
          </cell>
          <cell r="AN349">
            <v>8510.6003000000001</v>
          </cell>
          <cell r="AO349">
            <v>1969.0136</v>
          </cell>
          <cell r="AP349">
            <v>8475.9094999999998</v>
          </cell>
          <cell r="AQ349">
            <v>22355.161100000001</v>
          </cell>
          <cell r="AR349">
            <v>6.2637</v>
          </cell>
          <cell r="AS349">
            <v>345.91930000000002</v>
          </cell>
          <cell r="AT349">
            <v>51.997399999999999</v>
          </cell>
          <cell r="AU349">
            <v>0</v>
          </cell>
          <cell r="AV349">
            <v>0</v>
          </cell>
          <cell r="AW349">
            <v>0</v>
          </cell>
          <cell r="AX349">
            <v>0</v>
          </cell>
          <cell r="AY349">
            <v>0</v>
          </cell>
          <cell r="AZ349">
            <v>0</v>
          </cell>
          <cell r="BA349">
            <v>6.2637</v>
          </cell>
          <cell r="BB349">
            <v>345.91930000000002</v>
          </cell>
          <cell r="BC349">
            <v>51.997399999999999</v>
          </cell>
          <cell r="BD349">
            <v>1225.0351000000001</v>
          </cell>
          <cell r="BE349">
            <v>5531.3139000000001</v>
          </cell>
          <cell r="BF349">
            <v>13896.558199999999</v>
          </cell>
          <cell r="BG349">
            <v>1496.9666</v>
          </cell>
          <cell r="BH349">
            <v>6501.5892000000003</v>
          </cell>
          <cell r="BI349">
            <v>16981.295900000001</v>
          </cell>
          <cell r="BJ349">
            <v>2722.0016999999998</v>
          </cell>
          <cell r="BK349">
            <v>12032.9031</v>
          </cell>
          <cell r="BL349">
            <v>30877.8541</v>
          </cell>
          <cell r="BM349">
            <v>2715.7379999999998</v>
          </cell>
          <cell r="BN349">
            <v>11686.9838</v>
          </cell>
          <cell r="BO349">
            <v>30825.8567</v>
          </cell>
          <cell r="BP349">
            <v>1225.0351000000001</v>
          </cell>
          <cell r="BQ349">
            <v>5531.3139000000001</v>
          </cell>
          <cell r="BR349">
            <v>13896.558199999999</v>
          </cell>
          <cell r="BS349">
            <v>1496.9666</v>
          </cell>
          <cell r="BT349">
            <v>6501.5892000000003</v>
          </cell>
          <cell r="BU349">
            <v>16981.295900000001</v>
          </cell>
          <cell r="BV349">
            <v>2722.0016999999998</v>
          </cell>
          <cell r="BW349">
            <v>12032.9031</v>
          </cell>
          <cell r="BX349">
            <v>30877.8541</v>
          </cell>
          <cell r="BY349">
            <v>6.2637</v>
          </cell>
          <cell r="BZ349">
            <v>37.684100000000001</v>
          </cell>
          <cell r="CA349">
            <v>51.997399999999999</v>
          </cell>
          <cell r="CB349">
            <v>0</v>
          </cell>
          <cell r="CC349">
            <v>0</v>
          </cell>
          <cell r="CD349">
            <v>0</v>
          </cell>
          <cell r="CE349">
            <v>0</v>
          </cell>
          <cell r="CF349">
            <v>308.23520000000002</v>
          </cell>
          <cell r="CG349">
            <v>0</v>
          </cell>
          <cell r="CH349">
            <v>0</v>
          </cell>
          <cell r="CI349">
            <v>0</v>
          </cell>
          <cell r="CJ349">
            <v>0</v>
          </cell>
          <cell r="CK349">
            <v>0</v>
          </cell>
          <cell r="CL349">
            <v>0</v>
          </cell>
          <cell r="CM349">
            <v>0</v>
          </cell>
          <cell r="CN349">
            <v>6.2637</v>
          </cell>
          <cell r="CO349">
            <v>345.91930000000002</v>
          </cell>
          <cell r="CP349">
            <v>51.997399999999999</v>
          </cell>
          <cell r="CQ349">
            <v>0</v>
          </cell>
          <cell r="CR349">
            <v>0</v>
          </cell>
          <cell r="CS349">
            <v>0</v>
          </cell>
          <cell r="CT349">
            <v>0</v>
          </cell>
          <cell r="CU349">
            <v>0</v>
          </cell>
          <cell r="CV349">
            <v>0</v>
          </cell>
          <cell r="CW349">
            <v>0</v>
          </cell>
          <cell r="CX349">
            <v>0</v>
          </cell>
          <cell r="CY349">
            <v>0</v>
          </cell>
          <cell r="CZ349">
            <v>2715.7379999999998</v>
          </cell>
          <cell r="DA349">
            <v>11686.9838</v>
          </cell>
          <cell r="DB349">
            <v>30825.8567</v>
          </cell>
        </row>
        <row r="350">
          <cell r="A350">
            <v>94134</v>
          </cell>
          <cell r="B350">
            <v>0</v>
          </cell>
          <cell r="C350">
            <v>0</v>
          </cell>
          <cell r="D350">
            <v>0</v>
          </cell>
          <cell r="E350">
            <v>0</v>
          </cell>
          <cell r="F350">
            <v>0</v>
          </cell>
          <cell r="G350">
            <v>0</v>
          </cell>
          <cell r="H350">
            <v>0</v>
          </cell>
          <cell r="I350">
            <v>116.0992</v>
          </cell>
          <cell r="J350">
            <v>0</v>
          </cell>
          <cell r="K350">
            <v>0</v>
          </cell>
          <cell r="L350">
            <v>0</v>
          </cell>
          <cell r="M350">
            <v>0</v>
          </cell>
          <cell r="N350">
            <v>0</v>
          </cell>
          <cell r="O350">
            <v>116.0992</v>
          </cell>
          <cell r="P350">
            <v>0</v>
          </cell>
          <cell r="Q350">
            <v>17.845500000000001</v>
          </cell>
          <cell r="R350">
            <v>103.6053</v>
          </cell>
          <cell r="S350">
            <v>161.3065</v>
          </cell>
          <cell r="T350">
            <v>63.270400000000002</v>
          </cell>
          <cell r="U350">
            <v>367.32830000000001</v>
          </cell>
          <cell r="V350">
            <v>571.90309999999999</v>
          </cell>
          <cell r="W350">
            <v>81.115899999999996</v>
          </cell>
          <cell r="X350">
            <v>470.93360000000001</v>
          </cell>
          <cell r="Y350">
            <v>733.20960000000002</v>
          </cell>
          <cell r="Z350">
            <v>83.169399999999996</v>
          </cell>
          <cell r="AA350">
            <v>470.67149999999998</v>
          </cell>
          <cell r="AB350">
            <v>751.77059999999994</v>
          </cell>
          <cell r="AC350">
            <v>0</v>
          </cell>
          <cell r="AD350">
            <v>0</v>
          </cell>
          <cell r="AE350">
            <v>0</v>
          </cell>
          <cell r="AF350">
            <v>0</v>
          </cell>
          <cell r="AG350">
            <v>0</v>
          </cell>
          <cell r="AH350">
            <v>0</v>
          </cell>
          <cell r="AI350">
            <v>2.8382000000000001</v>
          </cell>
          <cell r="AJ350">
            <v>14.828799999999999</v>
          </cell>
          <cell r="AK350">
            <v>20.028700000000001</v>
          </cell>
          <cell r="AL350">
            <v>74.814499999999995</v>
          </cell>
          <cell r="AM350">
            <v>445.95269999999999</v>
          </cell>
          <cell r="AN350">
            <v>676.25070000000005</v>
          </cell>
          <cell r="AO350">
            <v>155.14570000000001</v>
          </cell>
          <cell r="AP350">
            <v>901.79539999999997</v>
          </cell>
          <cell r="AQ350">
            <v>1407.9926</v>
          </cell>
          <cell r="AR350">
            <v>2.8382000000000001</v>
          </cell>
          <cell r="AS350">
            <v>130.928</v>
          </cell>
          <cell r="AT350">
            <v>20.028700000000001</v>
          </cell>
          <cell r="AU350">
            <v>0</v>
          </cell>
          <cell r="AV350">
            <v>0</v>
          </cell>
          <cell r="AW350">
            <v>0</v>
          </cell>
          <cell r="AX350">
            <v>0</v>
          </cell>
          <cell r="AY350">
            <v>0</v>
          </cell>
          <cell r="AZ350">
            <v>0</v>
          </cell>
          <cell r="BA350">
            <v>2.8382000000000001</v>
          </cell>
          <cell r="BB350">
            <v>130.928</v>
          </cell>
          <cell r="BC350">
            <v>20.028700000000001</v>
          </cell>
          <cell r="BD350">
            <v>83.169399999999996</v>
          </cell>
          <cell r="BE350">
            <v>586.77070000000003</v>
          </cell>
          <cell r="BF350">
            <v>751.77059999999994</v>
          </cell>
          <cell r="BG350">
            <v>155.93039999999999</v>
          </cell>
          <cell r="BH350">
            <v>916.88630000000001</v>
          </cell>
          <cell r="BI350">
            <v>1409.4603</v>
          </cell>
          <cell r="BJ350">
            <v>239.09979999999999</v>
          </cell>
          <cell r="BK350">
            <v>1503.6569999999999</v>
          </cell>
          <cell r="BL350">
            <v>2161.2309</v>
          </cell>
          <cell r="BM350">
            <v>236.26159999999999</v>
          </cell>
          <cell r="BN350">
            <v>1372.729</v>
          </cell>
          <cell r="BO350">
            <v>2141.2022000000002</v>
          </cell>
          <cell r="BP350">
            <v>83.169399999999996</v>
          </cell>
          <cell r="BQ350">
            <v>586.77070000000003</v>
          </cell>
          <cell r="BR350">
            <v>751.77059999999994</v>
          </cell>
          <cell r="BS350">
            <v>155.93039999999999</v>
          </cell>
          <cell r="BT350">
            <v>916.88630000000001</v>
          </cell>
          <cell r="BU350">
            <v>1409.4603</v>
          </cell>
          <cell r="BV350">
            <v>239.09979999999999</v>
          </cell>
          <cell r="BW350">
            <v>1503.6569999999999</v>
          </cell>
          <cell r="BX350">
            <v>2161.2309</v>
          </cell>
          <cell r="BY350">
            <v>2.8382000000000001</v>
          </cell>
          <cell r="BZ350">
            <v>14.828799999999999</v>
          </cell>
          <cell r="CA350">
            <v>20.028700000000001</v>
          </cell>
          <cell r="CB350">
            <v>0</v>
          </cell>
          <cell r="CC350">
            <v>0</v>
          </cell>
          <cell r="CD350">
            <v>0</v>
          </cell>
          <cell r="CE350">
            <v>0</v>
          </cell>
          <cell r="CF350">
            <v>116.0992</v>
          </cell>
          <cell r="CG350">
            <v>0</v>
          </cell>
          <cell r="CH350">
            <v>0</v>
          </cell>
          <cell r="CI350">
            <v>0</v>
          </cell>
          <cell r="CJ350">
            <v>0</v>
          </cell>
          <cell r="CK350">
            <v>0</v>
          </cell>
          <cell r="CL350">
            <v>0</v>
          </cell>
          <cell r="CM350">
            <v>0</v>
          </cell>
          <cell r="CN350">
            <v>2.8382000000000001</v>
          </cell>
          <cell r="CO350">
            <v>130.928</v>
          </cell>
          <cell r="CP350">
            <v>20.028700000000001</v>
          </cell>
          <cell r="CQ350">
            <v>0</v>
          </cell>
          <cell r="CR350">
            <v>0</v>
          </cell>
          <cell r="CS350">
            <v>0</v>
          </cell>
          <cell r="CT350">
            <v>0</v>
          </cell>
          <cell r="CU350">
            <v>0</v>
          </cell>
          <cell r="CV350">
            <v>0</v>
          </cell>
          <cell r="CW350">
            <v>0</v>
          </cell>
          <cell r="CX350">
            <v>0</v>
          </cell>
          <cell r="CY350">
            <v>0</v>
          </cell>
          <cell r="CZ350">
            <v>236.26159999999999</v>
          </cell>
          <cell r="DA350">
            <v>1372.729</v>
          </cell>
          <cell r="DB350">
            <v>2141.2022000000002</v>
          </cell>
        </row>
        <row r="351">
          <cell r="A351">
            <v>94135</v>
          </cell>
          <cell r="B351">
            <v>0</v>
          </cell>
          <cell r="C351">
            <v>0</v>
          </cell>
          <cell r="D351">
            <v>0</v>
          </cell>
          <cell r="E351">
            <v>0</v>
          </cell>
          <cell r="F351">
            <v>0</v>
          </cell>
          <cell r="G351">
            <v>0</v>
          </cell>
          <cell r="H351">
            <v>0</v>
          </cell>
          <cell r="I351">
            <v>0</v>
          </cell>
          <cell r="J351">
            <v>0</v>
          </cell>
          <cell r="K351">
            <v>0</v>
          </cell>
          <cell r="L351">
            <v>0</v>
          </cell>
          <cell r="M351">
            <v>0</v>
          </cell>
          <cell r="N351">
            <v>0</v>
          </cell>
          <cell r="O351">
            <v>0</v>
          </cell>
          <cell r="P351">
            <v>0</v>
          </cell>
          <cell r="Q351">
            <v>122.0898</v>
          </cell>
          <cell r="R351">
            <v>489.23939999999999</v>
          </cell>
          <cell r="S351">
            <v>1407.8923</v>
          </cell>
          <cell r="T351">
            <v>432.86369999999999</v>
          </cell>
          <cell r="U351">
            <v>1734.576</v>
          </cell>
          <cell r="V351">
            <v>4991.6184000000003</v>
          </cell>
          <cell r="W351">
            <v>554.95349999999996</v>
          </cell>
          <cell r="X351">
            <v>2223.8154</v>
          </cell>
          <cell r="Y351">
            <v>6399.5106999999998</v>
          </cell>
          <cell r="Z351">
            <v>608.05790000000002</v>
          </cell>
          <cell r="AA351">
            <v>2431.0227</v>
          </cell>
          <cell r="AB351">
            <v>6745.2038000000002</v>
          </cell>
          <cell r="AC351">
            <v>0</v>
          </cell>
          <cell r="AD351">
            <v>0</v>
          </cell>
          <cell r="AE351">
            <v>0</v>
          </cell>
          <cell r="AF351">
            <v>0</v>
          </cell>
          <cell r="AG351">
            <v>0</v>
          </cell>
          <cell r="AH351">
            <v>0</v>
          </cell>
          <cell r="AI351">
            <v>71.823400000000007</v>
          </cell>
          <cell r="AJ351">
            <v>349.45780000000002</v>
          </cell>
          <cell r="AK351">
            <v>673.21029999999996</v>
          </cell>
          <cell r="AL351">
            <v>546.99069999999995</v>
          </cell>
          <cell r="AM351">
            <v>2305.2465000000002</v>
          </cell>
          <cell r="AN351">
            <v>7515.0133999999998</v>
          </cell>
          <cell r="AO351">
            <v>1083.2252000000001</v>
          </cell>
          <cell r="AP351">
            <v>4386.8113999999996</v>
          </cell>
          <cell r="AQ351">
            <v>13587.0069</v>
          </cell>
          <cell r="AR351">
            <v>71.823400000000007</v>
          </cell>
          <cell r="AS351">
            <v>349.45780000000002</v>
          </cell>
          <cell r="AT351">
            <v>673.21029999999996</v>
          </cell>
          <cell r="AU351">
            <v>0</v>
          </cell>
          <cell r="AV351">
            <v>0</v>
          </cell>
          <cell r="AW351">
            <v>0</v>
          </cell>
          <cell r="AX351">
            <v>0</v>
          </cell>
          <cell r="AY351">
            <v>0</v>
          </cell>
          <cell r="AZ351">
            <v>0</v>
          </cell>
          <cell r="BA351">
            <v>71.823400000000007</v>
          </cell>
          <cell r="BB351">
            <v>349.45780000000002</v>
          </cell>
          <cell r="BC351">
            <v>673.21029999999996</v>
          </cell>
          <cell r="BD351">
            <v>608.05790000000002</v>
          </cell>
          <cell r="BE351">
            <v>2431.0227</v>
          </cell>
          <cell r="BF351">
            <v>6745.2038000000002</v>
          </cell>
          <cell r="BG351">
            <v>1101.9441999999999</v>
          </cell>
          <cell r="BH351">
            <v>4529.0618999999997</v>
          </cell>
          <cell r="BI351">
            <v>13914.524100000001</v>
          </cell>
          <cell r="BJ351">
            <v>1710.0020999999999</v>
          </cell>
          <cell r="BK351">
            <v>6960.0846000000001</v>
          </cell>
          <cell r="BL351">
            <v>20659.727900000002</v>
          </cell>
          <cell r="BM351">
            <v>1638.1786999999999</v>
          </cell>
          <cell r="BN351">
            <v>6610.6268</v>
          </cell>
          <cell r="BO351">
            <v>19986.517599999999</v>
          </cell>
          <cell r="BP351">
            <v>608.05790000000002</v>
          </cell>
          <cell r="BQ351">
            <v>2431.0227</v>
          </cell>
          <cell r="BR351">
            <v>6745.2038000000002</v>
          </cell>
          <cell r="BS351">
            <v>1101.9441999999999</v>
          </cell>
          <cell r="BT351">
            <v>4529.0618999999997</v>
          </cell>
          <cell r="BU351">
            <v>13914.524100000001</v>
          </cell>
          <cell r="BV351">
            <v>1710.0020999999999</v>
          </cell>
          <cell r="BW351">
            <v>6960.0846000000001</v>
          </cell>
          <cell r="BX351">
            <v>20659.727900000002</v>
          </cell>
          <cell r="BY351">
            <v>71.823400000000007</v>
          </cell>
          <cell r="BZ351">
            <v>349.45780000000002</v>
          </cell>
          <cell r="CA351">
            <v>673.21029999999996</v>
          </cell>
          <cell r="CB351">
            <v>0</v>
          </cell>
          <cell r="CC351">
            <v>0</v>
          </cell>
          <cell r="CD351">
            <v>0</v>
          </cell>
          <cell r="CE351">
            <v>0</v>
          </cell>
          <cell r="CF351">
            <v>0</v>
          </cell>
          <cell r="CG351">
            <v>0</v>
          </cell>
          <cell r="CH351">
            <v>0</v>
          </cell>
          <cell r="CI351">
            <v>0</v>
          </cell>
          <cell r="CJ351">
            <v>0</v>
          </cell>
          <cell r="CK351">
            <v>0</v>
          </cell>
          <cell r="CL351">
            <v>0</v>
          </cell>
          <cell r="CM351">
            <v>0</v>
          </cell>
          <cell r="CN351">
            <v>71.823400000000007</v>
          </cell>
          <cell r="CO351">
            <v>349.45780000000002</v>
          </cell>
          <cell r="CP351">
            <v>673.21029999999996</v>
          </cell>
          <cell r="CQ351">
            <v>0</v>
          </cell>
          <cell r="CR351">
            <v>0</v>
          </cell>
          <cell r="CS351">
            <v>0</v>
          </cell>
          <cell r="CT351">
            <v>0</v>
          </cell>
          <cell r="CU351">
            <v>0</v>
          </cell>
          <cell r="CV351">
            <v>0</v>
          </cell>
          <cell r="CW351">
            <v>0</v>
          </cell>
          <cell r="CX351">
            <v>0</v>
          </cell>
          <cell r="CY351">
            <v>0</v>
          </cell>
          <cell r="CZ351">
            <v>1638.1786999999999</v>
          </cell>
          <cell r="DA351">
            <v>6610.6268</v>
          </cell>
          <cell r="DB351">
            <v>19986.517599999999</v>
          </cell>
        </row>
        <row r="352">
          <cell r="A352">
            <v>94136</v>
          </cell>
          <cell r="B352">
            <v>99.822199999999995</v>
          </cell>
          <cell r="C352">
            <v>1243.4164000000001</v>
          </cell>
          <cell r="D352">
            <v>1174.867</v>
          </cell>
          <cell r="E352">
            <v>185.38419999999999</v>
          </cell>
          <cell r="F352">
            <v>850.6164</v>
          </cell>
          <cell r="G352">
            <v>2181.8957</v>
          </cell>
          <cell r="H352">
            <v>0</v>
          </cell>
          <cell r="I352">
            <v>318.86399999999998</v>
          </cell>
          <cell r="J352">
            <v>0</v>
          </cell>
          <cell r="K352">
            <v>285.20639999999997</v>
          </cell>
          <cell r="L352">
            <v>962.15139999999997</v>
          </cell>
          <cell r="M352">
            <v>3356.7628</v>
          </cell>
          <cell r="N352">
            <v>0</v>
          </cell>
          <cell r="O352">
            <v>318.86399999999998</v>
          </cell>
          <cell r="P352">
            <v>0</v>
          </cell>
          <cell r="Q352">
            <v>15.0839</v>
          </cell>
          <cell r="R352">
            <v>32.7605</v>
          </cell>
          <cell r="S352">
            <v>-7.1562999999999999</v>
          </cell>
          <cell r="T352">
            <v>53.479199999999999</v>
          </cell>
          <cell r="U352">
            <v>116.15049999999999</v>
          </cell>
          <cell r="V352">
            <v>-25.368300000000001</v>
          </cell>
          <cell r="W352">
            <v>68.563100000000006</v>
          </cell>
          <cell r="X352">
            <v>1280.7924</v>
          </cell>
          <cell r="Y352">
            <v>-32.524700000000003</v>
          </cell>
          <cell r="Z352">
            <v>135.971</v>
          </cell>
          <cell r="AA352">
            <v>296.2724</v>
          </cell>
          <cell r="AB352">
            <v>0</v>
          </cell>
          <cell r="AC352">
            <v>43.100999999999999</v>
          </cell>
          <cell r="AD352">
            <v>115.9293</v>
          </cell>
          <cell r="AE352">
            <v>245.78200000000001</v>
          </cell>
          <cell r="AF352">
            <v>0</v>
          </cell>
          <cell r="AG352">
            <v>0</v>
          </cell>
          <cell r="AH352">
            <v>0</v>
          </cell>
          <cell r="AI352">
            <v>0</v>
          </cell>
          <cell r="AJ352">
            <v>0</v>
          </cell>
          <cell r="AK352">
            <v>0</v>
          </cell>
          <cell r="AL352">
            <v>67.579300000000003</v>
          </cell>
          <cell r="AM352">
            <v>149.34020000000001</v>
          </cell>
          <cell r="AN352">
            <v>795.38099999999997</v>
          </cell>
          <cell r="AO352">
            <v>160.44929999999999</v>
          </cell>
          <cell r="AP352">
            <v>329.68329999999997</v>
          </cell>
          <cell r="AQ352">
            <v>549.59900000000005</v>
          </cell>
          <cell r="AR352">
            <v>328.30739999999997</v>
          </cell>
          <cell r="AS352">
            <v>1396.9447</v>
          </cell>
          <cell r="AT352">
            <v>3602.5448000000001</v>
          </cell>
          <cell r="AU352">
            <v>0</v>
          </cell>
          <cell r="AV352">
            <v>0</v>
          </cell>
          <cell r="AW352">
            <v>0</v>
          </cell>
          <cell r="AX352">
            <v>0</v>
          </cell>
          <cell r="AY352">
            <v>0</v>
          </cell>
          <cell r="AZ352">
            <v>0</v>
          </cell>
          <cell r="BA352">
            <v>328.30739999999997</v>
          </cell>
          <cell r="BB352">
            <v>1396.9447</v>
          </cell>
          <cell r="BC352">
            <v>3602.5448000000001</v>
          </cell>
          <cell r="BD352">
            <v>421.17739999999998</v>
          </cell>
          <cell r="BE352">
            <v>2709.1691999999998</v>
          </cell>
          <cell r="BF352">
            <v>3356.7627000000002</v>
          </cell>
          <cell r="BG352">
            <v>136.14240000000001</v>
          </cell>
          <cell r="BH352">
            <v>298.25119999999998</v>
          </cell>
          <cell r="BI352">
            <v>762.85640000000001</v>
          </cell>
          <cell r="BJ352">
            <v>557.31979999999999</v>
          </cell>
          <cell r="BK352">
            <v>3007.4204</v>
          </cell>
          <cell r="BL352">
            <v>4119.6190999999999</v>
          </cell>
          <cell r="BM352">
            <v>229.01240000000001</v>
          </cell>
          <cell r="BN352">
            <v>1610.4757</v>
          </cell>
          <cell r="BO352">
            <v>517.07429999999999</v>
          </cell>
          <cell r="BP352">
            <v>421.17739999999998</v>
          </cell>
          <cell r="BQ352">
            <v>2709.1691999999998</v>
          </cell>
          <cell r="BR352">
            <v>3356.7627000000002</v>
          </cell>
          <cell r="BS352">
            <v>136.14240000000001</v>
          </cell>
          <cell r="BT352">
            <v>298.25119999999998</v>
          </cell>
          <cell r="BU352">
            <v>762.85640000000001</v>
          </cell>
          <cell r="BV352">
            <v>557.31979999999999</v>
          </cell>
          <cell r="BW352">
            <v>3007.4204</v>
          </cell>
          <cell r="BX352">
            <v>4119.6190999999999</v>
          </cell>
          <cell r="BY352">
            <v>0</v>
          </cell>
          <cell r="BZ352">
            <v>0</v>
          </cell>
          <cell r="CA352">
            <v>0</v>
          </cell>
          <cell r="CB352">
            <v>0</v>
          </cell>
          <cell r="CC352">
            <v>0</v>
          </cell>
          <cell r="CD352">
            <v>0</v>
          </cell>
          <cell r="CE352">
            <v>0</v>
          </cell>
          <cell r="CF352">
            <v>318.86399999999998</v>
          </cell>
          <cell r="CG352">
            <v>0</v>
          </cell>
          <cell r="CH352">
            <v>285.20639999999997</v>
          </cell>
          <cell r="CI352">
            <v>962.15139999999997</v>
          </cell>
          <cell r="CJ352">
            <v>3356.7628</v>
          </cell>
          <cell r="CK352">
            <v>43.100999999999999</v>
          </cell>
          <cell r="CL352">
            <v>115.9293</v>
          </cell>
          <cell r="CM352">
            <v>245.78200000000001</v>
          </cell>
          <cell r="CN352">
            <v>328.30739999999997</v>
          </cell>
          <cell r="CO352">
            <v>1396.9447</v>
          </cell>
          <cell r="CP352">
            <v>3602.5448000000001</v>
          </cell>
          <cell r="CQ352">
            <v>0</v>
          </cell>
          <cell r="CR352">
            <v>0</v>
          </cell>
          <cell r="CS352">
            <v>0</v>
          </cell>
          <cell r="CT352">
            <v>0</v>
          </cell>
          <cell r="CU352">
            <v>0</v>
          </cell>
          <cell r="CV352">
            <v>0</v>
          </cell>
          <cell r="CW352">
            <v>0</v>
          </cell>
          <cell r="CX352">
            <v>0</v>
          </cell>
          <cell r="CY352">
            <v>0</v>
          </cell>
          <cell r="CZ352">
            <v>229.01240000000001</v>
          </cell>
          <cell r="DA352">
            <v>1610.4757</v>
          </cell>
          <cell r="DB352">
            <v>517.07429999999999</v>
          </cell>
        </row>
        <row r="353">
          <cell r="A353">
            <v>94137</v>
          </cell>
          <cell r="B353">
            <v>0</v>
          </cell>
          <cell r="C353">
            <v>0</v>
          </cell>
          <cell r="D353">
            <v>0</v>
          </cell>
          <cell r="E353">
            <v>0</v>
          </cell>
          <cell r="F353">
            <v>0</v>
          </cell>
          <cell r="G353">
            <v>0</v>
          </cell>
          <cell r="H353">
            <v>0</v>
          </cell>
          <cell r="I353">
            <v>0</v>
          </cell>
          <cell r="J353">
            <v>0</v>
          </cell>
          <cell r="K353">
            <v>0</v>
          </cell>
          <cell r="L353">
            <v>0</v>
          </cell>
          <cell r="M353">
            <v>0</v>
          </cell>
          <cell r="N353">
            <v>0</v>
          </cell>
          <cell r="O353">
            <v>0</v>
          </cell>
          <cell r="P353">
            <v>0</v>
          </cell>
          <cell r="Q353">
            <v>14.642200000000001</v>
          </cell>
          <cell r="R353">
            <v>216.70400000000001</v>
          </cell>
          <cell r="S353">
            <v>221.6618</v>
          </cell>
          <cell r="T353">
            <v>51.913400000000003</v>
          </cell>
          <cell r="U353">
            <v>768.31460000000004</v>
          </cell>
          <cell r="V353">
            <v>785.89160000000004</v>
          </cell>
          <cell r="W353">
            <v>66.555599999999998</v>
          </cell>
          <cell r="X353">
            <v>985.01859999999999</v>
          </cell>
          <cell r="Y353">
            <v>1007.5534</v>
          </cell>
          <cell r="Z353">
            <v>68.658900000000003</v>
          </cell>
          <cell r="AA353">
            <v>975.32100000000003</v>
          </cell>
          <cell r="AB353">
            <v>1039.395</v>
          </cell>
          <cell r="AC353">
            <v>0</v>
          </cell>
          <cell r="AD353">
            <v>0</v>
          </cell>
          <cell r="AE353">
            <v>0</v>
          </cell>
          <cell r="AF353">
            <v>0</v>
          </cell>
          <cell r="AG353">
            <v>0</v>
          </cell>
          <cell r="AH353">
            <v>0</v>
          </cell>
          <cell r="AI353">
            <v>0</v>
          </cell>
          <cell r="AJ353">
            <v>0</v>
          </cell>
          <cell r="AK353">
            <v>0</v>
          </cell>
          <cell r="AL353">
            <v>61.385399999999997</v>
          </cell>
          <cell r="AM353">
            <v>936.7364</v>
          </cell>
          <cell r="AN353">
            <v>929.28240000000005</v>
          </cell>
          <cell r="AO353">
            <v>130.04429999999999</v>
          </cell>
          <cell r="AP353">
            <v>1912.0573999999999</v>
          </cell>
          <cell r="AQ353">
            <v>1968.6774</v>
          </cell>
          <cell r="AR353">
            <v>0</v>
          </cell>
          <cell r="AS353">
            <v>0</v>
          </cell>
          <cell r="AT353">
            <v>0</v>
          </cell>
          <cell r="AU353">
            <v>0</v>
          </cell>
          <cell r="AV353">
            <v>0</v>
          </cell>
          <cell r="AW353">
            <v>0</v>
          </cell>
          <cell r="AX353">
            <v>0</v>
          </cell>
          <cell r="AY353">
            <v>0</v>
          </cell>
          <cell r="AZ353">
            <v>0</v>
          </cell>
          <cell r="BA353">
            <v>0</v>
          </cell>
          <cell r="BB353">
            <v>0</v>
          </cell>
          <cell r="BC353">
            <v>0</v>
          </cell>
          <cell r="BD353">
            <v>68.658900000000003</v>
          </cell>
          <cell r="BE353">
            <v>975.32100000000003</v>
          </cell>
          <cell r="BF353">
            <v>1039.395</v>
          </cell>
          <cell r="BG353">
            <v>127.941</v>
          </cell>
          <cell r="BH353">
            <v>1921.7550000000001</v>
          </cell>
          <cell r="BI353">
            <v>1936.8358000000001</v>
          </cell>
          <cell r="BJ353">
            <v>196.59989999999999</v>
          </cell>
          <cell r="BK353">
            <v>2897.076</v>
          </cell>
          <cell r="BL353">
            <v>2976.2307999999998</v>
          </cell>
          <cell r="BM353">
            <v>196.59989999999999</v>
          </cell>
          <cell r="BN353">
            <v>2897.076</v>
          </cell>
          <cell r="BO353">
            <v>2976.2307999999998</v>
          </cell>
          <cell r="BP353">
            <v>68.658900000000003</v>
          </cell>
          <cell r="BQ353">
            <v>975.32100000000003</v>
          </cell>
          <cell r="BR353">
            <v>1039.395</v>
          </cell>
          <cell r="BS353">
            <v>127.941</v>
          </cell>
          <cell r="BT353">
            <v>1921.7550000000001</v>
          </cell>
          <cell r="BU353">
            <v>1936.8358000000001</v>
          </cell>
          <cell r="BV353">
            <v>196.59989999999999</v>
          </cell>
          <cell r="BW353">
            <v>2897.076</v>
          </cell>
          <cell r="BX353">
            <v>2976.2307999999998</v>
          </cell>
          <cell r="BY353">
            <v>0</v>
          </cell>
          <cell r="BZ353">
            <v>0</v>
          </cell>
          <cell r="CA353">
            <v>0</v>
          </cell>
          <cell r="CB353">
            <v>0</v>
          </cell>
          <cell r="CC353">
            <v>0</v>
          </cell>
          <cell r="CD353">
            <v>0</v>
          </cell>
          <cell r="CE353">
            <v>0</v>
          </cell>
          <cell r="CF353">
            <v>0</v>
          </cell>
          <cell r="CG353">
            <v>0</v>
          </cell>
          <cell r="CH353">
            <v>0</v>
          </cell>
          <cell r="CI353">
            <v>0</v>
          </cell>
          <cell r="CJ353">
            <v>0</v>
          </cell>
          <cell r="CK353">
            <v>0</v>
          </cell>
          <cell r="CL353">
            <v>0</v>
          </cell>
          <cell r="CM353">
            <v>0</v>
          </cell>
          <cell r="CN353">
            <v>0</v>
          </cell>
          <cell r="CO353">
            <v>0</v>
          </cell>
          <cell r="CP353">
            <v>0</v>
          </cell>
          <cell r="CQ353">
            <v>0</v>
          </cell>
          <cell r="CR353">
            <v>0</v>
          </cell>
          <cell r="CS353">
            <v>0</v>
          </cell>
          <cell r="CT353">
            <v>0</v>
          </cell>
          <cell r="CU353">
            <v>0</v>
          </cell>
          <cell r="CV353">
            <v>0</v>
          </cell>
          <cell r="CW353">
            <v>0</v>
          </cell>
          <cell r="CX353">
            <v>0</v>
          </cell>
          <cell r="CY353">
            <v>0</v>
          </cell>
          <cell r="CZ353">
            <v>196.59989999999999</v>
          </cell>
          <cell r="DA353">
            <v>2897.076</v>
          </cell>
          <cell r="DB353">
            <v>2976.2307999999998</v>
          </cell>
        </row>
        <row r="354">
          <cell r="A354">
            <v>94139</v>
          </cell>
          <cell r="B354">
            <v>589.27139999999997</v>
          </cell>
          <cell r="C354">
            <v>2052.4007000000001</v>
          </cell>
          <cell r="D354">
            <v>8601.8940999999995</v>
          </cell>
          <cell r="E354">
            <v>1094.3612000000001</v>
          </cell>
          <cell r="F354">
            <v>3695.9857999999999</v>
          </cell>
          <cell r="G354">
            <v>15974.944299999999</v>
          </cell>
          <cell r="H354">
            <v>0</v>
          </cell>
          <cell r="I354">
            <v>0</v>
          </cell>
          <cell r="J354">
            <v>0</v>
          </cell>
          <cell r="K354">
            <v>0</v>
          </cell>
          <cell r="L354">
            <v>0</v>
          </cell>
          <cell r="M354">
            <v>0</v>
          </cell>
          <cell r="N354">
            <v>0</v>
          </cell>
          <cell r="O354">
            <v>0</v>
          </cell>
          <cell r="P354">
            <v>0</v>
          </cell>
          <cell r="Q354">
            <v>336.19369999999998</v>
          </cell>
          <cell r="R354">
            <v>911.59019999999998</v>
          </cell>
          <cell r="S354">
            <v>-1735.0201</v>
          </cell>
          <cell r="T354">
            <v>1191.9594</v>
          </cell>
          <cell r="U354">
            <v>3232.0011</v>
          </cell>
          <cell r="V354">
            <v>-6151.4299000000001</v>
          </cell>
          <cell r="W354">
            <v>3211.7856999999999</v>
          </cell>
          <cell r="X354">
            <v>9891.9778000000006</v>
          </cell>
          <cell r="Y354">
            <v>16690.3884</v>
          </cell>
          <cell r="Z354">
            <v>3689.7849000000001</v>
          </cell>
          <cell r="AA354">
            <v>9854.6821999999993</v>
          </cell>
          <cell r="AB354">
            <v>0</v>
          </cell>
          <cell r="AC354">
            <v>0</v>
          </cell>
          <cell r="AD354">
            <v>0</v>
          </cell>
          <cell r="AE354">
            <v>0</v>
          </cell>
          <cell r="AF354">
            <v>0</v>
          </cell>
          <cell r="AG354">
            <v>0</v>
          </cell>
          <cell r="AH354">
            <v>0</v>
          </cell>
          <cell r="AI354">
            <v>0</v>
          </cell>
          <cell r="AJ354">
            <v>0</v>
          </cell>
          <cell r="AK354">
            <v>0</v>
          </cell>
          <cell r="AL354">
            <v>1409.4414999999999</v>
          </cell>
          <cell r="AM354">
            <v>3824.9636</v>
          </cell>
          <cell r="AN354">
            <v>20574.332399999999</v>
          </cell>
          <cell r="AO354">
            <v>5099.2263999999996</v>
          </cell>
          <cell r="AP354">
            <v>13679.6458</v>
          </cell>
          <cell r="AQ354">
            <v>20574.332399999999</v>
          </cell>
          <cell r="AR354">
            <v>0</v>
          </cell>
          <cell r="AS354">
            <v>0</v>
          </cell>
          <cell r="AT354">
            <v>0</v>
          </cell>
          <cell r="AU354">
            <v>0</v>
          </cell>
          <cell r="AV354">
            <v>0</v>
          </cell>
          <cell r="AW354">
            <v>0</v>
          </cell>
          <cell r="AX354">
            <v>0</v>
          </cell>
          <cell r="AY354">
            <v>0</v>
          </cell>
          <cell r="AZ354">
            <v>0</v>
          </cell>
          <cell r="BA354">
            <v>0</v>
          </cell>
          <cell r="BB354">
            <v>0</v>
          </cell>
          <cell r="BC354">
            <v>0</v>
          </cell>
          <cell r="BD354">
            <v>5373.4174999999996</v>
          </cell>
          <cell r="BE354">
            <v>15603.0687</v>
          </cell>
          <cell r="BF354">
            <v>24576.838400000001</v>
          </cell>
          <cell r="BG354">
            <v>2937.5945999999999</v>
          </cell>
          <cell r="BH354">
            <v>7968.5549000000001</v>
          </cell>
          <cell r="BI354">
            <v>12687.8824</v>
          </cell>
          <cell r="BJ354">
            <v>8311.0120999999999</v>
          </cell>
          <cell r="BK354">
            <v>23571.623599999999</v>
          </cell>
          <cell r="BL354">
            <v>37264.720800000003</v>
          </cell>
          <cell r="BM354">
            <v>8311.0120999999999</v>
          </cell>
          <cell r="BN354">
            <v>23571.623599999999</v>
          </cell>
          <cell r="BO354">
            <v>37264.720800000003</v>
          </cell>
          <cell r="BP354">
            <v>5373.4174999999996</v>
          </cell>
          <cell r="BQ354">
            <v>15603.0687</v>
          </cell>
          <cell r="BR354">
            <v>24576.838400000001</v>
          </cell>
          <cell r="BS354">
            <v>2937.5945999999999</v>
          </cell>
          <cell r="BT354">
            <v>7968.5549000000001</v>
          </cell>
          <cell r="BU354">
            <v>12687.8824</v>
          </cell>
          <cell r="BV354">
            <v>8311.0120999999999</v>
          </cell>
          <cell r="BW354">
            <v>23571.623599999999</v>
          </cell>
          <cell r="BX354">
            <v>37264.720800000003</v>
          </cell>
          <cell r="BY354">
            <v>0</v>
          </cell>
          <cell r="BZ354">
            <v>0</v>
          </cell>
          <cell r="CA354">
            <v>0</v>
          </cell>
          <cell r="CB354">
            <v>0</v>
          </cell>
          <cell r="CC354">
            <v>0</v>
          </cell>
          <cell r="CD354">
            <v>0</v>
          </cell>
          <cell r="CE354">
            <v>0</v>
          </cell>
          <cell r="CF354">
            <v>0</v>
          </cell>
          <cell r="CG354">
            <v>0</v>
          </cell>
          <cell r="CH354">
            <v>0</v>
          </cell>
          <cell r="CI354">
            <v>0</v>
          </cell>
          <cell r="CJ354">
            <v>0</v>
          </cell>
          <cell r="CK354">
            <v>0</v>
          </cell>
          <cell r="CL354">
            <v>0</v>
          </cell>
          <cell r="CM354">
            <v>0</v>
          </cell>
          <cell r="CN354">
            <v>0</v>
          </cell>
          <cell r="CO354">
            <v>0</v>
          </cell>
          <cell r="CP354">
            <v>0</v>
          </cell>
          <cell r="CQ354">
            <v>0</v>
          </cell>
          <cell r="CR354">
            <v>0</v>
          </cell>
          <cell r="CS354">
            <v>0</v>
          </cell>
          <cell r="CT354">
            <v>0</v>
          </cell>
          <cell r="CU354">
            <v>0</v>
          </cell>
          <cell r="CV354">
            <v>0</v>
          </cell>
          <cell r="CW354">
            <v>0</v>
          </cell>
          <cell r="CX354">
            <v>0</v>
          </cell>
          <cell r="CY354">
            <v>0</v>
          </cell>
          <cell r="CZ354">
            <v>8311.0120999999999</v>
          </cell>
          <cell r="DA354">
            <v>23571.623599999999</v>
          </cell>
          <cell r="DB354">
            <v>37264.720800000003</v>
          </cell>
        </row>
        <row r="355">
          <cell r="A355">
            <v>94140</v>
          </cell>
          <cell r="B355">
            <v>49.5503</v>
          </cell>
          <cell r="C355">
            <v>176.5641</v>
          </cell>
          <cell r="D355">
            <v>619.63779999999997</v>
          </cell>
          <cell r="E355">
            <v>92.022000000000006</v>
          </cell>
          <cell r="F355">
            <v>315.6961</v>
          </cell>
          <cell r="G355">
            <v>1150.7529999999999</v>
          </cell>
          <cell r="H355">
            <v>0</v>
          </cell>
          <cell r="I355">
            <v>43.142600000000002</v>
          </cell>
          <cell r="J355">
            <v>0</v>
          </cell>
          <cell r="K355">
            <v>33.103400000000001</v>
          </cell>
          <cell r="L355">
            <v>125.89660000000001</v>
          </cell>
          <cell r="M355">
            <v>413.96350000000001</v>
          </cell>
          <cell r="N355">
            <v>0</v>
          </cell>
          <cell r="O355">
            <v>43.142600000000002</v>
          </cell>
          <cell r="P355">
            <v>0</v>
          </cell>
          <cell r="Q355">
            <v>341.27109999999999</v>
          </cell>
          <cell r="R355">
            <v>1303.904</v>
          </cell>
          <cell r="S355">
            <v>4267.6607000000004</v>
          </cell>
          <cell r="T355">
            <v>1209.9612</v>
          </cell>
          <cell r="U355">
            <v>4622.9322000000002</v>
          </cell>
          <cell r="V355">
            <v>15130.7973</v>
          </cell>
          <cell r="W355">
            <v>1659.7012</v>
          </cell>
          <cell r="X355">
            <v>6293.1998000000003</v>
          </cell>
          <cell r="Y355">
            <v>20754.885300000002</v>
          </cell>
          <cell r="Z355">
            <v>2822.7361000000001</v>
          </cell>
          <cell r="AA355">
            <v>10720.9573</v>
          </cell>
          <cell r="AB355">
            <v>35298.862099999998</v>
          </cell>
          <cell r="AC355">
            <v>0</v>
          </cell>
          <cell r="AD355">
            <v>0</v>
          </cell>
          <cell r="AE355">
            <v>0</v>
          </cell>
          <cell r="AF355">
            <v>0</v>
          </cell>
          <cell r="AG355">
            <v>0</v>
          </cell>
          <cell r="AH355">
            <v>0</v>
          </cell>
          <cell r="AI355">
            <v>0</v>
          </cell>
          <cell r="AJ355">
            <v>0</v>
          </cell>
          <cell r="AK355">
            <v>0</v>
          </cell>
          <cell r="AL355">
            <v>1558.5401999999999</v>
          </cell>
          <cell r="AM355">
            <v>6111.2826999999997</v>
          </cell>
          <cell r="AN355">
            <v>19489.8459</v>
          </cell>
          <cell r="AO355">
            <v>4381.2763000000004</v>
          </cell>
          <cell r="AP355">
            <v>16832.240000000002</v>
          </cell>
          <cell r="AQ355">
            <v>54788.707999999999</v>
          </cell>
          <cell r="AR355">
            <v>33.103400000000001</v>
          </cell>
          <cell r="AS355">
            <v>169.03919999999999</v>
          </cell>
          <cell r="AT355">
            <v>413.96350000000001</v>
          </cell>
          <cell r="AU355">
            <v>0</v>
          </cell>
          <cell r="AV355">
            <v>0</v>
          </cell>
          <cell r="AW355">
            <v>0</v>
          </cell>
          <cell r="AX355">
            <v>0</v>
          </cell>
          <cell r="AY355">
            <v>0</v>
          </cell>
          <cell r="AZ355">
            <v>0</v>
          </cell>
          <cell r="BA355">
            <v>33.103400000000001</v>
          </cell>
          <cell r="BB355">
            <v>169.03919999999999</v>
          </cell>
          <cell r="BC355">
            <v>413.96350000000001</v>
          </cell>
          <cell r="BD355">
            <v>2964.3083999999999</v>
          </cell>
          <cell r="BE355">
            <v>11256.3601</v>
          </cell>
          <cell r="BF355">
            <v>37069.252899999999</v>
          </cell>
          <cell r="BG355">
            <v>3109.7725</v>
          </cell>
          <cell r="BH355">
            <v>12038.118899999999</v>
          </cell>
          <cell r="BI355">
            <v>38888.303899999999</v>
          </cell>
          <cell r="BJ355">
            <v>6074.0808999999999</v>
          </cell>
          <cell r="BK355">
            <v>23294.478999999999</v>
          </cell>
          <cell r="BL355">
            <v>75957.556800000006</v>
          </cell>
          <cell r="BM355">
            <v>6040.9775</v>
          </cell>
          <cell r="BN355">
            <v>23125.4398</v>
          </cell>
          <cell r="BO355">
            <v>75543.593299999993</v>
          </cell>
          <cell r="BP355">
            <v>2964.3083999999999</v>
          </cell>
          <cell r="BQ355">
            <v>11256.3601</v>
          </cell>
          <cell r="BR355">
            <v>37069.252899999999</v>
          </cell>
          <cell r="BS355">
            <v>3109.7725</v>
          </cell>
          <cell r="BT355">
            <v>12038.118899999999</v>
          </cell>
          <cell r="BU355">
            <v>38888.303899999999</v>
          </cell>
          <cell r="BV355">
            <v>6074.0808999999999</v>
          </cell>
          <cell r="BW355">
            <v>23294.478999999999</v>
          </cell>
          <cell r="BX355">
            <v>75957.556800000006</v>
          </cell>
          <cell r="BY355">
            <v>0</v>
          </cell>
          <cell r="BZ355">
            <v>0</v>
          </cell>
          <cell r="CA355">
            <v>0</v>
          </cell>
          <cell r="CB355">
            <v>0</v>
          </cell>
          <cell r="CC355">
            <v>0</v>
          </cell>
          <cell r="CD355">
            <v>0</v>
          </cell>
          <cell r="CE355">
            <v>0</v>
          </cell>
          <cell r="CF355">
            <v>43.142600000000002</v>
          </cell>
          <cell r="CG355">
            <v>0</v>
          </cell>
          <cell r="CH355">
            <v>33.103400000000001</v>
          </cell>
          <cell r="CI355">
            <v>125.89660000000001</v>
          </cell>
          <cell r="CJ355">
            <v>413.96350000000001</v>
          </cell>
          <cell r="CK355">
            <v>0</v>
          </cell>
          <cell r="CL355">
            <v>0</v>
          </cell>
          <cell r="CM355">
            <v>0</v>
          </cell>
          <cell r="CN355">
            <v>33.103400000000001</v>
          </cell>
          <cell r="CO355">
            <v>169.03919999999999</v>
          </cell>
          <cell r="CP355">
            <v>413.96350000000001</v>
          </cell>
          <cell r="CQ355">
            <v>0</v>
          </cell>
          <cell r="CR355">
            <v>0</v>
          </cell>
          <cell r="CS355">
            <v>0</v>
          </cell>
          <cell r="CT355">
            <v>0</v>
          </cell>
          <cell r="CU355">
            <v>0</v>
          </cell>
          <cell r="CV355">
            <v>0</v>
          </cell>
          <cell r="CW355">
            <v>0</v>
          </cell>
          <cell r="CX355">
            <v>0</v>
          </cell>
          <cell r="CY355">
            <v>0</v>
          </cell>
          <cell r="CZ355">
            <v>6040.9775</v>
          </cell>
          <cell r="DA355">
            <v>23125.4398</v>
          </cell>
          <cell r="DB355">
            <v>75543.593299999993</v>
          </cell>
        </row>
        <row r="356">
          <cell r="A356">
            <v>94141</v>
          </cell>
          <cell r="B356">
            <v>121.2116</v>
          </cell>
          <cell r="C356">
            <v>568.56629999999996</v>
          </cell>
          <cell r="D356">
            <v>1515.7745</v>
          </cell>
          <cell r="E356">
            <v>225.10730000000001</v>
          </cell>
          <cell r="F356">
            <v>1177.3257000000001</v>
          </cell>
          <cell r="G356">
            <v>2815.0106999999998</v>
          </cell>
          <cell r="H356">
            <v>0</v>
          </cell>
          <cell r="I356">
            <v>0</v>
          </cell>
          <cell r="J356">
            <v>0</v>
          </cell>
          <cell r="K356">
            <v>143.29650000000001</v>
          </cell>
          <cell r="L356">
            <v>404.36959999999999</v>
          </cell>
          <cell r="M356">
            <v>1791.951</v>
          </cell>
          <cell r="N356">
            <v>0</v>
          </cell>
          <cell r="O356">
            <v>0</v>
          </cell>
          <cell r="P356">
            <v>0</v>
          </cell>
          <cell r="Q356">
            <v>43.017200000000003</v>
          </cell>
          <cell r="R356">
            <v>208.9752</v>
          </cell>
          <cell r="S356">
            <v>537.93820000000005</v>
          </cell>
          <cell r="T356">
            <v>152.5155</v>
          </cell>
          <cell r="U356">
            <v>740.91189999999995</v>
          </cell>
          <cell r="V356">
            <v>1907.2354</v>
          </cell>
          <cell r="W356">
            <v>398.55509999999998</v>
          </cell>
          <cell r="X356">
            <v>2291.4095000000002</v>
          </cell>
          <cell r="Y356">
            <v>4984.0078000000003</v>
          </cell>
          <cell r="Z356">
            <v>339.97039999999998</v>
          </cell>
          <cell r="AA356">
            <v>1663.9531999999999</v>
          </cell>
          <cell r="AB356">
            <v>4251.3963000000003</v>
          </cell>
          <cell r="AC356">
            <v>0</v>
          </cell>
          <cell r="AD356">
            <v>403.04820000000001</v>
          </cell>
          <cell r="AE356">
            <v>0</v>
          </cell>
          <cell r="AF356">
            <v>0</v>
          </cell>
          <cell r="AG356">
            <v>0</v>
          </cell>
          <cell r="AH356">
            <v>0</v>
          </cell>
          <cell r="AI356">
            <v>0</v>
          </cell>
          <cell r="AJ356">
            <v>0</v>
          </cell>
          <cell r="AK356">
            <v>0</v>
          </cell>
          <cell r="AL356">
            <v>192.727</v>
          </cell>
          <cell r="AM356">
            <v>972.33169999999996</v>
          </cell>
          <cell r="AN356">
            <v>2410.0886999999998</v>
          </cell>
          <cell r="AO356">
            <v>532.69740000000002</v>
          </cell>
          <cell r="AP356">
            <v>2233.2366999999999</v>
          </cell>
          <cell r="AQ356">
            <v>6661.4849999999997</v>
          </cell>
          <cell r="AR356">
            <v>143.29650000000001</v>
          </cell>
          <cell r="AS356">
            <v>807.41780000000006</v>
          </cell>
          <cell r="AT356">
            <v>1791.951</v>
          </cell>
          <cell r="AU356">
            <v>0</v>
          </cell>
          <cell r="AV356">
            <v>0</v>
          </cell>
          <cell r="AW356">
            <v>0</v>
          </cell>
          <cell r="AX356">
            <v>0</v>
          </cell>
          <cell r="AY356">
            <v>0</v>
          </cell>
          <cell r="AZ356">
            <v>0</v>
          </cell>
          <cell r="BA356">
            <v>143.29650000000001</v>
          </cell>
          <cell r="BB356">
            <v>807.41780000000006</v>
          </cell>
          <cell r="BC356">
            <v>1791.951</v>
          </cell>
          <cell r="BD356">
            <v>686.28930000000003</v>
          </cell>
          <cell r="BE356">
            <v>3409.8452000000002</v>
          </cell>
          <cell r="BF356">
            <v>8582.1815000000006</v>
          </cell>
          <cell r="BG356">
            <v>388.25970000000001</v>
          </cell>
          <cell r="BH356">
            <v>1922.2188000000001</v>
          </cell>
          <cell r="BI356">
            <v>4855.2623000000003</v>
          </cell>
          <cell r="BJ356">
            <v>1074.549</v>
          </cell>
          <cell r="BK356">
            <v>5332.0640000000003</v>
          </cell>
          <cell r="BL356">
            <v>13437.443799999999</v>
          </cell>
          <cell r="BM356">
            <v>931.25250000000005</v>
          </cell>
          <cell r="BN356">
            <v>4524.6462000000001</v>
          </cell>
          <cell r="BO356">
            <v>11645.4928</v>
          </cell>
          <cell r="BP356">
            <v>686.28930000000003</v>
          </cell>
          <cell r="BQ356">
            <v>3409.8452000000002</v>
          </cell>
          <cell r="BR356">
            <v>8582.1815000000006</v>
          </cell>
          <cell r="BS356">
            <v>388.25970000000001</v>
          </cell>
          <cell r="BT356">
            <v>1922.2188000000001</v>
          </cell>
          <cell r="BU356">
            <v>4855.2623000000003</v>
          </cell>
          <cell r="BV356">
            <v>1074.549</v>
          </cell>
          <cell r="BW356">
            <v>5332.0640000000003</v>
          </cell>
          <cell r="BX356">
            <v>13437.443799999999</v>
          </cell>
          <cell r="BY356">
            <v>0</v>
          </cell>
          <cell r="BZ356">
            <v>0</v>
          </cell>
          <cell r="CA356">
            <v>0</v>
          </cell>
          <cell r="CB356">
            <v>0</v>
          </cell>
          <cell r="CC356">
            <v>0</v>
          </cell>
          <cell r="CD356">
            <v>0</v>
          </cell>
          <cell r="CE356">
            <v>0</v>
          </cell>
          <cell r="CF356">
            <v>0</v>
          </cell>
          <cell r="CG356">
            <v>0</v>
          </cell>
          <cell r="CH356">
            <v>143.29650000000001</v>
          </cell>
          <cell r="CI356">
            <v>404.36959999999999</v>
          </cell>
          <cell r="CJ356">
            <v>1791.951</v>
          </cell>
          <cell r="CK356">
            <v>0</v>
          </cell>
          <cell r="CL356">
            <v>403.04820000000001</v>
          </cell>
          <cell r="CM356">
            <v>0</v>
          </cell>
          <cell r="CN356">
            <v>143.29650000000001</v>
          </cell>
          <cell r="CO356">
            <v>807.41780000000006</v>
          </cell>
          <cell r="CP356">
            <v>1791.951</v>
          </cell>
          <cell r="CQ356">
            <v>0</v>
          </cell>
          <cell r="CR356">
            <v>0</v>
          </cell>
          <cell r="CS356">
            <v>0</v>
          </cell>
          <cell r="CT356">
            <v>0</v>
          </cell>
          <cell r="CU356">
            <v>0</v>
          </cell>
          <cell r="CV356">
            <v>0</v>
          </cell>
          <cell r="CW356">
            <v>0</v>
          </cell>
          <cell r="CX356">
            <v>0</v>
          </cell>
          <cell r="CY356">
            <v>0</v>
          </cell>
          <cell r="CZ356">
            <v>931.25250000000005</v>
          </cell>
          <cell r="DA356">
            <v>4524.6462000000001</v>
          </cell>
          <cell r="DB356">
            <v>11645.4928</v>
          </cell>
        </row>
        <row r="357">
          <cell r="A357">
            <v>94142</v>
          </cell>
          <cell r="B357">
            <v>23.208100000000002</v>
          </cell>
          <cell r="C357">
            <v>69.581299999999999</v>
          </cell>
          <cell r="D357">
            <v>300.4486</v>
          </cell>
          <cell r="E357">
            <v>43.1008</v>
          </cell>
          <cell r="F357">
            <v>126.8155</v>
          </cell>
          <cell r="G357">
            <v>557.97799999999995</v>
          </cell>
          <cell r="H357">
            <v>0</v>
          </cell>
          <cell r="I357">
            <v>58.867199999999997</v>
          </cell>
          <cell r="J357">
            <v>0</v>
          </cell>
          <cell r="K357">
            <v>35.335700000000003</v>
          </cell>
          <cell r="L357">
            <v>54.418900000000001</v>
          </cell>
          <cell r="M357">
            <v>457.45139999999998</v>
          </cell>
          <cell r="N357">
            <v>0</v>
          </cell>
          <cell r="O357">
            <v>58.867199999999997</v>
          </cell>
          <cell r="P357">
            <v>0</v>
          </cell>
          <cell r="Q357">
            <v>12.1882</v>
          </cell>
          <cell r="R357">
            <v>40.8459</v>
          </cell>
          <cell r="S357">
            <v>157.78749999999999</v>
          </cell>
          <cell r="T357">
            <v>43.212699999999998</v>
          </cell>
          <cell r="U357">
            <v>144.81739999999999</v>
          </cell>
          <cell r="V357">
            <v>559.42759999999998</v>
          </cell>
          <cell r="W357">
            <v>86.374099999999999</v>
          </cell>
          <cell r="X357">
            <v>327.64120000000003</v>
          </cell>
          <cell r="Y357">
            <v>1118.1903</v>
          </cell>
          <cell r="Z357">
            <v>194.1583</v>
          </cell>
          <cell r="AA357">
            <v>706.20529999999997</v>
          </cell>
          <cell r="AB357">
            <v>2513.5508</v>
          </cell>
          <cell r="AC357">
            <v>0</v>
          </cell>
          <cell r="AD357">
            <v>0</v>
          </cell>
          <cell r="AE357">
            <v>0</v>
          </cell>
          <cell r="AF357">
            <v>0</v>
          </cell>
          <cell r="AG357">
            <v>0</v>
          </cell>
          <cell r="AH357">
            <v>0</v>
          </cell>
          <cell r="AI357">
            <v>0</v>
          </cell>
          <cell r="AJ357">
            <v>0</v>
          </cell>
          <cell r="AK357">
            <v>0</v>
          </cell>
          <cell r="AL357">
            <v>60.2791</v>
          </cell>
          <cell r="AM357">
            <v>206.98099999999999</v>
          </cell>
          <cell r="AN357">
            <v>780.36569999999995</v>
          </cell>
          <cell r="AO357">
            <v>254.4374</v>
          </cell>
          <cell r="AP357">
            <v>913.18629999999996</v>
          </cell>
          <cell r="AQ357">
            <v>3293.9164999999998</v>
          </cell>
          <cell r="AR357">
            <v>35.335700000000003</v>
          </cell>
          <cell r="AS357">
            <v>113.2861</v>
          </cell>
          <cell r="AT357">
            <v>457.45139999999998</v>
          </cell>
          <cell r="AU357">
            <v>0</v>
          </cell>
          <cell r="AV357">
            <v>0</v>
          </cell>
          <cell r="AW357">
            <v>0</v>
          </cell>
          <cell r="AX357">
            <v>0</v>
          </cell>
          <cell r="AY357">
            <v>0</v>
          </cell>
          <cell r="AZ357">
            <v>0</v>
          </cell>
          <cell r="BA357">
            <v>35.335700000000003</v>
          </cell>
          <cell r="BB357">
            <v>113.2861</v>
          </cell>
          <cell r="BC357">
            <v>457.45139999999998</v>
          </cell>
          <cell r="BD357">
            <v>260.46719999999999</v>
          </cell>
          <cell r="BE357">
            <v>961.46929999999998</v>
          </cell>
          <cell r="BF357">
            <v>3371.9774000000002</v>
          </cell>
          <cell r="BG357">
            <v>115.68</v>
          </cell>
          <cell r="BH357">
            <v>392.64429999999999</v>
          </cell>
          <cell r="BI357">
            <v>1497.5808</v>
          </cell>
          <cell r="BJ357">
            <v>376.1472</v>
          </cell>
          <cell r="BK357">
            <v>1354.1135999999999</v>
          </cell>
          <cell r="BL357">
            <v>4869.5582000000004</v>
          </cell>
          <cell r="BM357">
            <v>340.81150000000002</v>
          </cell>
          <cell r="BN357">
            <v>1240.8275000000001</v>
          </cell>
          <cell r="BO357">
            <v>4412.1067999999996</v>
          </cell>
          <cell r="BP357">
            <v>260.46719999999999</v>
          </cell>
          <cell r="BQ357">
            <v>961.46929999999998</v>
          </cell>
          <cell r="BR357">
            <v>3371.9774000000002</v>
          </cell>
          <cell r="BS357">
            <v>115.68</v>
          </cell>
          <cell r="BT357">
            <v>392.64429999999999</v>
          </cell>
          <cell r="BU357">
            <v>1497.5808</v>
          </cell>
          <cell r="BV357">
            <v>376.1472</v>
          </cell>
          <cell r="BW357">
            <v>1354.1135999999999</v>
          </cell>
          <cell r="BX357">
            <v>4869.5582000000004</v>
          </cell>
          <cell r="BY357">
            <v>0</v>
          </cell>
          <cell r="BZ357">
            <v>0</v>
          </cell>
          <cell r="CA357">
            <v>0</v>
          </cell>
          <cell r="CB357">
            <v>0</v>
          </cell>
          <cell r="CC357">
            <v>0</v>
          </cell>
          <cell r="CD357">
            <v>0</v>
          </cell>
          <cell r="CE357">
            <v>0</v>
          </cell>
          <cell r="CF357">
            <v>58.867199999999997</v>
          </cell>
          <cell r="CG357">
            <v>0</v>
          </cell>
          <cell r="CH357">
            <v>35.335700000000003</v>
          </cell>
          <cell r="CI357">
            <v>54.418900000000001</v>
          </cell>
          <cell r="CJ357">
            <v>457.45139999999998</v>
          </cell>
          <cell r="CK357">
            <v>0</v>
          </cell>
          <cell r="CL357">
            <v>0</v>
          </cell>
          <cell r="CM357">
            <v>0</v>
          </cell>
          <cell r="CN357">
            <v>35.335700000000003</v>
          </cell>
          <cell r="CO357">
            <v>113.2861</v>
          </cell>
          <cell r="CP357">
            <v>457.45139999999998</v>
          </cell>
          <cell r="CQ357">
            <v>0</v>
          </cell>
          <cell r="CR357">
            <v>0</v>
          </cell>
          <cell r="CS357">
            <v>0</v>
          </cell>
          <cell r="CT357">
            <v>0</v>
          </cell>
          <cell r="CU357">
            <v>0</v>
          </cell>
          <cell r="CV357">
            <v>0</v>
          </cell>
          <cell r="CW357">
            <v>0</v>
          </cell>
          <cell r="CX357">
            <v>0</v>
          </cell>
          <cell r="CY357">
            <v>0</v>
          </cell>
          <cell r="CZ357">
            <v>340.81150000000002</v>
          </cell>
          <cell r="DA357">
            <v>1240.8275000000001</v>
          </cell>
          <cell r="DB357">
            <v>4412.1067999999996</v>
          </cell>
        </row>
        <row r="358">
          <cell r="A358">
            <v>94143</v>
          </cell>
          <cell r="B358">
            <v>41.012999999999998</v>
          </cell>
          <cell r="C358">
            <v>146.52430000000001</v>
          </cell>
          <cell r="D358">
            <v>494.3218</v>
          </cell>
          <cell r="E358">
            <v>76.167000000000002</v>
          </cell>
          <cell r="F358">
            <v>237.8477</v>
          </cell>
          <cell r="G358">
            <v>918.02419999999995</v>
          </cell>
          <cell r="H358">
            <v>0</v>
          </cell>
          <cell r="I358">
            <v>0</v>
          </cell>
          <cell r="J358">
            <v>0</v>
          </cell>
          <cell r="K358">
            <v>44.253300000000003</v>
          </cell>
          <cell r="L358">
            <v>116.6255</v>
          </cell>
          <cell r="M358">
            <v>533.37810000000002</v>
          </cell>
          <cell r="N358">
            <v>0</v>
          </cell>
          <cell r="O358">
            <v>0</v>
          </cell>
          <cell r="P358">
            <v>0</v>
          </cell>
          <cell r="Q358">
            <v>13.0457</v>
          </cell>
          <cell r="R358">
            <v>62.663400000000003</v>
          </cell>
          <cell r="S358">
            <v>157.23750000000001</v>
          </cell>
          <cell r="T358">
            <v>46.253</v>
          </cell>
          <cell r="U358">
            <v>222.1703</v>
          </cell>
          <cell r="V358">
            <v>557.4787</v>
          </cell>
          <cell r="W358">
            <v>132.22540000000001</v>
          </cell>
          <cell r="X358">
            <v>552.58019999999999</v>
          </cell>
          <cell r="Y358">
            <v>1593.6840999999999</v>
          </cell>
          <cell r="Z358">
            <v>113.8176</v>
          </cell>
          <cell r="AA358">
            <v>544.9348</v>
          </cell>
          <cell r="AB358">
            <v>1371.8199</v>
          </cell>
          <cell r="AC358">
            <v>0</v>
          </cell>
          <cell r="AD358">
            <v>168.90270000000001</v>
          </cell>
          <cell r="AE358">
            <v>0</v>
          </cell>
          <cell r="AF358">
            <v>0</v>
          </cell>
          <cell r="AG358">
            <v>0</v>
          </cell>
          <cell r="AH358">
            <v>0</v>
          </cell>
          <cell r="AI358">
            <v>0</v>
          </cell>
          <cell r="AJ358">
            <v>0</v>
          </cell>
          <cell r="AK358">
            <v>0</v>
          </cell>
          <cell r="AL358">
            <v>64.520099999999999</v>
          </cell>
          <cell r="AM358">
            <v>317.31799999999998</v>
          </cell>
          <cell r="AN358">
            <v>777.64620000000002</v>
          </cell>
          <cell r="AO358">
            <v>178.33770000000001</v>
          </cell>
          <cell r="AP358">
            <v>693.3501</v>
          </cell>
          <cell r="AQ358">
            <v>2149.4661000000001</v>
          </cell>
          <cell r="AR358">
            <v>44.253300000000003</v>
          </cell>
          <cell r="AS358">
            <v>285.52820000000003</v>
          </cell>
          <cell r="AT358">
            <v>533.37810000000002</v>
          </cell>
          <cell r="AU358">
            <v>0</v>
          </cell>
          <cell r="AV358">
            <v>0</v>
          </cell>
          <cell r="AW358">
            <v>0</v>
          </cell>
          <cell r="AX358">
            <v>0</v>
          </cell>
          <cell r="AY358">
            <v>0</v>
          </cell>
          <cell r="AZ358">
            <v>0</v>
          </cell>
          <cell r="BA358">
            <v>44.253300000000003</v>
          </cell>
          <cell r="BB358">
            <v>285.52820000000003</v>
          </cell>
          <cell r="BC358">
            <v>533.37810000000002</v>
          </cell>
          <cell r="BD358">
            <v>230.99760000000001</v>
          </cell>
          <cell r="BE358">
            <v>929.30679999999995</v>
          </cell>
          <cell r="BF358">
            <v>2784.1659</v>
          </cell>
          <cell r="BG358">
            <v>123.8188</v>
          </cell>
          <cell r="BH358">
            <v>602.15170000000001</v>
          </cell>
          <cell r="BI358">
            <v>1492.3624</v>
          </cell>
          <cell r="BJ358">
            <v>354.81639999999999</v>
          </cell>
          <cell r="BK358">
            <v>1531.4585</v>
          </cell>
          <cell r="BL358">
            <v>4276.5282999999999</v>
          </cell>
          <cell r="BM358">
            <v>310.56310000000002</v>
          </cell>
          <cell r="BN358">
            <v>1245.9303</v>
          </cell>
          <cell r="BO358">
            <v>3743.1502</v>
          </cell>
          <cell r="BP358">
            <v>230.99760000000001</v>
          </cell>
          <cell r="BQ358">
            <v>929.30679999999995</v>
          </cell>
          <cell r="BR358">
            <v>2784.1659</v>
          </cell>
          <cell r="BS358">
            <v>123.8188</v>
          </cell>
          <cell r="BT358">
            <v>602.15170000000001</v>
          </cell>
          <cell r="BU358">
            <v>1492.3624</v>
          </cell>
          <cell r="BV358">
            <v>354.81639999999999</v>
          </cell>
          <cell r="BW358">
            <v>1531.4585</v>
          </cell>
          <cell r="BX358">
            <v>4276.5282999999999</v>
          </cell>
          <cell r="BY358">
            <v>0</v>
          </cell>
          <cell r="BZ358">
            <v>0</v>
          </cell>
          <cell r="CA358">
            <v>0</v>
          </cell>
          <cell r="CB358">
            <v>0</v>
          </cell>
          <cell r="CC358">
            <v>0</v>
          </cell>
          <cell r="CD358">
            <v>0</v>
          </cell>
          <cell r="CE358">
            <v>0</v>
          </cell>
          <cell r="CF358">
            <v>0</v>
          </cell>
          <cell r="CG358">
            <v>0</v>
          </cell>
          <cell r="CH358">
            <v>44.253300000000003</v>
          </cell>
          <cell r="CI358">
            <v>116.6255</v>
          </cell>
          <cell r="CJ358">
            <v>533.37810000000002</v>
          </cell>
          <cell r="CK358">
            <v>0</v>
          </cell>
          <cell r="CL358">
            <v>168.90270000000001</v>
          </cell>
          <cell r="CM358">
            <v>0</v>
          </cell>
          <cell r="CN358">
            <v>44.253300000000003</v>
          </cell>
          <cell r="CO358">
            <v>285.52820000000003</v>
          </cell>
          <cell r="CP358">
            <v>533.37810000000002</v>
          </cell>
          <cell r="CQ358">
            <v>0</v>
          </cell>
          <cell r="CR358">
            <v>0</v>
          </cell>
          <cell r="CS358">
            <v>0</v>
          </cell>
          <cell r="CT358">
            <v>0</v>
          </cell>
          <cell r="CU358">
            <v>0</v>
          </cell>
          <cell r="CV358">
            <v>0</v>
          </cell>
          <cell r="CW358">
            <v>0</v>
          </cell>
          <cell r="CX358">
            <v>0</v>
          </cell>
          <cell r="CY358">
            <v>0</v>
          </cell>
          <cell r="CZ358">
            <v>310.56310000000002</v>
          </cell>
          <cell r="DA358">
            <v>1245.9303</v>
          </cell>
          <cell r="DB358">
            <v>3743.1502</v>
          </cell>
        </row>
        <row r="359">
          <cell r="A359">
            <v>94144</v>
          </cell>
          <cell r="B359">
            <v>0</v>
          </cell>
          <cell r="C359">
            <v>0</v>
          </cell>
          <cell r="D359">
            <v>0</v>
          </cell>
          <cell r="E359">
            <v>0</v>
          </cell>
          <cell r="F359">
            <v>0</v>
          </cell>
          <cell r="G359">
            <v>0</v>
          </cell>
          <cell r="H359">
            <v>0</v>
          </cell>
          <cell r="I359">
            <v>289.43040000000002</v>
          </cell>
          <cell r="J359">
            <v>0</v>
          </cell>
          <cell r="K359">
            <v>0</v>
          </cell>
          <cell r="L359">
            <v>0</v>
          </cell>
          <cell r="M359">
            <v>0</v>
          </cell>
          <cell r="N359">
            <v>0</v>
          </cell>
          <cell r="O359">
            <v>289.43040000000002</v>
          </cell>
          <cell r="P359">
            <v>0</v>
          </cell>
          <cell r="Q359">
            <v>36.966799999999999</v>
          </cell>
          <cell r="R359">
            <v>150.84870000000001</v>
          </cell>
          <cell r="S359">
            <v>462.27670000000001</v>
          </cell>
          <cell r="T359">
            <v>131.06399999999999</v>
          </cell>
          <cell r="U359">
            <v>534.82659999999998</v>
          </cell>
          <cell r="V359">
            <v>1638.9807000000001</v>
          </cell>
          <cell r="W359">
            <v>168.0308</v>
          </cell>
          <cell r="X359">
            <v>685.67529999999999</v>
          </cell>
          <cell r="Y359">
            <v>2101.2574</v>
          </cell>
          <cell r="Z359">
            <v>203.2371</v>
          </cell>
          <cell r="AA359">
            <v>822.08479999999997</v>
          </cell>
          <cell r="AB359">
            <v>2541.52</v>
          </cell>
          <cell r="AC359">
            <v>0</v>
          </cell>
          <cell r="AD359">
            <v>0</v>
          </cell>
          <cell r="AE359">
            <v>0</v>
          </cell>
          <cell r="AF359">
            <v>0</v>
          </cell>
          <cell r="AG359">
            <v>0</v>
          </cell>
          <cell r="AH359">
            <v>0</v>
          </cell>
          <cell r="AI359">
            <v>6.2904999999999998</v>
          </cell>
          <cell r="AJ359">
            <v>26.3355</v>
          </cell>
          <cell r="AK359">
            <v>56.865400000000001</v>
          </cell>
          <cell r="AL359">
            <v>182.8262</v>
          </cell>
          <cell r="AM359">
            <v>769.24289999999996</v>
          </cell>
          <cell r="AN359">
            <v>2286.2772</v>
          </cell>
          <cell r="AO359">
            <v>379.77280000000002</v>
          </cell>
          <cell r="AP359">
            <v>1564.9921999999999</v>
          </cell>
          <cell r="AQ359">
            <v>4770.9318000000003</v>
          </cell>
          <cell r="AR359">
            <v>6.2904999999999998</v>
          </cell>
          <cell r="AS359">
            <v>315.76589999999999</v>
          </cell>
          <cell r="AT359">
            <v>56.865400000000001</v>
          </cell>
          <cell r="AU359">
            <v>0</v>
          </cell>
          <cell r="AV359">
            <v>0</v>
          </cell>
          <cell r="AW359">
            <v>0</v>
          </cell>
          <cell r="AX359">
            <v>0</v>
          </cell>
          <cell r="AY359">
            <v>0</v>
          </cell>
          <cell r="AZ359">
            <v>0</v>
          </cell>
          <cell r="BA359">
            <v>6.2904999999999998</v>
          </cell>
          <cell r="BB359">
            <v>315.76589999999999</v>
          </cell>
          <cell r="BC359">
            <v>56.865400000000001</v>
          </cell>
          <cell r="BD359">
            <v>203.2371</v>
          </cell>
          <cell r="BE359">
            <v>1111.5152</v>
          </cell>
          <cell r="BF359">
            <v>2541.52</v>
          </cell>
          <cell r="BG359">
            <v>350.85700000000003</v>
          </cell>
          <cell r="BH359">
            <v>1454.9182000000001</v>
          </cell>
          <cell r="BI359">
            <v>4387.5346</v>
          </cell>
          <cell r="BJ359">
            <v>554.09410000000003</v>
          </cell>
          <cell r="BK359">
            <v>2566.4333999999999</v>
          </cell>
          <cell r="BL359">
            <v>6929.0546000000004</v>
          </cell>
          <cell r="BM359">
            <v>547.80359999999996</v>
          </cell>
          <cell r="BN359">
            <v>2250.6675</v>
          </cell>
          <cell r="BO359">
            <v>6872.1891999999998</v>
          </cell>
          <cell r="BP359">
            <v>203.2371</v>
          </cell>
          <cell r="BQ359">
            <v>1111.5152</v>
          </cell>
          <cell r="BR359">
            <v>2541.52</v>
          </cell>
          <cell r="BS359">
            <v>350.85700000000003</v>
          </cell>
          <cell r="BT359">
            <v>1454.9182000000001</v>
          </cell>
          <cell r="BU359">
            <v>4387.5346</v>
          </cell>
          <cell r="BV359">
            <v>554.09410000000003</v>
          </cell>
          <cell r="BW359">
            <v>2566.4333999999999</v>
          </cell>
          <cell r="BX359">
            <v>6929.0546000000004</v>
          </cell>
          <cell r="BY359">
            <v>6.2904999999999998</v>
          </cell>
          <cell r="BZ359">
            <v>26.3355</v>
          </cell>
          <cell r="CA359">
            <v>56.865400000000001</v>
          </cell>
          <cell r="CB359">
            <v>0</v>
          </cell>
          <cell r="CC359">
            <v>0</v>
          </cell>
          <cell r="CD359">
            <v>0</v>
          </cell>
          <cell r="CE359">
            <v>0</v>
          </cell>
          <cell r="CF359">
            <v>289.43040000000002</v>
          </cell>
          <cell r="CG359">
            <v>0</v>
          </cell>
          <cell r="CH359">
            <v>0</v>
          </cell>
          <cell r="CI359">
            <v>0</v>
          </cell>
          <cell r="CJ359">
            <v>0</v>
          </cell>
          <cell r="CK359">
            <v>0</v>
          </cell>
          <cell r="CL359">
            <v>0</v>
          </cell>
          <cell r="CM359">
            <v>0</v>
          </cell>
          <cell r="CN359">
            <v>6.2904999999999998</v>
          </cell>
          <cell r="CO359">
            <v>315.76589999999999</v>
          </cell>
          <cell r="CP359">
            <v>56.865400000000001</v>
          </cell>
          <cell r="CQ359">
            <v>0</v>
          </cell>
          <cell r="CR359">
            <v>0</v>
          </cell>
          <cell r="CS359">
            <v>0</v>
          </cell>
          <cell r="CT359">
            <v>0</v>
          </cell>
          <cell r="CU359">
            <v>0</v>
          </cell>
          <cell r="CV359">
            <v>0</v>
          </cell>
          <cell r="CW359">
            <v>0</v>
          </cell>
          <cell r="CX359">
            <v>0</v>
          </cell>
          <cell r="CY359">
            <v>0</v>
          </cell>
          <cell r="CZ359">
            <v>547.80359999999996</v>
          </cell>
          <cell r="DA359">
            <v>2250.6675</v>
          </cell>
          <cell r="DB359">
            <v>6872.1891999999998</v>
          </cell>
        </row>
        <row r="360">
          <cell r="A360">
            <v>94145</v>
          </cell>
          <cell r="B360">
            <v>50.331699999999998</v>
          </cell>
          <cell r="C360">
            <v>201.09549999999999</v>
          </cell>
          <cell r="D360">
            <v>629.40779999999995</v>
          </cell>
          <cell r="E360">
            <v>93.473100000000002</v>
          </cell>
          <cell r="F360">
            <v>373.4631</v>
          </cell>
          <cell r="G360">
            <v>1168.9004</v>
          </cell>
          <cell r="H360">
            <v>0</v>
          </cell>
          <cell r="I360">
            <v>122.64</v>
          </cell>
          <cell r="J360">
            <v>0</v>
          </cell>
          <cell r="K360">
            <v>143.8048</v>
          </cell>
          <cell r="L360">
            <v>527.17089999999996</v>
          </cell>
          <cell r="M360">
            <v>1798.3083999999999</v>
          </cell>
          <cell r="N360">
            <v>0</v>
          </cell>
          <cell r="O360">
            <v>122.64</v>
          </cell>
          <cell r="P360">
            <v>0</v>
          </cell>
          <cell r="Q360">
            <v>9.1675000000000004</v>
          </cell>
          <cell r="R360">
            <v>33.039200000000001</v>
          </cell>
          <cell r="S360">
            <v>114.64109999999999</v>
          </cell>
          <cell r="T360">
            <v>32.502899999999997</v>
          </cell>
          <cell r="U360">
            <v>117.1391</v>
          </cell>
          <cell r="V360">
            <v>406.45409999999998</v>
          </cell>
          <cell r="W360">
            <v>41.670400000000001</v>
          </cell>
          <cell r="X360">
            <v>197.566</v>
          </cell>
          <cell r="Y360">
            <v>521.09500000000003</v>
          </cell>
          <cell r="Z360">
            <v>67.7971</v>
          </cell>
          <cell r="AA360">
            <v>239.10669999999999</v>
          </cell>
          <cell r="AB360">
            <v>847.81709999999998</v>
          </cell>
          <cell r="AC360">
            <v>0</v>
          </cell>
          <cell r="AD360">
            <v>0</v>
          </cell>
          <cell r="AE360">
            <v>0</v>
          </cell>
          <cell r="AF360">
            <v>0</v>
          </cell>
          <cell r="AG360">
            <v>0</v>
          </cell>
          <cell r="AH360">
            <v>0</v>
          </cell>
          <cell r="AI360">
            <v>0</v>
          </cell>
          <cell r="AJ360">
            <v>0</v>
          </cell>
          <cell r="AK360">
            <v>0</v>
          </cell>
          <cell r="AL360">
            <v>38.433300000000003</v>
          </cell>
          <cell r="AM360">
            <v>138.01580000000001</v>
          </cell>
          <cell r="AN360">
            <v>480.61520000000002</v>
          </cell>
          <cell r="AO360">
            <v>106.2304</v>
          </cell>
          <cell r="AP360">
            <v>377.1225</v>
          </cell>
          <cell r="AQ360">
            <v>1328.4322999999999</v>
          </cell>
          <cell r="AR360">
            <v>143.8048</v>
          </cell>
          <cell r="AS360">
            <v>649.81089999999995</v>
          </cell>
          <cell r="AT360">
            <v>1798.3083999999999</v>
          </cell>
          <cell r="AU360">
            <v>0</v>
          </cell>
          <cell r="AV360">
            <v>0</v>
          </cell>
          <cell r="AW360">
            <v>0</v>
          </cell>
          <cell r="AX360">
            <v>0</v>
          </cell>
          <cell r="AY360">
            <v>0</v>
          </cell>
          <cell r="AZ360">
            <v>0</v>
          </cell>
          <cell r="BA360">
            <v>143.8048</v>
          </cell>
          <cell r="BB360">
            <v>649.81089999999995</v>
          </cell>
          <cell r="BC360">
            <v>1798.3083999999999</v>
          </cell>
          <cell r="BD360">
            <v>211.6019</v>
          </cell>
          <cell r="BE360">
            <v>936.30529999999999</v>
          </cell>
          <cell r="BF360">
            <v>2646.1253000000002</v>
          </cell>
          <cell r="BG360">
            <v>80.103700000000003</v>
          </cell>
          <cell r="BH360">
            <v>288.19409999999999</v>
          </cell>
          <cell r="BI360">
            <v>1001.7104</v>
          </cell>
          <cell r="BJ360">
            <v>291.7056</v>
          </cell>
          <cell r="BK360">
            <v>1224.4993999999999</v>
          </cell>
          <cell r="BL360">
            <v>3647.8357000000001</v>
          </cell>
          <cell r="BM360">
            <v>147.9008</v>
          </cell>
          <cell r="BN360">
            <v>574.68849999999998</v>
          </cell>
          <cell r="BO360">
            <v>1849.5273</v>
          </cell>
          <cell r="BP360">
            <v>211.6019</v>
          </cell>
          <cell r="BQ360">
            <v>936.30529999999999</v>
          </cell>
          <cell r="BR360">
            <v>2646.1253000000002</v>
          </cell>
          <cell r="BS360">
            <v>80.103700000000003</v>
          </cell>
          <cell r="BT360">
            <v>288.19409999999999</v>
          </cell>
          <cell r="BU360">
            <v>1001.7104</v>
          </cell>
          <cell r="BV360">
            <v>291.7056</v>
          </cell>
          <cell r="BW360">
            <v>1224.4993999999999</v>
          </cell>
          <cell r="BX360">
            <v>3647.8357000000001</v>
          </cell>
          <cell r="BY360">
            <v>0</v>
          </cell>
          <cell r="BZ360">
            <v>0</v>
          </cell>
          <cell r="CA360">
            <v>0</v>
          </cell>
          <cell r="CB360">
            <v>0</v>
          </cell>
          <cell r="CC360">
            <v>0</v>
          </cell>
          <cell r="CD360">
            <v>0</v>
          </cell>
          <cell r="CE360">
            <v>0</v>
          </cell>
          <cell r="CF360">
            <v>122.64</v>
          </cell>
          <cell r="CG360">
            <v>0</v>
          </cell>
          <cell r="CH360">
            <v>143.8048</v>
          </cell>
          <cell r="CI360">
            <v>527.17089999999996</v>
          </cell>
          <cell r="CJ360">
            <v>1798.3083999999999</v>
          </cell>
          <cell r="CK360">
            <v>0</v>
          </cell>
          <cell r="CL360">
            <v>0</v>
          </cell>
          <cell r="CM360">
            <v>0</v>
          </cell>
          <cell r="CN360">
            <v>143.8048</v>
          </cell>
          <cell r="CO360">
            <v>649.81089999999995</v>
          </cell>
          <cell r="CP360">
            <v>1798.3083999999999</v>
          </cell>
          <cell r="CQ360">
            <v>0</v>
          </cell>
          <cell r="CR360">
            <v>0</v>
          </cell>
          <cell r="CS360">
            <v>0</v>
          </cell>
          <cell r="CT360">
            <v>0</v>
          </cell>
          <cell r="CU360">
            <v>0</v>
          </cell>
          <cell r="CV360">
            <v>0</v>
          </cell>
          <cell r="CW360">
            <v>0</v>
          </cell>
          <cell r="CX360">
            <v>0</v>
          </cell>
          <cell r="CY360">
            <v>0</v>
          </cell>
          <cell r="CZ360">
            <v>147.9008</v>
          </cell>
          <cell r="DA360">
            <v>574.68849999999998</v>
          </cell>
          <cell r="DB360">
            <v>1849.5273</v>
          </cell>
        </row>
        <row r="361">
          <cell r="A361">
            <v>94146</v>
          </cell>
          <cell r="B361">
            <v>0</v>
          </cell>
          <cell r="C361">
            <v>0</v>
          </cell>
          <cell r="D361">
            <v>0</v>
          </cell>
          <cell r="E361">
            <v>0</v>
          </cell>
          <cell r="F361">
            <v>0</v>
          </cell>
          <cell r="G361">
            <v>0</v>
          </cell>
          <cell r="H361">
            <v>0</v>
          </cell>
          <cell r="I361">
            <v>70.280900000000003</v>
          </cell>
          <cell r="J361">
            <v>0</v>
          </cell>
          <cell r="K361">
            <v>0</v>
          </cell>
          <cell r="L361">
            <v>0</v>
          </cell>
          <cell r="M361">
            <v>0</v>
          </cell>
          <cell r="N361">
            <v>0</v>
          </cell>
          <cell r="O361">
            <v>70.280900000000003</v>
          </cell>
          <cell r="P361">
            <v>0</v>
          </cell>
          <cell r="Q361">
            <v>61.571800000000003</v>
          </cell>
          <cell r="R361">
            <v>269.83100000000002</v>
          </cell>
          <cell r="S361">
            <v>455.63720000000001</v>
          </cell>
          <cell r="T361">
            <v>218.29990000000001</v>
          </cell>
          <cell r="U361">
            <v>956.67319999999995</v>
          </cell>
          <cell r="V361">
            <v>1615.4408000000001</v>
          </cell>
          <cell r="W361">
            <v>279.87169999999998</v>
          </cell>
          <cell r="X361">
            <v>1226.5042000000001</v>
          </cell>
          <cell r="Y361">
            <v>2071.078</v>
          </cell>
          <cell r="Z361">
            <v>308.7183</v>
          </cell>
          <cell r="AA361">
            <v>1352.9034999999999</v>
          </cell>
          <cell r="AB361">
            <v>2284.5450999999998</v>
          </cell>
          <cell r="AC361">
            <v>0</v>
          </cell>
          <cell r="AD361">
            <v>0</v>
          </cell>
          <cell r="AE361">
            <v>0</v>
          </cell>
          <cell r="AF361">
            <v>0</v>
          </cell>
          <cell r="AG361">
            <v>0</v>
          </cell>
          <cell r="AH361">
            <v>0</v>
          </cell>
          <cell r="AI361">
            <v>1.5367</v>
          </cell>
          <cell r="AJ361">
            <v>6.9390999999999998</v>
          </cell>
          <cell r="AK361">
            <v>9.3894000000000002</v>
          </cell>
          <cell r="AL361">
            <v>300.53919999999999</v>
          </cell>
          <cell r="AM361">
            <v>1368.1457</v>
          </cell>
          <cell r="AN361">
            <v>2224.0198999999998</v>
          </cell>
          <cell r="AO361">
            <v>607.72080000000005</v>
          </cell>
          <cell r="AP361">
            <v>2714.1100999999999</v>
          </cell>
          <cell r="AQ361">
            <v>4499.1755999999996</v>
          </cell>
          <cell r="AR361">
            <v>1.5367</v>
          </cell>
          <cell r="AS361">
            <v>77.22</v>
          </cell>
          <cell r="AT361">
            <v>9.3894000000000002</v>
          </cell>
          <cell r="AU361">
            <v>0</v>
          </cell>
          <cell r="AV361">
            <v>0</v>
          </cell>
          <cell r="AW361">
            <v>0</v>
          </cell>
          <cell r="AX361">
            <v>0</v>
          </cell>
          <cell r="AY361">
            <v>0</v>
          </cell>
          <cell r="AZ361">
            <v>0</v>
          </cell>
          <cell r="BA361">
            <v>1.5367</v>
          </cell>
          <cell r="BB361">
            <v>77.22</v>
          </cell>
          <cell r="BC361">
            <v>9.3894000000000002</v>
          </cell>
          <cell r="BD361">
            <v>308.7183</v>
          </cell>
          <cell r="BE361">
            <v>1423.1844000000001</v>
          </cell>
          <cell r="BF361">
            <v>2284.5450999999998</v>
          </cell>
          <cell r="BG361">
            <v>580.41089999999997</v>
          </cell>
          <cell r="BH361">
            <v>2594.6498999999999</v>
          </cell>
          <cell r="BI361">
            <v>4295.0978999999998</v>
          </cell>
          <cell r="BJ361">
            <v>889.12919999999997</v>
          </cell>
          <cell r="BK361">
            <v>4017.8343</v>
          </cell>
          <cell r="BL361">
            <v>6579.643</v>
          </cell>
          <cell r="BM361">
            <v>887.59249999999997</v>
          </cell>
          <cell r="BN361">
            <v>3940.6143000000002</v>
          </cell>
          <cell r="BO361">
            <v>6570.2536</v>
          </cell>
          <cell r="BP361">
            <v>308.7183</v>
          </cell>
          <cell r="BQ361">
            <v>1423.1844000000001</v>
          </cell>
          <cell r="BR361">
            <v>2284.5450999999998</v>
          </cell>
          <cell r="BS361">
            <v>580.41089999999997</v>
          </cell>
          <cell r="BT361">
            <v>2594.6498999999999</v>
          </cell>
          <cell r="BU361">
            <v>4295.0978999999998</v>
          </cell>
          <cell r="BV361">
            <v>889.12919999999997</v>
          </cell>
          <cell r="BW361">
            <v>4017.8343</v>
          </cell>
          <cell r="BX361">
            <v>6579.643</v>
          </cell>
          <cell r="BY361">
            <v>1.5367</v>
          </cell>
          <cell r="BZ361">
            <v>6.9390999999999998</v>
          </cell>
          <cell r="CA361">
            <v>9.3894000000000002</v>
          </cell>
          <cell r="CB361">
            <v>0</v>
          </cell>
          <cell r="CC361">
            <v>0</v>
          </cell>
          <cell r="CD361">
            <v>0</v>
          </cell>
          <cell r="CE361">
            <v>0</v>
          </cell>
          <cell r="CF361">
            <v>70.280900000000003</v>
          </cell>
          <cell r="CG361">
            <v>0</v>
          </cell>
          <cell r="CH361">
            <v>0</v>
          </cell>
          <cell r="CI361">
            <v>0</v>
          </cell>
          <cell r="CJ361">
            <v>0</v>
          </cell>
          <cell r="CK361">
            <v>0</v>
          </cell>
          <cell r="CL361">
            <v>0</v>
          </cell>
          <cell r="CM361">
            <v>0</v>
          </cell>
          <cell r="CN361">
            <v>1.5367</v>
          </cell>
          <cell r="CO361">
            <v>77.22</v>
          </cell>
          <cell r="CP361">
            <v>9.3894000000000002</v>
          </cell>
          <cell r="CQ361">
            <v>0</v>
          </cell>
          <cell r="CR361">
            <v>0</v>
          </cell>
          <cell r="CS361">
            <v>0</v>
          </cell>
          <cell r="CT361">
            <v>0</v>
          </cell>
          <cell r="CU361">
            <v>0</v>
          </cell>
          <cell r="CV361">
            <v>0</v>
          </cell>
          <cell r="CW361">
            <v>0</v>
          </cell>
          <cell r="CX361">
            <v>0</v>
          </cell>
          <cell r="CY361">
            <v>0</v>
          </cell>
          <cell r="CZ361">
            <v>887.59249999999997</v>
          </cell>
          <cell r="DA361">
            <v>3940.6143000000002</v>
          </cell>
          <cell r="DB361">
            <v>6570.2536</v>
          </cell>
        </row>
        <row r="362">
          <cell r="A362">
            <v>94147</v>
          </cell>
          <cell r="B362">
            <v>140.25530000000001</v>
          </cell>
          <cell r="C362">
            <v>760.72749999999996</v>
          </cell>
          <cell r="D362">
            <v>694.61500000000001</v>
          </cell>
          <cell r="E362">
            <v>260.4742</v>
          </cell>
          <cell r="F362">
            <v>1412.78</v>
          </cell>
          <cell r="G362">
            <v>1290.0001</v>
          </cell>
          <cell r="H362">
            <v>0</v>
          </cell>
          <cell r="I362">
            <v>0</v>
          </cell>
          <cell r="J362">
            <v>0</v>
          </cell>
          <cell r="K362">
            <v>400.7296</v>
          </cell>
          <cell r="L362">
            <v>1026.9788000000001</v>
          </cell>
          <cell r="M362">
            <v>1984.6156000000001</v>
          </cell>
          <cell r="N362">
            <v>0</v>
          </cell>
          <cell r="O362">
            <v>0</v>
          </cell>
          <cell r="P362">
            <v>0</v>
          </cell>
          <cell r="Q362">
            <v>34.811300000000003</v>
          </cell>
          <cell r="R362">
            <v>189.30690000000001</v>
          </cell>
          <cell r="S362">
            <v>172.40309999999999</v>
          </cell>
          <cell r="T362">
            <v>123.422</v>
          </cell>
          <cell r="U362">
            <v>671.1789</v>
          </cell>
          <cell r="V362">
            <v>611.24829999999997</v>
          </cell>
          <cell r="W362">
            <v>158.23320000000001</v>
          </cell>
          <cell r="X362">
            <v>2007.0145</v>
          </cell>
          <cell r="Y362">
            <v>783.65089999999998</v>
          </cell>
          <cell r="Z362">
            <v>416.1909</v>
          </cell>
          <cell r="AA362">
            <v>2229.0324999999998</v>
          </cell>
          <cell r="AB362">
            <v>2061.1880999999998</v>
          </cell>
          <cell r="AC362">
            <v>0</v>
          </cell>
          <cell r="AD362">
            <v>54.183900000000001</v>
          </cell>
          <cell r="AE362">
            <v>0</v>
          </cell>
          <cell r="AF362">
            <v>0</v>
          </cell>
          <cell r="AG362">
            <v>0</v>
          </cell>
          <cell r="AH362">
            <v>0</v>
          </cell>
          <cell r="AI362">
            <v>0</v>
          </cell>
          <cell r="AJ362">
            <v>0</v>
          </cell>
          <cell r="AK362">
            <v>0</v>
          </cell>
          <cell r="AL362">
            <v>158.9787</v>
          </cell>
          <cell r="AM362">
            <v>896.72799999999995</v>
          </cell>
          <cell r="AN362">
            <v>787.34339999999997</v>
          </cell>
          <cell r="AO362">
            <v>575.16959999999995</v>
          </cell>
          <cell r="AP362">
            <v>3071.5765999999999</v>
          </cell>
          <cell r="AQ362">
            <v>2848.5315000000001</v>
          </cell>
          <cell r="AR362">
            <v>400.7296</v>
          </cell>
          <cell r="AS362">
            <v>1081.1627000000001</v>
          </cell>
          <cell r="AT362">
            <v>1984.6156000000001</v>
          </cell>
          <cell r="AU362">
            <v>0</v>
          </cell>
          <cell r="AV362">
            <v>0</v>
          </cell>
          <cell r="AW362">
            <v>0</v>
          </cell>
          <cell r="AX362">
            <v>0</v>
          </cell>
          <cell r="AY362">
            <v>0</v>
          </cell>
          <cell r="AZ362">
            <v>0</v>
          </cell>
          <cell r="BA362">
            <v>400.7296</v>
          </cell>
          <cell r="BB362">
            <v>1081.1627000000001</v>
          </cell>
          <cell r="BC362">
            <v>1984.6156000000001</v>
          </cell>
          <cell r="BD362">
            <v>816.92039999999997</v>
          </cell>
          <cell r="BE362">
            <v>4402.54</v>
          </cell>
          <cell r="BF362">
            <v>4045.8031999999998</v>
          </cell>
          <cell r="BG362">
            <v>317.21199999999999</v>
          </cell>
          <cell r="BH362">
            <v>1757.2138</v>
          </cell>
          <cell r="BI362">
            <v>1570.9947999999999</v>
          </cell>
          <cell r="BJ362">
            <v>1134.1324</v>
          </cell>
          <cell r="BK362">
            <v>6159.7538000000004</v>
          </cell>
          <cell r="BL362">
            <v>5616.7979999999998</v>
          </cell>
          <cell r="BM362">
            <v>733.40279999999996</v>
          </cell>
          <cell r="BN362">
            <v>5078.5910999999996</v>
          </cell>
          <cell r="BO362">
            <v>3632.1824000000001</v>
          </cell>
          <cell r="BP362">
            <v>816.92039999999997</v>
          </cell>
          <cell r="BQ362">
            <v>4402.54</v>
          </cell>
          <cell r="BR362">
            <v>4045.8031999999998</v>
          </cell>
          <cell r="BS362">
            <v>317.21199999999999</v>
          </cell>
          <cell r="BT362">
            <v>1757.2138</v>
          </cell>
          <cell r="BU362">
            <v>1570.9947999999999</v>
          </cell>
          <cell r="BV362">
            <v>1134.1324</v>
          </cell>
          <cell r="BW362">
            <v>6159.7538000000004</v>
          </cell>
          <cell r="BX362">
            <v>5616.7979999999998</v>
          </cell>
          <cell r="BY362">
            <v>0</v>
          </cell>
          <cell r="BZ362">
            <v>0</v>
          </cell>
          <cell r="CA362">
            <v>0</v>
          </cell>
          <cell r="CB362">
            <v>0</v>
          </cell>
          <cell r="CC362">
            <v>0</v>
          </cell>
          <cell r="CD362">
            <v>0</v>
          </cell>
          <cell r="CE362">
            <v>0</v>
          </cell>
          <cell r="CF362">
            <v>0</v>
          </cell>
          <cell r="CG362">
            <v>0</v>
          </cell>
          <cell r="CH362">
            <v>400.7296</v>
          </cell>
          <cell r="CI362">
            <v>1026.9788000000001</v>
          </cell>
          <cell r="CJ362">
            <v>1984.6156000000001</v>
          </cell>
          <cell r="CK362">
            <v>0</v>
          </cell>
          <cell r="CL362">
            <v>54.183900000000001</v>
          </cell>
          <cell r="CM362">
            <v>0</v>
          </cell>
          <cell r="CN362">
            <v>400.7296</v>
          </cell>
          <cell r="CO362">
            <v>1081.1627000000001</v>
          </cell>
          <cell r="CP362">
            <v>1984.6156000000001</v>
          </cell>
          <cell r="CQ362">
            <v>0</v>
          </cell>
          <cell r="CR362">
            <v>0</v>
          </cell>
          <cell r="CS362">
            <v>0</v>
          </cell>
          <cell r="CT362">
            <v>0</v>
          </cell>
          <cell r="CU362">
            <v>0</v>
          </cell>
          <cell r="CV362">
            <v>0</v>
          </cell>
          <cell r="CW362">
            <v>0</v>
          </cell>
          <cell r="CX362">
            <v>0</v>
          </cell>
          <cell r="CY362">
            <v>0</v>
          </cell>
          <cell r="CZ362">
            <v>733.40279999999996</v>
          </cell>
          <cell r="DA362">
            <v>5078.5910999999996</v>
          </cell>
          <cell r="DB362">
            <v>3632.1824000000001</v>
          </cell>
        </row>
        <row r="363">
          <cell r="A363">
            <v>94148</v>
          </cell>
          <cell r="B363">
            <v>12.280799999999999</v>
          </cell>
          <cell r="C363">
            <v>40.933700000000002</v>
          </cell>
          <cell r="D363">
            <v>153.57339999999999</v>
          </cell>
          <cell r="E363">
            <v>22.807300000000001</v>
          </cell>
          <cell r="F363">
            <v>96.255099999999999</v>
          </cell>
          <cell r="G363">
            <v>285.20960000000002</v>
          </cell>
          <cell r="H363">
            <v>0</v>
          </cell>
          <cell r="I363">
            <v>19.710599999999999</v>
          </cell>
          <cell r="J363">
            <v>0</v>
          </cell>
          <cell r="K363">
            <v>17.677</v>
          </cell>
          <cell r="L363">
            <v>61.182699999999997</v>
          </cell>
          <cell r="M363">
            <v>221.05529999999999</v>
          </cell>
          <cell r="N363">
            <v>0</v>
          </cell>
          <cell r="O363">
            <v>19.710599999999999</v>
          </cell>
          <cell r="P363">
            <v>0</v>
          </cell>
          <cell r="Q363">
            <v>4.5712000000000002</v>
          </cell>
          <cell r="R363">
            <v>22.746300000000002</v>
          </cell>
          <cell r="S363">
            <v>57.1648</v>
          </cell>
          <cell r="T363">
            <v>16.206900000000001</v>
          </cell>
          <cell r="U363">
            <v>80.645300000000006</v>
          </cell>
          <cell r="V363">
            <v>202.6686</v>
          </cell>
          <cell r="W363">
            <v>38.1892</v>
          </cell>
          <cell r="X363">
            <v>179.39769999999999</v>
          </cell>
          <cell r="Y363">
            <v>477.56110000000001</v>
          </cell>
          <cell r="Z363">
            <v>71.858800000000002</v>
          </cell>
          <cell r="AA363">
            <v>401.7559</v>
          </cell>
          <cell r="AB363">
            <v>898.60929999999996</v>
          </cell>
          <cell r="AC363">
            <v>0</v>
          </cell>
          <cell r="AD363">
            <v>18.350200000000001</v>
          </cell>
          <cell r="AE363">
            <v>0</v>
          </cell>
          <cell r="AF363">
            <v>0</v>
          </cell>
          <cell r="AG363">
            <v>0</v>
          </cell>
          <cell r="AH363">
            <v>0</v>
          </cell>
          <cell r="AI363">
            <v>0</v>
          </cell>
          <cell r="AJ363">
            <v>0</v>
          </cell>
          <cell r="AK363">
            <v>0</v>
          </cell>
          <cell r="AL363">
            <v>22.3125</v>
          </cell>
          <cell r="AM363">
            <v>115.6917</v>
          </cell>
          <cell r="AN363">
            <v>279.0213</v>
          </cell>
          <cell r="AO363">
            <v>94.171300000000002</v>
          </cell>
          <cell r="AP363">
            <v>499.09739999999999</v>
          </cell>
          <cell r="AQ363">
            <v>1177.6306</v>
          </cell>
          <cell r="AR363">
            <v>17.677</v>
          </cell>
          <cell r="AS363">
            <v>99.243499999999997</v>
          </cell>
          <cell r="AT363">
            <v>221.05529999999999</v>
          </cell>
          <cell r="AU363">
            <v>0</v>
          </cell>
          <cell r="AV363">
            <v>0</v>
          </cell>
          <cell r="AW363">
            <v>0</v>
          </cell>
          <cell r="AX363">
            <v>0</v>
          </cell>
          <cell r="AY363">
            <v>0</v>
          </cell>
          <cell r="AZ363">
            <v>0</v>
          </cell>
          <cell r="BA363">
            <v>17.677</v>
          </cell>
          <cell r="BB363">
            <v>99.243499999999997</v>
          </cell>
          <cell r="BC363">
            <v>221.05529999999999</v>
          </cell>
          <cell r="BD363">
            <v>106.9469</v>
          </cell>
          <cell r="BE363">
            <v>558.65530000000001</v>
          </cell>
          <cell r="BF363">
            <v>1337.3923</v>
          </cell>
          <cell r="BG363">
            <v>43.090600000000002</v>
          </cell>
          <cell r="BH363">
            <v>219.08330000000001</v>
          </cell>
          <cell r="BI363">
            <v>538.85469999999998</v>
          </cell>
          <cell r="BJ363">
            <v>150.03749999999999</v>
          </cell>
          <cell r="BK363">
            <v>777.73860000000002</v>
          </cell>
          <cell r="BL363">
            <v>1876.2470000000001</v>
          </cell>
          <cell r="BM363">
            <v>132.3605</v>
          </cell>
          <cell r="BN363">
            <v>678.49509999999998</v>
          </cell>
          <cell r="BO363">
            <v>1655.1917000000001</v>
          </cell>
          <cell r="BP363">
            <v>106.9469</v>
          </cell>
          <cell r="BQ363">
            <v>558.65530000000001</v>
          </cell>
          <cell r="BR363">
            <v>1337.3923</v>
          </cell>
          <cell r="BS363">
            <v>43.090600000000002</v>
          </cell>
          <cell r="BT363">
            <v>219.08330000000001</v>
          </cell>
          <cell r="BU363">
            <v>538.85469999999998</v>
          </cell>
          <cell r="BV363">
            <v>150.03749999999999</v>
          </cell>
          <cell r="BW363">
            <v>777.73860000000002</v>
          </cell>
          <cell r="BX363">
            <v>1876.2470000000001</v>
          </cell>
          <cell r="BY363">
            <v>0</v>
          </cell>
          <cell r="BZ363">
            <v>0</v>
          </cell>
          <cell r="CA363">
            <v>0</v>
          </cell>
          <cell r="CB363">
            <v>0</v>
          </cell>
          <cell r="CC363">
            <v>0</v>
          </cell>
          <cell r="CD363">
            <v>0</v>
          </cell>
          <cell r="CE363">
            <v>0</v>
          </cell>
          <cell r="CF363">
            <v>19.710599999999999</v>
          </cell>
          <cell r="CG363">
            <v>0</v>
          </cell>
          <cell r="CH363">
            <v>17.677</v>
          </cell>
          <cell r="CI363">
            <v>61.182699999999997</v>
          </cell>
          <cell r="CJ363">
            <v>221.05529999999999</v>
          </cell>
          <cell r="CK363">
            <v>0</v>
          </cell>
          <cell r="CL363">
            <v>18.350200000000001</v>
          </cell>
          <cell r="CM363">
            <v>0</v>
          </cell>
          <cell r="CN363">
            <v>17.677</v>
          </cell>
          <cell r="CO363">
            <v>99.243499999999997</v>
          </cell>
          <cell r="CP363">
            <v>221.05529999999999</v>
          </cell>
          <cell r="CQ363">
            <v>0</v>
          </cell>
          <cell r="CR363">
            <v>0</v>
          </cell>
          <cell r="CS363">
            <v>0</v>
          </cell>
          <cell r="CT363">
            <v>0</v>
          </cell>
          <cell r="CU363">
            <v>0</v>
          </cell>
          <cell r="CV363">
            <v>0</v>
          </cell>
          <cell r="CW363">
            <v>0</v>
          </cell>
          <cell r="CX363">
            <v>0</v>
          </cell>
          <cell r="CY363">
            <v>0</v>
          </cell>
          <cell r="CZ363">
            <v>132.3605</v>
          </cell>
          <cell r="DA363">
            <v>678.49509999999998</v>
          </cell>
          <cell r="DB363">
            <v>1655.1917000000001</v>
          </cell>
        </row>
        <row r="364">
          <cell r="A364">
            <v>94149</v>
          </cell>
          <cell r="B364">
            <v>23.697800000000001</v>
          </cell>
          <cell r="C364">
            <v>102.8052</v>
          </cell>
          <cell r="D364">
            <v>296.34660000000002</v>
          </cell>
          <cell r="E364">
            <v>44.010199999999998</v>
          </cell>
          <cell r="F364">
            <v>198.86109999999999</v>
          </cell>
          <cell r="G364">
            <v>550.35789999999997</v>
          </cell>
          <cell r="H364">
            <v>0</v>
          </cell>
          <cell r="I364">
            <v>44.150399999999998</v>
          </cell>
          <cell r="J364">
            <v>0</v>
          </cell>
          <cell r="K364">
            <v>23.372900000000001</v>
          </cell>
          <cell r="L364">
            <v>79.846599999999995</v>
          </cell>
          <cell r="M364">
            <v>292.28250000000003</v>
          </cell>
          <cell r="N364">
            <v>0</v>
          </cell>
          <cell r="O364">
            <v>44.150399999999998</v>
          </cell>
          <cell r="P364">
            <v>0</v>
          </cell>
          <cell r="Q364">
            <v>73.363799999999998</v>
          </cell>
          <cell r="R364">
            <v>548.25760000000002</v>
          </cell>
          <cell r="S364">
            <v>917.428</v>
          </cell>
          <cell r="T364">
            <v>260.10820000000001</v>
          </cell>
          <cell r="U364">
            <v>1943.8226</v>
          </cell>
          <cell r="V364">
            <v>3252.7024000000001</v>
          </cell>
          <cell r="W364">
            <v>377.80709999999999</v>
          </cell>
          <cell r="X364">
            <v>2713.8998999999999</v>
          </cell>
          <cell r="Y364">
            <v>4724.5523999999996</v>
          </cell>
          <cell r="Z364">
            <v>920.41830000000004</v>
          </cell>
          <cell r="AA364">
            <v>6856.2278999999999</v>
          </cell>
          <cell r="AB364">
            <v>11510.007799999999</v>
          </cell>
          <cell r="AC364">
            <v>0</v>
          </cell>
          <cell r="AD364">
            <v>4.2782999999999998</v>
          </cell>
          <cell r="AE364">
            <v>0</v>
          </cell>
          <cell r="AF364">
            <v>0</v>
          </cell>
          <cell r="AG364">
            <v>0</v>
          </cell>
          <cell r="AH364">
            <v>0</v>
          </cell>
          <cell r="AI364">
            <v>0</v>
          </cell>
          <cell r="AJ364">
            <v>0</v>
          </cell>
          <cell r="AK364">
            <v>0</v>
          </cell>
          <cell r="AL364">
            <v>328.68720000000002</v>
          </cell>
          <cell r="AM364">
            <v>2550.9027000000001</v>
          </cell>
          <cell r="AN364">
            <v>4110.2969999999996</v>
          </cell>
          <cell r="AO364">
            <v>1249.1054999999999</v>
          </cell>
          <cell r="AP364">
            <v>9402.8523000000005</v>
          </cell>
          <cell r="AQ364">
            <v>15620.3048</v>
          </cell>
          <cell r="AR364">
            <v>23.372900000000001</v>
          </cell>
          <cell r="AS364">
            <v>128.27529999999999</v>
          </cell>
          <cell r="AT364">
            <v>292.28250000000003</v>
          </cell>
          <cell r="AU364">
            <v>0</v>
          </cell>
          <cell r="AV364">
            <v>0</v>
          </cell>
          <cell r="AW364">
            <v>0</v>
          </cell>
          <cell r="AX364">
            <v>0</v>
          </cell>
          <cell r="AY364">
            <v>0</v>
          </cell>
          <cell r="AZ364">
            <v>0</v>
          </cell>
          <cell r="BA364">
            <v>23.372900000000001</v>
          </cell>
          <cell r="BB364">
            <v>128.27529999999999</v>
          </cell>
          <cell r="BC364">
            <v>292.28250000000003</v>
          </cell>
          <cell r="BD364">
            <v>988.12630000000001</v>
          </cell>
          <cell r="BE364">
            <v>7202.0446000000002</v>
          </cell>
          <cell r="BF364">
            <v>12356.712299999999</v>
          </cell>
          <cell r="BG364">
            <v>662.15920000000006</v>
          </cell>
          <cell r="BH364">
            <v>5042.9829</v>
          </cell>
          <cell r="BI364">
            <v>8280.4274000000005</v>
          </cell>
          <cell r="BJ364">
            <v>1650.2855</v>
          </cell>
          <cell r="BK364">
            <v>12245.0275</v>
          </cell>
          <cell r="BL364">
            <v>20637.1397</v>
          </cell>
          <cell r="BM364">
            <v>1626.9126000000001</v>
          </cell>
          <cell r="BN364">
            <v>12116.752200000001</v>
          </cell>
          <cell r="BO364">
            <v>20344.857199999999</v>
          </cell>
          <cell r="BP364">
            <v>988.12630000000001</v>
          </cell>
          <cell r="BQ364">
            <v>7202.0446000000002</v>
          </cell>
          <cell r="BR364">
            <v>12356.712299999999</v>
          </cell>
          <cell r="BS364">
            <v>662.15920000000006</v>
          </cell>
          <cell r="BT364">
            <v>5042.9829</v>
          </cell>
          <cell r="BU364">
            <v>8280.4274000000005</v>
          </cell>
          <cell r="BV364">
            <v>1650.2855</v>
          </cell>
          <cell r="BW364">
            <v>12245.0275</v>
          </cell>
          <cell r="BX364">
            <v>20637.1397</v>
          </cell>
          <cell r="BY364">
            <v>0</v>
          </cell>
          <cell r="BZ364">
            <v>0</v>
          </cell>
          <cell r="CA364">
            <v>0</v>
          </cell>
          <cell r="CB364">
            <v>0</v>
          </cell>
          <cell r="CC364">
            <v>0</v>
          </cell>
          <cell r="CD364">
            <v>0</v>
          </cell>
          <cell r="CE364">
            <v>0</v>
          </cell>
          <cell r="CF364">
            <v>44.150399999999998</v>
          </cell>
          <cell r="CG364">
            <v>0</v>
          </cell>
          <cell r="CH364">
            <v>23.372900000000001</v>
          </cell>
          <cell r="CI364">
            <v>79.846599999999995</v>
          </cell>
          <cell r="CJ364">
            <v>292.28250000000003</v>
          </cell>
          <cell r="CK364">
            <v>0</v>
          </cell>
          <cell r="CL364">
            <v>4.2782999999999998</v>
          </cell>
          <cell r="CM364">
            <v>0</v>
          </cell>
          <cell r="CN364">
            <v>23.372900000000001</v>
          </cell>
          <cell r="CO364">
            <v>128.27529999999999</v>
          </cell>
          <cell r="CP364">
            <v>292.28250000000003</v>
          </cell>
          <cell r="CQ364">
            <v>0</v>
          </cell>
          <cell r="CR364">
            <v>0</v>
          </cell>
          <cell r="CS364">
            <v>0</v>
          </cell>
          <cell r="CT364">
            <v>0</v>
          </cell>
          <cell r="CU364">
            <v>0</v>
          </cell>
          <cell r="CV364">
            <v>0</v>
          </cell>
          <cell r="CW364">
            <v>0</v>
          </cell>
          <cell r="CX364">
            <v>0</v>
          </cell>
          <cell r="CY364">
            <v>0</v>
          </cell>
          <cell r="CZ364">
            <v>1626.9126000000001</v>
          </cell>
          <cell r="DA364">
            <v>12116.752200000001</v>
          </cell>
          <cell r="DB364">
            <v>20344.857199999999</v>
          </cell>
        </row>
        <row r="365">
          <cell r="A365">
            <v>94150</v>
          </cell>
          <cell r="B365">
            <v>0</v>
          </cell>
          <cell r="C365">
            <v>0</v>
          </cell>
          <cell r="D365">
            <v>0</v>
          </cell>
          <cell r="E365">
            <v>0</v>
          </cell>
          <cell r="F365">
            <v>0</v>
          </cell>
          <cell r="G365">
            <v>0</v>
          </cell>
          <cell r="H365">
            <v>0</v>
          </cell>
          <cell r="I365">
            <v>420.65519999999998</v>
          </cell>
          <cell r="J365">
            <v>0</v>
          </cell>
          <cell r="K365">
            <v>0</v>
          </cell>
          <cell r="L365">
            <v>0</v>
          </cell>
          <cell r="M365">
            <v>0</v>
          </cell>
          <cell r="N365">
            <v>0</v>
          </cell>
          <cell r="O365">
            <v>420.65519999999998</v>
          </cell>
          <cell r="P365">
            <v>0</v>
          </cell>
          <cell r="Q365">
            <v>41.216000000000001</v>
          </cell>
          <cell r="R365">
            <v>143.35040000000001</v>
          </cell>
          <cell r="S365">
            <v>662.94709999999998</v>
          </cell>
          <cell r="T365">
            <v>146.1294</v>
          </cell>
          <cell r="U365">
            <v>508.24290000000002</v>
          </cell>
          <cell r="V365">
            <v>2350.4425000000001</v>
          </cell>
          <cell r="W365">
            <v>187.34540000000001</v>
          </cell>
          <cell r="X365">
            <v>651.5933</v>
          </cell>
          <cell r="Y365">
            <v>3013.3896</v>
          </cell>
          <cell r="Z365">
            <v>205.27170000000001</v>
          </cell>
          <cell r="AA365">
            <v>712.48929999999996</v>
          </cell>
          <cell r="AB365">
            <v>3301.7257</v>
          </cell>
          <cell r="AC365">
            <v>0</v>
          </cell>
          <cell r="AD365">
            <v>0</v>
          </cell>
          <cell r="AE365">
            <v>0</v>
          </cell>
          <cell r="AF365">
            <v>0</v>
          </cell>
          <cell r="AG365">
            <v>0</v>
          </cell>
          <cell r="AH365">
            <v>0</v>
          </cell>
          <cell r="AI365">
            <v>20.950099999999999</v>
          </cell>
          <cell r="AJ365">
            <v>84.429000000000002</v>
          </cell>
          <cell r="AK365">
            <v>220.351</v>
          </cell>
          <cell r="AL365">
            <v>184.65729999999999</v>
          </cell>
          <cell r="AM365">
            <v>661.91430000000003</v>
          </cell>
          <cell r="AN365">
            <v>2970.1473999999998</v>
          </cell>
          <cell r="AO365">
            <v>368.97890000000001</v>
          </cell>
          <cell r="AP365">
            <v>1289.9746</v>
          </cell>
          <cell r="AQ365">
            <v>6051.5221000000001</v>
          </cell>
          <cell r="AR365">
            <v>20.950099999999999</v>
          </cell>
          <cell r="AS365">
            <v>505.08420000000001</v>
          </cell>
          <cell r="AT365">
            <v>220.351</v>
          </cell>
          <cell r="AU365">
            <v>0</v>
          </cell>
          <cell r="AV365">
            <v>0</v>
          </cell>
          <cell r="AW365">
            <v>0</v>
          </cell>
          <cell r="AX365">
            <v>0</v>
          </cell>
          <cell r="AY365">
            <v>0</v>
          </cell>
          <cell r="AZ365">
            <v>0</v>
          </cell>
          <cell r="BA365">
            <v>20.950099999999999</v>
          </cell>
          <cell r="BB365">
            <v>505.08420000000001</v>
          </cell>
          <cell r="BC365">
            <v>220.351</v>
          </cell>
          <cell r="BD365">
            <v>205.27170000000001</v>
          </cell>
          <cell r="BE365">
            <v>1133.1445000000001</v>
          </cell>
          <cell r="BF365">
            <v>3301.7257</v>
          </cell>
          <cell r="BG365">
            <v>372.0027</v>
          </cell>
          <cell r="BH365">
            <v>1313.5075999999999</v>
          </cell>
          <cell r="BI365">
            <v>5983.5370000000003</v>
          </cell>
          <cell r="BJ365">
            <v>577.27440000000001</v>
          </cell>
          <cell r="BK365">
            <v>2446.6520999999998</v>
          </cell>
          <cell r="BL365">
            <v>9285.2626999999993</v>
          </cell>
          <cell r="BM365">
            <v>556.32429999999999</v>
          </cell>
          <cell r="BN365">
            <v>1941.5679</v>
          </cell>
          <cell r="BO365">
            <v>9064.9117000000006</v>
          </cell>
          <cell r="BP365">
            <v>205.27170000000001</v>
          </cell>
          <cell r="BQ365">
            <v>1133.1445000000001</v>
          </cell>
          <cell r="BR365">
            <v>3301.7257</v>
          </cell>
          <cell r="BS365">
            <v>372.0027</v>
          </cell>
          <cell r="BT365">
            <v>1313.5075999999999</v>
          </cell>
          <cell r="BU365">
            <v>5983.5370000000003</v>
          </cell>
          <cell r="BV365">
            <v>577.27440000000001</v>
          </cell>
          <cell r="BW365">
            <v>2446.6520999999998</v>
          </cell>
          <cell r="BX365">
            <v>9285.2626999999993</v>
          </cell>
          <cell r="BY365">
            <v>20.950099999999999</v>
          </cell>
          <cell r="BZ365">
            <v>84.429000000000002</v>
          </cell>
          <cell r="CA365">
            <v>220.351</v>
          </cell>
          <cell r="CB365">
            <v>0</v>
          </cell>
          <cell r="CC365">
            <v>0</v>
          </cell>
          <cell r="CD365">
            <v>0</v>
          </cell>
          <cell r="CE365">
            <v>0</v>
          </cell>
          <cell r="CF365">
            <v>420.65519999999998</v>
          </cell>
          <cell r="CG365">
            <v>0</v>
          </cell>
          <cell r="CH365">
            <v>0</v>
          </cell>
          <cell r="CI365">
            <v>0</v>
          </cell>
          <cell r="CJ365">
            <v>0</v>
          </cell>
          <cell r="CK365">
            <v>0</v>
          </cell>
          <cell r="CL365">
            <v>0</v>
          </cell>
          <cell r="CM365">
            <v>0</v>
          </cell>
          <cell r="CN365">
            <v>20.950099999999999</v>
          </cell>
          <cell r="CO365">
            <v>505.08420000000001</v>
          </cell>
          <cell r="CP365">
            <v>220.351</v>
          </cell>
          <cell r="CQ365">
            <v>0</v>
          </cell>
          <cell r="CR365">
            <v>0</v>
          </cell>
          <cell r="CS365">
            <v>0</v>
          </cell>
          <cell r="CT365">
            <v>0</v>
          </cell>
          <cell r="CU365">
            <v>0</v>
          </cell>
          <cell r="CV365">
            <v>0</v>
          </cell>
          <cell r="CW365">
            <v>0</v>
          </cell>
          <cell r="CX365">
            <v>0</v>
          </cell>
          <cell r="CY365">
            <v>0</v>
          </cell>
          <cell r="CZ365">
            <v>556.32429999999999</v>
          </cell>
          <cell r="DA365">
            <v>1941.5679</v>
          </cell>
          <cell r="DB365">
            <v>9064.9117000000006</v>
          </cell>
        </row>
        <row r="366">
          <cell r="A366">
            <v>94152</v>
          </cell>
          <cell r="B366">
            <v>0</v>
          </cell>
          <cell r="C366">
            <v>0</v>
          </cell>
          <cell r="D366">
            <v>0</v>
          </cell>
          <cell r="E366">
            <v>0</v>
          </cell>
          <cell r="F366">
            <v>0</v>
          </cell>
          <cell r="G366">
            <v>0</v>
          </cell>
          <cell r="H366">
            <v>0</v>
          </cell>
          <cell r="I366">
            <v>340.1216</v>
          </cell>
          <cell r="J366">
            <v>0</v>
          </cell>
          <cell r="K366">
            <v>0</v>
          </cell>
          <cell r="L366">
            <v>0</v>
          </cell>
          <cell r="M366">
            <v>0</v>
          </cell>
          <cell r="N366">
            <v>0</v>
          </cell>
          <cell r="O366">
            <v>340.1216</v>
          </cell>
          <cell r="P366">
            <v>0</v>
          </cell>
          <cell r="Q366">
            <v>75.500699999999995</v>
          </cell>
          <cell r="R366">
            <v>366.32229999999998</v>
          </cell>
          <cell r="S366">
            <v>1083.0364</v>
          </cell>
          <cell r="T366">
            <v>267.68439999999998</v>
          </cell>
          <cell r="U366">
            <v>1298.779</v>
          </cell>
          <cell r="V366">
            <v>3839.8551000000002</v>
          </cell>
          <cell r="W366">
            <v>343.18509999999998</v>
          </cell>
          <cell r="X366">
            <v>1665.1013</v>
          </cell>
          <cell r="Y366">
            <v>4922.8914999999997</v>
          </cell>
          <cell r="Z366">
            <v>415.09179999999998</v>
          </cell>
          <cell r="AA366">
            <v>1995.9848</v>
          </cell>
          <cell r="AB366">
            <v>5933.5087000000003</v>
          </cell>
          <cell r="AC366">
            <v>0</v>
          </cell>
          <cell r="AD366">
            <v>0</v>
          </cell>
          <cell r="AE366">
            <v>0</v>
          </cell>
          <cell r="AF366">
            <v>0</v>
          </cell>
          <cell r="AG366">
            <v>0</v>
          </cell>
          <cell r="AH366">
            <v>0</v>
          </cell>
          <cell r="AI366">
            <v>8.3064999999999998</v>
          </cell>
          <cell r="AJ366">
            <v>26.3323</v>
          </cell>
          <cell r="AK366">
            <v>82.724199999999996</v>
          </cell>
          <cell r="AL366">
            <v>373.4033</v>
          </cell>
          <cell r="AM366">
            <v>1863.7753</v>
          </cell>
          <cell r="AN366">
            <v>5450.7574999999997</v>
          </cell>
          <cell r="AO366">
            <v>780.18859999999995</v>
          </cell>
          <cell r="AP366">
            <v>3833.4277999999999</v>
          </cell>
          <cell r="AQ366">
            <v>11301.541999999999</v>
          </cell>
          <cell r="AR366">
            <v>8.3064999999999998</v>
          </cell>
          <cell r="AS366">
            <v>366.45389999999998</v>
          </cell>
          <cell r="AT366">
            <v>82.724199999999996</v>
          </cell>
          <cell r="AU366">
            <v>0</v>
          </cell>
          <cell r="AV366">
            <v>0</v>
          </cell>
          <cell r="AW366">
            <v>0</v>
          </cell>
          <cell r="AX366">
            <v>0</v>
          </cell>
          <cell r="AY366">
            <v>0</v>
          </cell>
          <cell r="AZ366">
            <v>0</v>
          </cell>
          <cell r="BA366">
            <v>8.3064999999999998</v>
          </cell>
          <cell r="BB366">
            <v>366.45389999999998</v>
          </cell>
          <cell r="BC366">
            <v>82.724199999999996</v>
          </cell>
          <cell r="BD366">
            <v>415.09179999999998</v>
          </cell>
          <cell r="BE366">
            <v>2336.1064000000001</v>
          </cell>
          <cell r="BF366">
            <v>5933.5087000000003</v>
          </cell>
          <cell r="BG366">
            <v>716.58839999999998</v>
          </cell>
          <cell r="BH366">
            <v>3528.8766000000001</v>
          </cell>
          <cell r="BI366">
            <v>10373.648999999999</v>
          </cell>
          <cell r="BJ366">
            <v>1131.6802</v>
          </cell>
          <cell r="BK366">
            <v>5864.9830000000002</v>
          </cell>
          <cell r="BL366">
            <v>16307.1577</v>
          </cell>
          <cell r="BM366">
            <v>1123.3737000000001</v>
          </cell>
          <cell r="BN366">
            <v>5498.5290999999997</v>
          </cell>
          <cell r="BO366">
            <v>16224.433499999999</v>
          </cell>
          <cell r="BP366">
            <v>415.09179999999998</v>
          </cell>
          <cell r="BQ366">
            <v>2336.1064000000001</v>
          </cell>
          <cell r="BR366">
            <v>5933.5087000000003</v>
          </cell>
          <cell r="BS366">
            <v>716.58839999999998</v>
          </cell>
          <cell r="BT366">
            <v>3528.8766000000001</v>
          </cell>
          <cell r="BU366">
            <v>10373.648999999999</v>
          </cell>
          <cell r="BV366">
            <v>1131.6802</v>
          </cell>
          <cell r="BW366">
            <v>5864.9830000000002</v>
          </cell>
          <cell r="BX366">
            <v>16307.1577</v>
          </cell>
          <cell r="BY366">
            <v>8.3064999999999998</v>
          </cell>
          <cell r="BZ366">
            <v>26.3323</v>
          </cell>
          <cell r="CA366">
            <v>82.724199999999996</v>
          </cell>
          <cell r="CB366">
            <v>0</v>
          </cell>
          <cell r="CC366">
            <v>0</v>
          </cell>
          <cell r="CD366">
            <v>0</v>
          </cell>
          <cell r="CE366">
            <v>0</v>
          </cell>
          <cell r="CF366">
            <v>340.1216</v>
          </cell>
          <cell r="CG366">
            <v>0</v>
          </cell>
          <cell r="CH366">
            <v>0</v>
          </cell>
          <cell r="CI366">
            <v>0</v>
          </cell>
          <cell r="CJ366">
            <v>0</v>
          </cell>
          <cell r="CK366">
            <v>0</v>
          </cell>
          <cell r="CL366">
            <v>0</v>
          </cell>
          <cell r="CM366">
            <v>0</v>
          </cell>
          <cell r="CN366">
            <v>8.3064999999999998</v>
          </cell>
          <cell r="CO366">
            <v>366.45389999999998</v>
          </cell>
          <cell r="CP366">
            <v>82.724199999999996</v>
          </cell>
          <cell r="CQ366">
            <v>0</v>
          </cell>
          <cell r="CR366">
            <v>0</v>
          </cell>
          <cell r="CS366">
            <v>0</v>
          </cell>
          <cell r="CT366">
            <v>0</v>
          </cell>
          <cell r="CU366">
            <v>0</v>
          </cell>
          <cell r="CV366">
            <v>0</v>
          </cell>
          <cell r="CW366">
            <v>0</v>
          </cell>
          <cell r="CX366">
            <v>0</v>
          </cell>
          <cell r="CY366">
            <v>0</v>
          </cell>
          <cell r="CZ366">
            <v>1123.3737000000001</v>
          </cell>
          <cell r="DA366">
            <v>5498.5290999999997</v>
          </cell>
          <cell r="DB366">
            <v>16224.433499999999</v>
          </cell>
        </row>
        <row r="367">
          <cell r="A367">
            <v>94153</v>
          </cell>
          <cell r="B367">
            <v>191.15799999999999</v>
          </cell>
          <cell r="C367">
            <v>1309.2517</v>
          </cell>
          <cell r="D367">
            <v>2714.5758999999998</v>
          </cell>
          <cell r="E367">
            <v>355.0077</v>
          </cell>
          <cell r="F367">
            <v>2504.9108999999999</v>
          </cell>
          <cell r="G367">
            <v>5041.3582999999999</v>
          </cell>
          <cell r="H367">
            <v>0</v>
          </cell>
          <cell r="I367">
            <v>0</v>
          </cell>
          <cell r="J367">
            <v>0</v>
          </cell>
          <cell r="K367">
            <v>0</v>
          </cell>
          <cell r="L367">
            <v>0</v>
          </cell>
          <cell r="M367">
            <v>0</v>
          </cell>
          <cell r="N367">
            <v>0</v>
          </cell>
          <cell r="O367">
            <v>0</v>
          </cell>
          <cell r="P367">
            <v>0</v>
          </cell>
          <cell r="Q367">
            <v>351.65100000000001</v>
          </cell>
          <cell r="R367">
            <v>907.93110000000001</v>
          </cell>
          <cell r="S367">
            <v>-1765.4568999999999</v>
          </cell>
          <cell r="T367">
            <v>1246.7625</v>
          </cell>
          <cell r="U367">
            <v>3219.0288</v>
          </cell>
          <cell r="V367">
            <v>-6259.3468999999996</v>
          </cell>
          <cell r="W367">
            <v>2144.5792000000001</v>
          </cell>
          <cell r="X367">
            <v>7941.1225000000004</v>
          </cell>
          <cell r="Y367">
            <v>-268.86959999999999</v>
          </cell>
          <cell r="Z367">
            <v>3859.4301999999998</v>
          </cell>
          <cell r="AA367">
            <v>9824.4696000000004</v>
          </cell>
          <cell r="AB367">
            <v>0</v>
          </cell>
          <cell r="AC367">
            <v>0</v>
          </cell>
          <cell r="AD367">
            <v>0</v>
          </cell>
          <cell r="AE367">
            <v>0</v>
          </cell>
          <cell r="AF367">
            <v>0</v>
          </cell>
          <cell r="AG367">
            <v>0</v>
          </cell>
          <cell r="AH367">
            <v>0</v>
          </cell>
          <cell r="AI367">
            <v>0</v>
          </cell>
          <cell r="AJ367">
            <v>0</v>
          </cell>
          <cell r="AK367">
            <v>0</v>
          </cell>
          <cell r="AL367">
            <v>1474.2437</v>
          </cell>
          <cell r="AM367">
            <v>3785.2179000000001</v>
          </cell>
          <cell r="AN367">
            <v>20935.2896</v>
          </cell>
          <cell r="AO367">
            <v>5333.6738999999998</v>
          </cell>
          <cell r="AP367">
            <v>13609.6875</v>
          </cell>
          <cell r="AQ367">
            <v>20935.2896</v>
          </cell>
          <cell r="AR367">
            <v>0</v>
          </cell>
          <cell r="AS367">
            <v>0</v>
          </cell>
          <cell r="AT367">
            <v>0</v>
          </cell>
          <cell r="AU367">
            <v>0</v>
          </cell>
          <cell r="AV367">
            <v>0</v>
          </cell>
          <cell r="AW367">
            <v>0</v>
          </cell>
          <cell r="AX367">
            <v>0</v>
          </cell>
          <cell r="AY367">
            <v>0</v>
          </cell>
          <cell r="AZ367">
            <v>0</v>
          </cell>
          <cell r="BA367">
            <v>0</v>
          </cell>
          <cell r="BB367">
            <v>0</v>
          </cell>
          <cell r="BC367">
            <v>0</v>
          </cell>
          <cell r="BD367">
            <v>4405.5959000000003</v>
          </cell>
          <cell r="BE367">
            <v>13638.6322</v>
          </cell>
          <cell r="BF367">
            <v>7755.9341999999997</v>
          </cell>
          <cell r="BG367">
            <v>3072.6572000000001</v>
          </cell>
          <cell r="BH367">
            <v>7912.1778000000004</v>
          </cell>
          <cell r="BI367">
            <v>12910.4858</v>
          </cell>
          <cell r="BJ367">
            <v>7478.2530999999999</v>
          </cell>
          <cell r="BK367">
            <v>21550.81</v>
          </cell>
          <cell r="BL367">
            <v>20666.419999999998</v>
          </cell>
          <cell r="BM367">
            <v>7478.2530999999999</v>
          </cell>
          <cell r="BN367">
            <v>21550.81</v>
          </cell>
          <cell r="BO367">
            <v>20666.419999999998</v>
          </cell>
          <cell r="BP367">
            <v>4405.5959000000003</v>
          </cell>
          <cell r="BQ367">
            <v>13638.6322</v>
          </cell>
          <cell r="BR367">
            <v>7755.9341999999997</v>
          </cell>
          <cell r="BS367">
            <v>3072.6572000000001</v>
          </cell>
          <cell r="BT367">
            <v>7912.1778000000004</v>
          </cell>
          <cell r="BU367">
            <v>12910.4858</v>
          </cell>
          <cell r="BV367">
            <v>7478.2530999999999</v>
          </cell>
          <cell r="BW367">
            <v>21550.81</v>
          </cell>
          <cell r="BX367">
            <v>20666.419999999998</v>
          </cell>
          <cell r="BY367">
            <v>0</v>
          </cell>
          <cell r="BZ367">
            <v>0</v>
          </cell>
          <cell r="CA367">
            <v>0</v>
          </cell>
          <cell r="CB367">
            <v>0</v>
          </cell>
          <cell r="CC367">
            <v>0</v>
          </cell>
          <cell r="CD367">
            <v>0</v>
          </cell>
          <cell r="CE367">
            <v>0</v>
          </cell>
          <cell r="CF367">
            <v>0</v>
          </cell>
          <cell r="CG367">
            <v>0</v>
          </cell>
          <cell r="CH367">
            <v>0</v>
          </cell>
          <cell r="CI367">
            <v>0</v>
          </cell>
          <cell r="CJ367">
            <v>0</v>
          </cell>
          <cell r="CK367">
            <v>0</v>
          </cell>
          <cell r="CL367">
            <v>0</v>
          </cell>
          <cell r="CM367">
            <v>0</v>
          </cell>
          <cell r="CN367">
            <v>0</v>
          </cell>
          <cell r="CO367">
            <v>0</v>
          </cell>
          <cell r="CP367">
            <v>0</v>
          </cell>
          <cell r="CQ367">
            <v>0</v>
          </cell>
          <cell r="CR367">
            <v>0</v>
          </cell>
          <cell r="CS367">
            <v>0</v>
          </cell>
          <cell r="CT367">
            <v>0</v>
          </cell>
          <cell r="CU367">
            <v>0</v>
          </cell>
          <cell r="CV367">
            <v>0</v>
          </cell>
          <cell r="CW367">
            <v>0</v>
          </cell>
          <cell r="CX367">
            <v>0</v>
          </cell>
          <cell r="CY367">
            <v>0</v>
          </cell>
          <cell r="CZ367">
            <v>7478.2530999999999</v>
          </cell>
          <cell r="DA367">
            <v>21550.81</v>
          </cell>
          <cell r="DB367">
            <v>20666.419999999998</v>
          </cell>
        </row>
        <row r="368">
          <cell r="A368">
            <v>94154</v>
          </cell>
          <cell r="B368">
            <v>92.335099999999997</v>
          </cell>
          <cell r="C368">
            <v>273.20190000000002</v>
          </cell>
          <cell r="D368">
            <v>1234.9982</v>
          </cell>
          <cell r="E368">
            <v>171.4796</v>
          </cell>
          <cell r="F368">
            <v>507.37529999999998</v>
          </cell>
          <cell r="G368">
            <v>2293.5686000000001</v>
          </cell>
          <cell r="H368">
            <v>0</v>
          </cell>
          <cell r="I368">
            <v>408.8</v>
          </cell>
          <cell r="J368">
            <v>0</v>
          </cell>
          <cell r="K368">
            <v>263.81470000000002</v>
          </cell>
          <cell r="L368">
            <v>494.512</v>
          </cell>
          <cell r="M368">
            <v>3528.5679</v>
          </cell>
          <cell r="N368">
            <v>0</v>
          </cell>
          <cell r="O368">
            <v>408.8</v>
          </cell>
          <cell r="P368">
            <v>0</v>
          </cell>
          <cell r="Q368">
            <v>118.7842</v>
          </cell>
          <cell r="R368">
            <v>452.34399999999999</v>
          </cell>
          <cell r="S368">
            <v>1588.7593999999999</v>
          </cell>
          <cell r="T368">
            <v>421.14400000000001</v>
          </cell>
          <cell r="U368">
            <v>1603.7650000000001</v>
          </cell>
          <cell r="V368">
            <v>5632.8717999999999</v>
          </cell>
          <cell r="W368">
            <v>539.92819999999995</v>
          </cell>
          <cell r="X368">
            <v>2342.1741999999999</v>
          </cell>
          <cell r="Y368">
            <v>7221.6301000000003</v>
          </cell>
          <cell r="Z368">
            <v>852.1635</v>
          </cell>
          <cell r="AA368">
            <v>3267.6043</v>
          </cell>
          <cell r="AB368">
            <v>11397.832200000001</v>
          </cell>
          <cell r="AC368">
            <v>0</v>
          </cell>
          <cell r="AD368">
            <v>298.51839999999999</v>
          </cell>
          <cell r="AE368">
            <v>0</v>
          </cell>
          <cell r="AF368">
            <v>0</v>
          </cell>
          <cell r="AG368">
            <v>0</v>
          </cell>
          <cell r="AH368">
            <v>0</v>
          </cell>
          <cell r="AI368">
            <v>0</v>
          </cell>
          <cell r="AJ368">
            <v>0</v>
          </cell>
          <cell r="AK368">
            <v>0</v>
          </cell>
          <cell r="AL368">
            <v>532.18100000000004</v>
          </cell>
          <cell r="AM368">
            <v>2070.1388999999999</v>
          </cell>
          <cell r="AN368">
            <v>7118.0128999999997</v>
          </cell>
          <cell r="AO368">
            <v>1384.3444999999999</v>
          </cell>
          <cell r="AP368">
            <v>5039.2248</v>
          </cell>
          <cell r="AQ368">
            <v>18515.845099999999</v>
          </cell>
          <cell r="AR368">
            <v>263.81470000000002</v>
          </cell>
          <cell r="AS368">
            <v>1201.8304000000001</v>
          </cell>
          <cell r="AT368">
            <v>3528.5679</v>
          </cell>
          <cell r="AU368">
            <v>0</v>
          </cell>
          <cell r="AV368">
            <v>0</v>
          </cell>
          <cell r="AW368">
            <v>0</v>
          </cell>
          <cell r="AX368">
            <v>0</v>
          </cell>
          <cell r="AY368">
            <v>0</v>
          </cell>
          <cell r="AZ368">
            <v>0</v>
          </cell>
          <cell r="BA368">
            <v>263.81470000000002</v>
          </cell>
          <cell r="BB368">
            <v>1201.8304000000001</v>
          </cell>
          <cell r="BC368">
            <v>3528.5679</v>
          </cell>
          <cell r="BD368">
            <v>1115.9782</v>
          </cell>
          <cell r="BE368">
            <v>4456.9814999999999</v>
          </cell>
          <cell r="BF368">
            <v>14926.398999999999</v>
          </cell>
          <cell r="BG368">
            <v>1072.1092000000001</v>
          </cell>
          <cell r="BH368">
            <v>4126.2479000000003</v>
          </cell>
          <cell r="BI368">
            <v>14339.6441</v>
          </cell>
          <cell r="BJ368">
            <v>2188.0873999999999</v>
          </cell>
          <cell r="BK368">
            <v>8583.2294000000002</v>
          </cell>
          <cell r="BL368">
            <v>29266.043099999999</v>
          </cell>
          <cell r="BM368">
            <v>1924.2727</v>
          </cell>
          <cell r="BN368">
            <v>7381.3990000000003</v>
          </cell>
          <cell r="BO368">
            <v>25737.475200000001</v>
          </cell>
          <cell r="BP368">
            <v>1115.9782</v>
          </cell>
          <cell r="BQ368">
            <v>4456.9814999999999</v>
          </cell>
          <cell r="BR368">
            <v>14926.398999999999</v>
          </cell>
          <cell r="BS368">
            <v>1072.1092000000001</v>
          </cell>
          <cell r="BT368">
            <v>4126.2479000000003</v>
          </cell>
          <cell r="BU368">
            <v>14339.6441</v>
          </cell>
          <cell r="BV368">
            <v>2188.0873999999999</v>
          </cell>
          <cell r="BW368">
            <v>8583.2294000000002</v>
          </cell>
          <cell r="BX368">
            <v>29266.043099999999</v>
          </cell>
          <cell r="BY368">
            <v>0</v>
          </cell>
          <cell r="BZ368">
            <v>0</v>
          </cell>
          <cell r="CA368">
            <v>0</v>
          </cell>
          <cell r="CB368">
            <v>0</v>
          </cell>
          <cell r="CC368">
            <v>0</v>
          </cell>
          <cell r="CD368">
            <v>0</v>
          </cell>
          <cell r="CE368">
            <v>0</v>
          </cell>
          <cell r="CF368">
            <v>408.8</v>
          </cell>
          <cell r="CG368">
            <v>0</v>
          </cell>
          <cell r="CH368">
            <v>263.81470000000002</v>
          </cell>
          <cell r="CI368">
            <v>494.512</v>
          </cell>
          <cell r="CJ368">
            <v>3528.5679</v>
          </cell>
          <cell r="CK368">
            <v>0</v>
          </cell>
          <cell r="CL368">
            <v>298.51839999999999</v>
          </cell>
          <cell r="CM368">
            <v>0</v>
          </cell>
          <cell r="CN368">
            <v>263.81470000000002</v>
          </cell>
          <cell r="CO368">
            <v>1201.8304000000001</v>
          </cell>
          <cell r="CP368">
            <v>3528.5679</v>
          </cell>
          <cell r="CQ368">
            <v>0</v>
          </cell>
          <cell r="CR368">
            <v>0</v>
          </cell>
          <cell r="CS368">
            <v>0</v>
          </cell>
          <cell r="CT368">
            <v>0</v>
          </cell>
          <cell r="CU368">
            <v>0</v>
          </cell>
          <cell r="CV368">
            <v>0</v>
          </cell>
          <cell r="CW368">
            <v>0</v>
          </cell>
          <cell r="CX368">
            <v>0</v>
          </cell>
          <cell r="CY368">
            <v>0</v>
          </cell>
          <cell r="CZ368">
            <v>1924.2727</v>
          </cell>
          <cell r="DA368">
            <v>7381.3990000000003</v>
          </cell>
          <cell r="DB368">
            <v>25737.475200000001</v>
          </cell>
        </row>
        <row r="369">
          <cell r="A369">
            <v>94155</v>
          </cell>
          <cell r="B369">
            <v>0</v>
          </cell>
          <cell r="C369">
            <v>0</v>
          </cell>
          <cell r="D369">
            <v>0</v>
          </cell>
          <cell r="E369">
            <v>0</v>
          </cell>
          <cell r="F369">
            <v>0</v>
          </cell>
          <cell r="G369">
            <v>0</v>
          </cell>
          <cell r="H369">
            <v>0</v>
          </cell>
          <cell r="I369">
            <v>249.36799999999999</v>
          </cell>
          <cell r="J369">
            <v>0</v>
          </cell>
          <cell r="K369">
            <v>0</v>
          </cell>
          <cell r="L369">
            <v>0</v>
          </cell>
          <cell r="M369">
            <v>0</v>
          </cell>
          <cell r="N369">
            <v>0</v>
          </cell>
          <cell r="O369">
            <v>249.36799999999999</v>
          </cell>
          <cell r="P369">
            <v>0</v>
          </cell>
          <cell r="Q369">
            <v>20.820699999999999</v>
          </cell>
          <cell r="R369">
            <v>131.87020000000001</v>
          </cell>
          <cell r="S369">
            <v>260.36540000000002</v>
          </cell>
          <cell r="T369">
            <v>73.819000000000003</v>
          </cell>
          <cell r="U369">
            <v>467.53949999999998</v>
          </cell>
          <cell r="V369">
            <v>923.12139999999999</v>
          </cell>
          <cell r="W369">
            <v>94.639700000000005</v>
          </cell>
          <cell r="X369">
            <v>599.40970000000004</v>
          </cell>
          <cell r="Y369">
            <v>1183.4867999999999</v>
          </cell>
          <cell r="Z369">
            <v>103.694</v>
          </cell>
          <cell r="AA369">
            <v>652.16600000000005</v>
          </cell>
          <cell r="AB369">
            <v>1296.7148</v>
          </cell>
          <cell r="AC369">
            <v>0</v>
          </cell>
          <cell r="AD369">
            <v>0</v>
          </cell>
          <cell r="AE369">
            <v>0</v>
          </cell>
          <cell r="AF369">
            <v>0</v>
          </cell>
          <cell r="AG369">
            <v>0</v>
          </cell>
          <cell r="AH369">
            <v>0</v>
          </cell>
          <cell r="AI369">
            <v>4.0334000000000003</v>
          </cell>
          <cell r="AJ369">
            <v>33.065600000000003</v>
          </cell>
          <cell r="AK369">
            <v>36.461599999999997</v>
          </cell>
          <cell r="AL369">
            <v>93.281700000000001</v>
          </cell>
          <cell r="AM369">
            <v>618.82740000000001</v>
          </cell>
          <cell r="AN369">
            <v>1166.5056</v>
          </cell>
          <cell r="AO369">
            <v>192.94229999999999</v>
          </cell>
          <cell r="AP369">
            <v>1237.9277999999999</v>
          </cell>
          <cell r="AQ369">
            <v>2426.7588000000001</v>
          </cell>
          <cell r="AR369">
            <v>4.0334000000000003</v>
          </cell>
          <cell r="AS369">
            <v>282.43360000000001</v>
          </cell>
          <cell r="AT369">
            <v>36.461599999999997</v>
          </cell>
          <cell r="AU369">
            <v>0</v>
          </cell>
          <cell r="AV369">
            <v>0</v>
          </cell>
          <cell r="AW369">
            <v>0</v>
          </cell>
          <cell r="AX369">
            <v>0</v>
          </cell>
          <cell r="AY369">
            <v>0</v>
          </cell>
          <cell r="AZ369">
            <v>0</v>
          </cell>
          <cell r="BA369">
            <v>4.0334000000000003</v>
          </cell>
          <cell r="BB369">
            <v>282.43360000000001</v>
          </cell>
          <cell r="BC369">
            <v>36.461599999999997</v>
          </cell>
          <cell r="BD369">
            <v>103.694</v>
          </cell>
          <cell r="BE369">
            <v>901.53399999999999</v>
          </cell>
          <cell r="BF369">
            <v>1296.7148</v>
          </cell>
          <cell r="BG369">
            <v>187.92140000000001</v>
          </cell>
          <cell r="BH369">
            <v>1218.2371000000001</v>
          </cell>
          <cell r="BI369">
            <v>2349.9924000000001</v>
          </cell>
          <cell r="BJ369">
            <v>291.61540000000002</v>
          </cell>
          <cell r="BK369">
            <v>2119.7710999999999</v>
          </cell>
          <cell r="BL369">
            <v>3646.7071999999998</v>
          </cell>
          <cell r="BM369">
            <v>287.58199999999999</v>
          </cell>
          <cell r="BN369">
            <v>1837.3375000000001</v>
          </cell>
          <cell r="BO369">
            <v>3610.2456000000002</v>
          </cell>
          <cell r="BP369">
            <v>103.694</v>
          </cell>
          <cell r="BQ369">
            <v>901.53399999999999</v>
          </cell>
          <cell r="BR369">
            <v>1296.7148</v>
          </cell>
          <cell r="BS369">
            <v>187.92140000000001</v>
          </cell>
          <cell r="BT369">
            <v>1218.2371000000001</v>
          </cell>
          <cell r="BU369">
            <v>2349.9924000000001</v>
          </cell>
          <cell r="BV369">
            <v>291.61540000000002</v>
          </cell>
          <cell r="BW369">
            <v>2119.7710999999999</v>
          </cell>
          <cell r="BX369">
            <v>3646.7071999999998</v>
          </cell>
          <cell r="BY369">
            <v>4.0334000000000003</v>
          </cell>
          <cell r="BZ369">
            <v>33.065600000000003</v>
          </cell>
          <cell r="CA369">
            <v>36.461599999999997</v>
          </cell>
          <cell r="CB369">
            <v>0</v>
          </cell>
          <cell r="CC369">
            <v>0</v>
          </cell>
          <cell r="CD369">
            <v>0</v>
          </cell>
          <cell r="CE369">
            <v>0</v>
          </cell>
          <cell r="CF369">
            <v>249.36799999999999</v>
          </cell>
          <cell r="CG369">
            <v>0</v>
          </cell>
          <cell r="CH369">
            <v>0</v>
          </cell>
          <cell r="CI369">
            <v>0</v>
          </cell>
          <cell r="CJ369">
            <v>0</v>
          </cell>
          <cell r="CK369">
            <v>0</v>
          </cell>
          <cell r="CL369">
            <v>0</v>
          </cell>
          <cell r="CM369">
            <v>0</v>
          </cell>
          <cell r="CN369">
            <v>4.0334000000000003</v>
          </cell>
          <cell r="CO369">
            <v>282.43360000000001</v>
          </cell>
          <cell r="CP369">
            <v>36.461599999999997</v>
          </cell>
          <cell r="CQ369">
            <v>0</v>
          </cell>
          <cell r="CR369">
            <v>0</v>
          </cell>
          <cell r="CS369">
            <v>0</v>
          </cell>
          <cell r="CT369">
            <v>0</v>
          </cell>
          <cell r="CU369">
            <v>0</v>
          </cell>
          <cell r="CV369">
            <v>0</v>
          </cell>
          <cell r="CW369">
            <v>0</v>
          </cell>
          <cell r="CX369">
            <v>0</v>
          </cell>
          <cell r="CY369">
            <v>0</v>
          </cell>
          <cell r="CZ369">
            <v>287.58199999999999</v>
          </cell>
          <cell r="DA369">
            <v>1837.3375000000001</v>
          </cell>
          <cell r="DB369">
            <v>3610.2456000000002</v>
          </cell>
        </row>
        <row r="370">
          <cell r="A370">
            <v>94157</v>
          </cell>
          <cell r="B370">
            <v>23.054099999999998</v>
          </cell>
          <cell r="C370">
            <v>122.5665</v>
          </cell>
          <cell r="D370">
            <v>0</v>
          </cell>
          <cell r="E370">
            <v>42.814799999999998</v>
          </cell>
          <cell r="F370">
            <v>191.61170000000001</v>
          </cell>
          <cell r="G370">
            <v>0</v>
          </cell>
          <cell r="H370">
            <v>0</v>
          </cell>
          <cell r="I370">
            <v>237.10400000000001</v>
          </cell>
          <cell r="J370">
            <v>0</v>
          </cell>
          <cell r="K370">
            <v>65.868899999999996</v>
          </cell>
          <cell r="L370">
            <v>156.9744</v>
          </cell>
          <cell r="M370">
            <v>0</v>
          </cell>
          <cell r="N370">
            <v>0</v>
          </cell>
          <cell r="O370">
            <v>237.10400000000001</v>
          </cell>
          <cell r="P370">
            <v>0</v>
          </cell>
          <cell r="Q370">
            <v>0</v>
          </cell>
          <cell r="R370">
            <v>9.0942000000000007</v>
          </cell>
          <cell r="S370">
            <v>0</v>
          </cell>
          <cell r="T370">
            <v>0</v>
          </cell>
          <cell r="U370">
            <v>32.243099999999998</v>
          </cell>
          <cell r="V370">
            <v>0</v>
          </cell>
          <cell r="W370">
            <v>0</v>
          </cell>
          <cell r="X370">
            <v>198.5411</v>
          </cell>
          <cell r="Y370">
            <v>0</v>
          </cell>
          <cell r="Z370">
            <v>0</v>
          </cell>
          <cell r="AA370">
            <v>72.658299999999997</v>
          </cell>
          <cell r="AB370">
            <v>0</v>
          </cell>
          <cell r="AC370">
            <v>0</v>
          </cell>
          <cell r="AD370">
            <v>11.737399999999999</v>
          </cell>
          <cell r="AE370">
            <v>0</v>
          </cell>
          <cell r="AF370">
            <v>0</v>
          </cell>
          <cell r="AG370">
            <v>0</v>
          </cell>
          <cell r="AH370">
            <v>0</v>
          </cell>
          <cell r="AI370">
            <v>0</v>
          </cell>
          <cell r="AJ370">
            <v>0</v>
          </cell>
          <cell r="AK370">
            <v>0</v>
          </cell>
          <cell r="AL370">
            <v>0</v>
          </cell>
          <cell r="AM370">
            <v>43.63</v>
          </cell>
          <cell r="AN370">
            <v>0</v>
          </cell>
          <cell r="AO370">
            <v>0</v>
          </cell>
          <cell r="AP370">
            <v>104.5509</v>
          </cell>
          <cell r="AQ370">
            <v>0</v>
          </cell>
          <cell r="AR370">
            <v>65.868899999999996</v>
          </cell>
          <cell r="AS370">
            <v>405.81580000000002</v>
          </cell>
          <cell r="AT370">
            <v>0</v>
          </cell>
          <cell r="AU370">
            <v>984.73350000000005</v>
          </cell>
          <cell r="AV370">
            <v>1571.8076000000001</v>
          </cell>
          <cell r="AW370">
            <v>0</v>
          </cell>
          <cell r="AX370">
            <v>0</v>
          </cell>
          <cell r="AY370">
            <v>0</v>
          </cell>
          <cell r="AZ370">
            <v>0</v>
          </cell>
          <cell r="BA370">
            <v>-918.8646</v>
          </cell>
          <cell r="BB370">
            <v>-1165.9918</v>
          </cell>
          <cell r="BC370">
            <v>0</v>
          </cell>
          <cell r="BD370">
            <v>65.868899999999996</v>
          </cell>
          <cell r="BE370">
            <v>623.94050000000004</v>
          </cell>
          <cell r="BF370">
            <v>0</v>
          </cell>
          <cell r="BG370">
            <v>0</v>
          </cell>
          <cell r="BH370">
            <v>84.967299999999994</v>
          </cell>
          <cell r="BI370">
            <v>0</v>
          </cell>
          <cell r="BJ370">
            <v>65.868899999999996</v>
          </cell>
          <cell r="BK370">
            <v>708.90779999999995</v>
          </cell>
          <cell r="BL370">
            <v>0</v>
          </cell>
          <cell r="BM370">
            <v>984.73350000000005</v>
          </cell>
          <cell r="BN370">
            <v>1874.8996</v>
          </cell>
          <cell r="BO370">
            <v>0</v>
          </cell>
          <cell r="BP370">
            <v>65.868899999999996</v>
          </cell>
          <cell r="BQ370">
            <v>623.94050000000004</v>
          </cell>
          <cell r="BR370">
            <v>0</v>
          </cell>
          <cell r="BS370">
            <v>0</v>
          </cell>
          <cell r="BT370">
            <v>84.967299999999994</v>
          </cell>
          <cell r="BU370">
            <v>0</v>
          </cell>
          <cell r="BV370">
            <v>65.868899999999996</v>
          </cell>
          <cell r="BW370">
            <v>708.90779999999995</v>
          </cell>
          <cell r="BX370">
            <v>0</v>
          </cell>
          <cell r="BY370">
            <v>0</v>
          </cell>
          <cell r="BZ370">
            <v>0</v>
          </cell>
          <cell r="CA370">
            <v>0</v>
          </cell>
          <cell r="CB370">
            <v>0</v>
          </cell>
          <cell r="CC370">
            <v>0</v>
          </cell>
          <cell r="CD370">
            <v>0</v>
          </cell>
          <cell r="CE370">
            <v>0</v>
          </cell>
          <cell r="CF370">
            <v>237.10400000000001</v>
          </cell>
          <cell r="CG370">
            <v>0</v>
          </cell>
          <cell r="CH370">
            <v>65.868899999999996</v>
          </cell>
          <cell r="CI370">
            <v>156.9744</v>
          </cell>
          <cell r="CJ370">
            <v>0</v>
          </cell>
          <cell r="CK370">
            <v>0</v>
          </cell>
          <cell r="CL370">
            <v>11.737399999999999</v>
          </cell>
          <cell r="CM370">
            <v>0</v>
          </cell>
          <cell r="CN370">
            <v>65.868899999999996</v>
          </cell>
          <cell r="CO370">
            <v>405.81580000000002</v>
          </cell>
          <cell r="CP370">
            <v>0</v>
          </cell>
          <cell r="CQ370">
            <v>0</v>
          </cell>
          <cell r="CR370">
            <v>0</v>
          </cell>
          <cell r="CS370">
            <v>0</v>
          </cell>
          <cell r="CT370">
            <v>984.73350000000005</v>
          </cell>
          <cell r="CU370">
            <v>1571.8076000000001</v>
          </cell>
          <cell r="CV370">
            <v>0</v>
          </cell>
          <cell r="CW370">
            <v>984.73350000000005</v>
          </cell>
          <cell r="CX370">
            <v>1571.8076000000001</v>
          </cell>
          <cell r="CY370">
            <v>0</v>
          </cell>
          <cell r="CZ370">
            <v>984.73350000000005</v>
          </cell>
          <cell r="DA370">
            <v>1874.8996</v>
          </cell>
          <cell r="DB370">
            <v>0</v>
          </cell>
        </row>
        <row r="371">
          <cell r="A371">
            <v>94158</v>
          </cell>
          <cell r="B371">
            <v>0</v>
          </cell>
          <cell r="C371">
            <v>0</v>
          </cell>
          <cell r="D371">
            <v>0</v>
          </cell>
          <cell r="E371">
            <v>0</v>
          </cell>
          <cell r="F371">
            <v>0</v>
          </cell>
          <cell r="G371">
            <v>0</v>
          </cell>
          <cell r="H371">
            <v>0</v>
          </cell>
          <cell r="I371">
            <v>719.48800000000006</v>
          </cell>
          <cell r="J371">
            <v>0</v>
          </cell>
          <cell r="K371">
            <v>0</v>
          </cell>
          <cell r="L371">
            <v>0</v>
          </cell>
          <cell r="M371">
            <v>0</v>
          </cell>
          <cell r="N371">
            <v>0</v>
          </cell>
          <cell r="O371">
            <v>719.48800000000006</v>
          </cell>
          <cell r="P371">
            <v>0</v>
          </cell>
          <cell r="Q371">
            <v>46.314399999999999</v>
          </cell>
          <cell r="R371">
            <v>257.04559999999998</v>
          </cell>
          <cell r="S371">
            <v>676.07349999999997</v>
          </cell>
          <cell r="T371">
            <v>164.2055</v>
          </cell>
          <cell r="U371">
            <v>911.34360000000004</v>
          </cell>
          <cell r="V371">
            <v>2396.9897999999998</v>
          </cell>
          <cell r="W371">
            <v>210.51990000000001</v>
          </cell>
          <cell r="X371">
            <v>1168.3892000000001</v>
          </cell>
          <cell r="Y371">
            <v>3073.0632999999998</v>
          </cell>
          <cell r="Z371">
            <v>215.8443</v>
          </cell>
          <cell r="AA371">
            <v>1164.8934999999999</v>
          </cell>
          <cell r="AB371">
            <v>3150.7892999999999</v>
          </cell>
          <cell r="AC371">
            <v>0</v>
          </cell>
          <cell r="AD371">
            <v>0</v>
          </cell>
          <cell r="AE371">
            <v>0</v>
          </cell>
          <cell r="AF371">
            <v>0</v>
          </cell>
          <cell r="AG371">
            <v>0</v>
          </cell>
          <cell r="AH371">
            <v>0</v>
          </cell>
          <cell r="AI371">
            <v>24.125499999999999</v>
          </cell>
          <cell r="AJ371">
            <v>99.855199999999996</v>
          </cell>
          <cell r="AK371">
            <v>240.2647</v>
          </cell>
          <cell r="AL371">
            <v>194.166</v>
          </cell>
          <cell r="AM371">
            <v>1096.6305</v>
          </cell>
          <cell r="AN371">
            <v>2834.3384999999998</v>
          </cell>
          <cell r="AO371">
            <v>385.88479999999998</v>
          </cell>
          <cell r="AP371">
            <v>2161.6687999999999</v>
          </cell>
          <cell r="AQ371">
            <v>5744.8630999999996</v>
          </cell>
          <cell r="AR371">
            <v>24.125499999999999</v>
          </cell>
          <cell r="AS371">
            <v>819.34320000000002</v>
          </cell>
          <cell r="AT371">
            <v>240.2647</v>
          </cell>
          <cell r="AU371">
            <v>0</v>
          </cell>
          <cell r="AV371">
            <v>0</v>
          </cell>
          <cell r="AW371">
            <v>0</v>
          </cell>
          <cell r="AX371">
            <v>0</v>
          </cell>
          <cell r="AY371">
            <v>0</v>
          </cell>
          <cell r="AZ371">
            <v>0</v>
          </cell>
          <cell r="BA371">
            <v>24.125499999999999</v>
          </cell>
          <cell r="BB371">
            <v>819.34320000000002</v>
          </cell>
          <cell r="BC371">
            <v>240.2647</v>
          </cell>
          <cell r="BD371">
            <v>215.8443</v>
          </cell>
          <cell r="BE371">
            <v>1884.3815</v>
          </cell>
          <cell r="BF371">
            <v>3150.7892999999999</v>
          </cell>
          <cell r="BG371">
            <v>404.6859</v>
          </cell>
          <cell r="BH371">
            <v>2265.0196999999998</v>
          </cell>
          <cell r="BI371">
            <v>5907.4017999999996</v>
          </cell>
          <cell r="BJ371">
            <v>620.53020000000004</v>
          </cell>
          <cell r="BK371">
            <v>4149.4012000000002</v>
          </cell>
          <cell r="BL371">
            <v>9058.1911</v>
          </cell>
          <cell r="BM371">
            <v>596.40470000000005</v>
          </cell>
          <cell r="BN371">
            <v>3330.058</v>
          </cell>
          <cell r="BO371">
            <v>8817.9264000000003</v>
          </cell>
          <cell r="BP371">
            <v>215.8443</v>
          </cell>
          <cell r="BQ371">
            <v>1884.3815</v>
          </cell>
          <cell r="BR371">
            <v>3150.7892999999999</v>
          </cell>
          <cell r="BS371">
            <v>404.6859</v>
          </cell>
          <cell r="BT371">
            <v>2265.0196999999998</v>
          </cell>
          <cell r="BU371">
            <v>5907.4017999999996</v>
          </cell>
          <cell r="BV371">
            <v>620.53020000000004</v>
          </cell>
          <cell r="BW371">
            <v>4149.4012000000002</v>
          </cell>
          <cell r="BX371">
            <v>9058.1911</v>
          </cell>
          <cell r="BY371">
            <v>24.125499999999999</v>
          </cell>
          <cell r="BZ371">
            <v>99.855199999999996</v>
          </cell>
          <cell r="CA371">
            <v>240.2647</v>
          </cell>
          <cell r="CB371">
            <v>0</v>
          </cell>
          <cell r="CC371">
            <v>0</v>
          </cell>
          <cell r="CD371">
            <v>0</v>
          </cell>
          <cell r="CE371">
            <v>0</v>
          </cell>
          <cell r="CF371">
            <v>719.48800000000006</v>
          </cell>
          <cell r="CG371">
            <v>0</v>
          </cell>
          <cell r="CH371">
            <v>0</v>
          </cell>
          <cell r="CI371">
            <v>0</v>
          </cell>
          <cell r="CJ371">
            <v>0</v>
          </cell>
          <cell r="CK371">
            <v>0</v>
          </cell>
          <cell r="CL371">
            <v>0</v>
          </cell>
          <cell r="CM371">
            <v>0</v>
          </cell>
          <cell r="CN371">
            <v>24.125499999999999</v>
          </cell>
          <cell r="CO371">
            <v>819.34320000000002</v>
          </cell>
          <cell r="CP371">
            <v>240.2647</v>
          </cell>
          <cell r="CQ371">
            <v>0</v>
          </cell>
          <cell r="CR371">
            <v>0</v>
          </cell>
          <cell r="CS371">
            <v>0</v>
          </cell>
          <cell r="CT371">
            <v>0</v>
          </cell>
          <cell r="CU371">
            <v>0</v>
          </cell>
          <cell r="CV371">
            <v>0</v>
          </cell>
          <cell r="CW371">
            <v>0</v>
          </cell>
          <cell r="CX371">
            <v>0</v>
          </cell>
          <cell r="CY371">
            <v>0</v>
          </cell>
          <cell r="CZ371">
            <v>596.40470000000005</v>
          </cell>
          <cell r="DA371">
            <v>3330.058</v>
          </cell>
          <cell r="DB371">
            <v>8817.9264000000003</v>
          </cell>
        </row>
        <row r="372">
          <cell r="A372">
            <v>94159</v>
          </cell>
          <cell r="B372">
            <v>0</v>
          </cell>
          <cell r="C372">
            <v>0</v>
          </cell>
          <cell r="D372">
            <v>0</v>
          </cell>
          <cell r="E372">
            <v>0</v>
          </cell>
          <cell r="F372">
            <v>0</v>
          </cell>
          <cell r="G372">
            <v>0</v>
          </cell>
          <cell r="H372">
            <v>0</v>
          </cell>
          <cell r="I372">
            <v>114.464</v>
          </cell>
          <cell r="J372">
            <v>0</v>
          </cell>
          <cell r="K372">
            <v>0</v>
          </cell>
          <cell r="L372">
            <v>0</v>
          </cell>
          <cell r="M372">
            <v>0</v>
          </cell>
          <cell r="N372">
            <v>0</v>
          </cell>
          <cell r="O372">
            <v>114.464</v>
          </cell>
          <cell r="P372">
            <v>0</v>
          </cell>
          <cell r="Q372">
            <v>18.695799999999998</v>
          </cell>
          <cell r="R372">
            <v>87.885900000000007</v>
          </cell>
          <cell r="S372">
            <v>92.5916</v>
          </cell>
          <cell r="T372">
            <v>66.2851</v>
          </cell>
          <cell r="U372">
            <v>311.59559999999999</v>
          </cell>
          <cell r="V372">
            <v>328.27730000000003</v>
          </cell>
          <cell r="W372">
            <v>84.980900000000005</v>
          </cell>
          <cell r="X372">
            <v>399.48149999999998</v>
          </cell>
          <cell r="Y372">
            <v>420.8689</v>
          </cell>
          <cell r="Z372">
            <v>94.913499999999999</v>
          </cell>
          <cell r="AA372">
            <v>441.51839999999999</v>
          </cell>
          <cell r="AB372">
            <v>470.05959999999999</v>
          </cell>
          <cell r="AC372">
            <v>0</v>
          </cell>
          <cell r="AD372">
            <v>0</v>
          </cell>
          <cell r="AE372">
            <v>0</v>
          </cell>
          <cell r="AF372">
            <v>0</v>
          </cell>
          <cell r="AG372">
            <v>0</v>
          </cell>
          <cell r="AH372">
            <v>0</v>
          </cell>
          <cell r="AI372">
            <v>3.3258000000000001</v>
          </cell>
          <cell r="AJ372">
            <v>15.2059</v>
          </cell>
          <cell r="AK372">
            <v>14.439500000000001</v>
          </cell>
          <cell r="AL372">
            <v>85.381299999999996</v>
          </cell>
          <cell r="AM372">
            <v>415.5616</v>
          </cell>
          <cell r="AN372">
            <v>422.851</v>
          </cell>
          <cell r="AO372">
            <v>176.96899999999999</v>
          </cell>
          <cell r="AP372">
            <v>841.8741</v>
          </cell>
          <cell r="AQ372">
            <v>878.47109999999998</v>
          </cell>
          <cell r="AR372">
            <v>3.3258000000000001</v>
          </cell>
          <cell r="AS372">
            <v>129.66990000000001</v>
          </cell>
          <cell r="AT372">
            <v>14.439500000000001</v>
          </cell>
          <cell r="AU372">
            <v>0</v>
          </cell>
          <cell r="AV372">
            <v>0</v>
          </cell>
          <cell r="AW372">
            <v>0</v>
          </cell>
          <cell r="AX372">
            <v>0</v>
          </cell>
          <cell r="AY372">
            <v>0</v>
          </cell>
          <cell r="AZ372">
            <v>0</v>
          </cell>
          <cell r="BA372">
            <v>3.3258000000000001</v>
          </cell>
          <cell r="BB372">
            <v>129.66990000000001</v>
          </cell>
          <cell r="BC372">
            <v>14.439500000000001</v>
          </cell>
          <cell r="BD372">
            <v>94.913499999999999</v>
          </cell>
          <cell r="BE372">
            <v>555.98239999999998</v>
          </cell>
          <cell r="BF372">
            <v>470.05959999999999</v>
          </cell>
          <cell r="BG372">
            <v>170.3622</v>
          </cell>
          <cell r="BH372">
            <v>815.04309999999998</v>
          </cell>
          <cell r="BI372">
            <v>843.71990000000005</v>
          </cell>
          <cell r="BJ372">
            <v>265.27569999999997</v>
          </cell>
          <cell r="BK372">
            <v>1371.0255</v>
          </cell>
          <cell r="BL372">
            <v>1313.7795000000001</v>
          </cell>
          <cell r="BM372">
            <v>261.94990000000001</v>
          </cell>
          <cell r="BN372">
            <v>1241.3556000000001</v>
          </cell>
          <cell r="BO372">
            <v>1299.3399999999999</v>
          </cell>
          <cell r="BP372">
            <v>94.913499999999999</v>
          </cell>
          <cell r="BQ372">
            <v>555.98239999999998</v>
          </cell>
          <cell r="BR372">
            <v>470.05959999999999</v>
          </cell>
          <cell r="BS372">
            <v>170.3622</v>
          </cell>
          <cell r="BT372">
            <v>815.04309999999998</v>
          </cell>
          <cell r="BU372">
            <v>843.71990000000005</v>
          </cell>
          <cell r="BV372">
            <v>265.27569999999997</v>
          </cell>
          <cell r="BW372">
            <v>1371.0255</v>
          </cell>
          <cell r="BX372">
            <v>1313.7795000000001</v>
          </cell>
          <cell r="BY372">
            <v>3.3258000000000001</v>
          </cell>
          <cell r="BZ372">
            <v>15.2059</v>
          </cell>
          <cell r="CA372">
            <v>14.439500000000001</v>
          </cell>
          <cell r="CB372">
            <v>0</v>
          </cell>
          <cell r="CC372">
            <v>0</v>
          </cell>
          <cell r="CD372">
            <v>0</v>
          </cell>
          <cell r="CE372">
            <v>0</v>
          </cell>
          <cell r="CF372">
            <v>114.464</v>
          </cell>
          <cell r="CG372">
            <v>0</v>
          </cell>
          <cell r="CH372">
            <v>0</v>
          </cell>
          <cell r="CI372">
            <v>0</v>
          </cell>
          <cell r="CJ372">
            <v>0</v>
          </cell>
          <cell r="CK372">
            <v>0</v>
          </cell>
          <cell r="CL372">
            <v>0</v>
          </cell>
          <cell r="CM372">
            <v>0</v>
          </cell>
          <cell r="CN372">
            <v>3.3258000000000001</v>
          </cell>
          <cell r="CO372">
            <v>129.66990000000001</v>
          </cell>
          <cell r="CP372">
            <v>14.439500000000001</v>
          </cell>
          <cell r="CQ372">
            <v>0</v>
          </cell>
          <cell r="CR372">
            <v>0</v>
          </cell>
          <cell r="CS372">
            <v>0</v>
          </cell>
          <cell r="CT372">
            <v>0</v>
          </cell>
          <cell r="CU372">
            <v>0</v>
          </cell>
          <cell r="CV372">
            <v>0</v>
          </cell>
          <cell r="CW372">
            <v>0</v>
          </cell>
          <cell r="CX372">
            <v>0</v>
          </cell>
          <cell r="CY372">
            <v>0</v>
          </cell>
          <cell r="CZ372">
            <v>261.94990000000001</v>
          </cell>
          <cell r="DA372">
            <v>1241.3556000000001</v>
          </cell>
          <cell r="DB372">
            <v>1299.3399999999999</v>
          </cell>
        </row>
        <row r="373">
          <cell r="A373">
            <v>94160</v>
          </cell>
          <cell r="B373">
            <v>195.88919999999999</v>
          </cell>
          <cell r="C373">
            <v>280.5351</v>
          </cell>
          <cell r="D373">
            <v>2449.6320000000001</v>
          </cell>
          <cell r="E373">
            <v>363.79419999999999</v>
          </cell>
          <cell r="F373">
            <v>520.99390000000005</v>
          </cell>
          <cell r="G373">
            <v>4549.3176000000003</v>
          </cell>
          <cell r="H373">
            <v>0</v>
          </cell>
          <cell r="I373">
            <v>347.02969999999999</v>
          </cell>
          <cell r="J373">
            <v>0</v>
          </cell>
          <cell r="K373">
            <v>559.68349999999998</v>
          </cell>
          <cell r="L373">
            <v>732.50909999999999</v>
          </cell>
          <cell r="M373">
            <v>6998.9498999999996</v>
          </cell>
          <cell r="N373">
            <v>0</v>
          </cell>
          <cell r="O373">
            <v>347.02969999999999</v>
          </cell>
          <cell r="P373">
            <v>0</v>
          </cell>
          <cell r="Q373">
            <v>27.8489</v>
          </cell>
          <cell r="R373">
            <v>24.624600000000001</v>
          </cell>
          <cell r="S373">
            <v>348.25450000000001</v>
          </cell>
          <cell r="T373">
            <v>98.737099999999998</v>
          </cell>
          <cell r="U373">
            <v>87.305199999999999</v>
          </cell>
          <cell r="V373">
            <v>1234.7264</v>
          </cell>
          <cell r="W373">
            <v>126.5859</v>
          </cell>
          <cell r="X373">
            <v>180.94970000000001</v>
          </cell>
          <cell r="Y373">
            <v>1582.9806000000001</v>
          </cell>
          <cell r="Z373">
            <v>332.95269999999999</v>
          </cell>
          <cell r="AA373">
            <v>294.23989999999998</v>
          </cell>
          <cell r="AB373">
            <v>4163.6374999999998</v>
          </cell>
          <cell r="AC373">
            <v>0</v>
          </cell>
          <cell r="AD373">
            <v>0</v>
          </cell>
          <cell r="AE373">
            <v>0</v>
          </cell>
          <cell r="AF373">
            <v>0</v>
          </cell>
          <cell r="AG373">
            <v>0</v>
          </cell>
          <cell r="AH373">
            <v>0</v>
          </cell>
          <cell r="AI373">
            <v>0</v>
          </cell>
          <cell r="AJ373">
            <v>0</v>
          </cell>
          <cell r="AK373">
            <v>0</v>
          </cell>
          <cell r="AL373">
            <v>127.1824</v>
          </cell>
          <cell r="AM373">
            <v>113.5776</v>
          </cell>
          <cell r="AN373">
            <v>1590.4401</v>
          </cell>
          <cell r="AO373">
            <v>460.13510000000002</v>
          </cell>
          <cell r="AP373">
            <v>407.8175</v>
          </cell>
          <cell r="AQ373">
            <v>5754.0775999999996</v>
          </cell>
          <cell r="AR373">
            <v>559.68349999999998</v>
          </cell>
          <cell r="AS373">
            <v>1079.5388</v>
          </cell>
          <cell r="AT373">
            <v>6998.9498999999996</v>
          </cell>
          <cell r="AU373">
            <v>0</v>
          </cell>
          <cell r="AV373">
            <v>0</v>
          </cell>
          <cell r="AW373">
            <v>0</v>
          </cell>
          <cell r="AX373">
            <v>0</v>
          </cell>
          <cell r="AY373">
            <v>0</v>
          </cell>
          <cell r="AZ373">
            <v>0</v>
          </cell>
          <cell r="BA373">
            <v>559.68349999999998</v>
          </cell>
          <cell r="BB373">
            <v>1079.5388</v>
          </cell>
          <cell r="BC373">
            <v>6998.9498999999996</v>
          </cell>
          <cell r="BD373">
            <v>892.63610000000006</v>
          </cell>
          <cell r="BE373">
            <v>1442.7986000000001</v>
          </cell>
          <cell r="BF373">
            <v>11162.587100000001</v>
          </cell>
          <cell r="BG373">
            <v>253.76840000000001</v>
          </cell>
          <cell r="BH373">
            <v>225.50739999999999</v>
          </cell>
          <cell r="BI373">
            <v>3173.4209999999998</v>
          </cell>
          <cell r="BJ373">
            <v>1146.4045000000001</v>
          </cell>
          <cell r="BK373">
            <v>1668.306</v>
          </cell>
          <cell r="BL373">
            <v>14336.008099999999</v>
          </cell>
          <cell r="BM373">
            <v>586.721</v>
          </cell>
          <cell r="BN373">
            <v>588.7672</v>
          </cell>
          <cell r="BO373">
            <v>7337.0582000000004</v>
          </cell>
          <cell r="BP373">
            <v>892.63610000000006</v>
          </cell>
          <cell r="BQ373">
            <v>1442.7986000000001</v>
          </cell>
          <cell r="BR373">
            <v>11162.587100000001</v>
          </cell>
          <cell r="BS373">
            <v>253.76840000000001</v>
          </cell>
          <cell r="BT373">
            <v>225.50739999999999</v>
          </cell>
          <cell r="BU373">
            <v>3173.4209999999998</v>
          </cell>
          <cell r="BV373">
            <v>1146.4045000000001</v>
          </cell>
          <cell r="BW373">
            <v>1668.306</v>
          </cell>
          <cell r="BX373">
            <v>14336.008099999999</v>
          </cell>
          <cell r="BY373">
            <v>0</v>
          </cell>
          <cell r="BZ373">
            <v>0</v>
          </cell>
          <cell r="CA373">
            <v>0</v>
          </cell>
          <cell r="CB373">
            <v>0</v>
          </cell>
          <cell r="CC373">
            <v>0</v>
          </cell>
          <cell r="CD373">
            <v>0</v>
          </cell>
          <cell r="CE373">
            <v>0</v>
          </cell>
          <cell r="CF373">
            <v>347.02969999999999</v>
          </cell>
          <cell r="CG373">
            <v>0</v>
          </cell>
          <cell r="CH373">
            <v>559.68349999999998</v>
          </cell>
          <cell r="CI373">
            <v>732.50909999999999</v>
          </cell>
          <cell r="CJ373">
            <v>6998.9498999999996</v>
          </cell>
          <cell r="CK373">
            <v>0</v>
          </cell>
          <cell r="CL373">
            <v>0</v>
          </cell>
          <cell r="CM373">
            <v>0</v>
          </cell>
          <cell r="CN373">
            <v>559.68349999999998</v>
          </cell>
          <cell r="CO373">
            <v>1079.5388</v>
          </cell>
          <cell r="CP373">
            <v>6998.9498999999996</v>
          </cell>
          <cell r="CQ373">
            <v>0</v>
          </cell>
          <cell r="CR373">
            <v>0</v>
          </cell>
          <cell r="CS373">
            <v>0</v>
          </cell>
          <cell r="CT373">
            <v>0</v>
          </cell>
          <cell r="CU373">
            <v>0</v>
          </cell>
          <cell r="CV373">
            <v>0</v>
          </cell>
          <cell r="CW373">
            <v>0</v>
          </cell>
          <cell r="CX373">
            <v>0</v>
          </cell>
          <cell r="CY373">
            <v>0</v>
          </cell>
          <cell r="CZ373">
            <v>586.721</v>
          </cell>
          <cell r="DA373">
            <v>588.7672</v>
          </cell>
          <cell r="DB373">
            <v>7337.0582000000004</v>
          </cell>
        </row>
        <row r="374">
          <cell r="A374">
            <v>94162</v>
          </cell>
          <cell r="B374">
            <v>0</v>
          </cell>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cell r="Q374">
            <v>34.841799999999999</v>
          </cell>
          <cell r="R374">
            <v>197.70359999999999</v>
          </cell>
          <cell r="S374">
            <v>508.60250000000002</v>
          </cell>
          <cell r="T374">
            <v>123.53019999999999</v>
          </cell>
          <cell r="U374">
            <v>700.94920000000002</v>
          </cell>
          <cell r="V374">
            <v>1803.2344000000001</v>
          </cell>
          <cell r="W374">
            <v>158.37200000000001</v>
          </cell>
          <cell r="X374">
            <v>898.65279999999996</v>
          </cell>
          <cell r="Y374">
            <v>2311.8368999999998</v>
          </cell>
          <cell r="Z374">
            <v>162.3783</v>
          </cell>
          <cell r="AA374">
            <v>892.78639999999996</v>
          </cell>
          <cell r="AB374">
            <v>2370.3184999999999</v>
          </cell>
          <cell r="AC374">
            <v>0</v>
          </cell>
          <cell r="AD374">
            <v>0</v>
          </cell>
          <cell r="AE374">
            <v>0</v>
          </cell>
          <cell r="AF374">
            <v>0</v>
          </cell>
          <cell r="AG374">
            <v>0</v>
          </cell>
          <cell r="AH374">
            <v>0</v>
          </cell>
          <cell r="AI374">
            <v>6.8730000000000002</v>
          </cell>
          <cell r="AJ374">
            <v>28.0183</v>
          </cell>
          <cell r="AK374">
            <v>68.447900000000004</v>
          </cell>
          <cell r="AL374">
            <v>146.0692</v>
          </cell>
          <cell r="AM374">
            <v>843.27430000000004</v>
          </cell>
          <cell r="AN374">
            <v>2132.2467000000001</v>
          </cell>
          <cell r="AO374">
            <v>301.5745</v>
          </cell>
          <cell r="AP374">
            <v>1708.0424</v>
          </cell>
          <cell r="AQ374">
            <v>4434.1172999999999</v>
          </cell>
          <cell r="AR374">
            <v>6.8730000000000002</v>
          </cell>
          <cell r="AS374">
            <v>28.0183</v>
          </cell>
          <cell r="AT374">
            <v>68.447900000000004</v>
          </cell>
          <cell r="AU374">
            <v>0</v>
          </cell>
          <cell r="AV374">
            <v>0</v>
          </cell>
          <cell r="AW374">
            <v>0</v>
          </cell>
          <cell r="AX374">
            <v>0</v>
          </cell>
          <cell r="AY374">
            <v>0</v>
          </cell>
          <cell r="AZ374">
            <v>0</v>
          </cell>
          <cell r="BA374">
            <v>6.8730000000000002</v>
          </cell>
          <cell r="BB374">
            <v>28.0183</v>
          </cell>
          <cell r="BC374">
            <v>68.447900000000004</v>
          </cell>
          <cell r="BD374">
            <v>162.3783</v>
          </cell>
          <cell r="BE374">
            <v>892.78639999999996</v>
          </cell>
          <cell r="BF374">
            <v>2370.3184999999999</v>
          </cell>
          <cell r="BG374">
            <v>304.44119999999998</v>
          </cell>
          <cell r="BH374">
            <v>1741.9271000000001</v>
          </cell>
          <cell r="BI374">
            <v>4444.0835999999999</v>
          </cell>
          <cell r="BJ374">
            <v>466.81950000000001</v>
          </cell>
          <cell r="BK374">
            <v>2634.7134999999998</v>
          </cell>
          <cell r="BL374">
            <v>6814.4021000000002</v>
          </cell>
          <cell r="BM374">
            <v>459.94650000000001</v>
          </cell>
          <cell r="BN374">
            <v>2606.6952000000001</v>
          </cell>
          <cell r="BO374">
            <v>6745.9542000000001</v>
          </cell>
          <cell r="BP374">
            <v>162.3783</v>
          </cell>
          <cell r="BQ374">
            <v>892.78639999999996</v>
          </cell>
          <cell r="BR374">
            <v>2370.3184999999999</v>
          </cell>
          <cell r="BS374">
            <v>304.44119999999998</v>
          </cell>
          <cell r="BT374">
            <v>1741.9271000000001</v>
          </cell>
          <cell r="BU374">
            <v>4444.0835999999999</v>
          </cell>
          <cell r="BV374">
            <v>466.81950000000001</v>
          </cell>
          <cell r="BW374">
            <v>2634.7134999999998</v>
          </cell>
          <cell r="BX374">
            <v>6814.4021000000002</v>
          </cell>
          <cell r="BY374">
            <v>6.8730000000000002</v>
          </cell>
          <cell r="BZ374">
            <v>28.0183</v>
          </cell>
          <cell r="CA374">
            <v>68.447900000000004</v>
          </cell>
          <cell r="CB374">
            <v>0</v>
          </cell>
          <cell r="CC374">
            <v>0</v>
          </cell>
          <cell r="CD374">
            <v>0</v>
          </cell>
          <cell r="CE374">
            <v>0</v>
          </cell>
          <cell r="CF374">
            <v>0</v>
          </cell>
          <cell r="CG374">
            <v>0</v>
          </cell>
          <cell r="CH374">
            <v>0</v>
          </cell>
          <cell r="CI374">
            <v>0</v>
          </cell>
          <cell r="CJ374">
            <v>0</v>
          </cell>
          <cell r="CK374">
            <v>0</v>
          </cell>
          <cell r="CL374">
            <v>0</v>
          </cell>
          <cell r="CM374">
            <v>0</v>
          </cell>
          <cell r="CN374">
            <v>6.8730000000000002</v>
          </cell>
          <cell r="CO374">
            <v>28.0183</v>
          </cell>
          <cell r="CP374">
            <v>68.447900000000004</v>
          </cell>
          <cell r="CQ374">
            <v>0</v>
          </cell>
          <cell r="CR374">
            <v>0</v>
          </cell>
          <cell r="CS374">
            <v>0</v>
          </cell>
          <cell r="CT374">
            <v>0</v>
          </cell>
          <cell r="CU374">
            <v>0</v>
          </cell>
          <cell r="CV374">
            <v>0</v>
          </cell>
          <cell r="CW374">
            <v>0</v>
          </cell>
          <cell r="CX374">
            <v>0</v>
          </cell>
          <cell r="CY374">
            <v>0</v>
          </cell>
          <cell r="CZ374">
            <v>459.94650000000001</v>
          </cell>
          <cell r="DA374">
            <v>2606.6952000000001</v>
          </cell>
          <cell r="DB374">
            <v>6745.9542000000001</v>
          </cell>
        </row>
        <row r="375">
          <cell r="A375">
            <v>94165</v>
          </cell>
          <cell r="B375">
            <v>0</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29.581900000000001</v>
          </cell>
          <cell r="R375">
            <v>138.58160000000001</v>
          </cell>
          <cell r="S375">
            <v>218.9091</v>
          </cell>
          <cell r="T375">
            <v>104.8813</v>
          </cell>
          <cell r="U375">
            <v>491.33510000000001</v>
          </cell>
          <cell r="V375">
            <v>776.13160000000005</v>
          </cell>
          <cell r="W375">
            <v>134.4632</v>
          </cell>
          <cell r="X375">
            <v>629.91669999999999</v>
          </cell>
          <cell r="Y375">
            <v>995.04070000000002</v>
          </cell>
          <cell r="Z375">
            <v>127.3931</v>
          </cell>
          <cell r="AA375">
            <v>580.50139999999999</v>
          </cell>
          <cell r="AB375">
            <v>942.72170000000006</v>
          </cell>
          <cell r="AC375">
            <v>0</v>
          </cell>
          <cell r="AD375">
            <v>0</v>
          </cell>
          <cell r="AE375">
            <v>0</v>
          </cell>
          <cell r="AF375">
            <v>0</v>
          </cell>
          <cell r="AG375">
            <v>0</v>
          </cell>
          <cell r="AH375">
            <v>0</v>
          </cell>
          <cell r="AI375">
            <v>2.0815999999999999</v>
          </cell>
          <cell r="AJ375">
            <v>9.3268000000000004</v>
          </cell>
          <cell r="AK375">
            <v>12.7189</v>
          </cell>
          <cell r="AL375">
            <v>124.0177</v>
          </cell>
          <cell r="AM375">
            <v>587.70209999999997</v>
          </cell>
          <cell r="AN375">
            <v>917.74310000000003</v>
          </cell>
          <cell r="AO375">
            <v>249.32919999999999</v>
          </cell>
          <cell r="AP375">
            <v>1158.8767</v>
          </cell>
          <cell r="AQ375">
            <v>1847.7458999999999</v>
          </cell>
          <cell r="AR375">
            <v>2.0815999999999999</v>
          </cell>
          <cell r="AS375">
            <v>9.3268000000000004</v>
          </cell>
          <cell r="AT375">
            <v>12.7189</v>
          </cell>
          <cell r="AU375">
            <v>0</v>
          </cell>
          <cell r="AV375">
            <v>0</v>
          </cell>
          <cell r="AW375">
            <v>0</v>
          </cell>
          <cell r="AX375">
            <v>0</v>
          </cell>
          <cell r="AY375">
            <v>0</v>
          </cell>
          <cell r="AZ375">
            <v>0</v>
          </cell>
          <cell r="BA375">
            <v>2.0815999999999999</v>
          </cell>
          <cell r="BB375">
            <v>9.3268000000000004</v>
          </cell>
          <cell r="BC375">
            <v>12.7189</v>
          </cell>
          <cell r="BD375">
            <v>127.3931</v>
          </cell>
          <cell r="BE375">
            <v>580.50139999999999</v>
          </cell>
          <cell r="BF375">
            <v>942.72170000000006</v>
          </cell>
          <cell r="BG375">
            <v>258.48090000000002</v>
          </cell>
          <cell r="BH375">
            <v>1217.6188</v>
          </cell>
          <cell r="BI375">
            <v>1912.7837999999999</v>
          </cell>
          <cell r="BJ375">
            <v>385.87400000000002</v>
          </cell>
          <cell r="BK375">
            <v>1798.1202000000001</v>
          </cell>
          <cell r="BL375">
            <v>2855.5055000000002</v>
          </cell>
          <cell r="BM375">
            <v>383.79239999999999</v>
          </cell>
          <cell r="BN375">
            <v>1788.7934</v>
          </cell>
          <cell r="BO375">
            <v>2842.7865999999999</v>
          </cell>
          <cell r="BP375">
            <v>127.3931</v>
          </cell>
          <cell r="BQ375">
            <v>580.50139999999999</v>
          </cell>
          <cell r="BR375">
            <v>942.72170000000006</v>
          </cell>
          <cell r="BS375">
            <v>258.48090000000002</v>
          </cell>
          <cell r="BT375">
            <v>1217.6188</v>
          </cell>
          <cell r="BU375">
            <v>1912.7837999999999</v>
          </cell>
          <cell r="BV375">
            <v>385.87400000000002</v>
          </cell>
          <cell r="BW375">
            <v>1798.1202000000001</v>
          </cell>
          <cell r="BX375">
            <v>2855.5055000000002</v>
          </cell>
          <cell r="BY375">
            <v>2.0815999999999999</v>
          </cell>
          <cell r="BZ375">
            <v>9.3268000000000004</v>
          </cell>
          <cell r="CA375">
            <v>12.7189</v>
          </cell>
          <cell r="CB375">
            <v>0</v>
          </cell>
          <cell r="CC375">
            <v>0</v>
          </cell>
          <cell r="CD375">
            <v>0</v>
          </cell>
          <cell r="CE375">
            <v>0</v>
          </cell>
          <cell r="CF375">
            <v>0</v>
          </cell>
          <cell r="CG375">
            <v>0</v>
          </cell>
          <cell r="CH375">
            <v>0</v>
          </cell>
          <cell r="CI375">
            <v>0</v>
          </cell>
          <cell r="CJ375">
            <v>0</v>
          </cell>
          <cell r="CK375">
            <v>0</v>
          </cell>
          <cell r="CL375">
            <v>0</v>
          </cell>
          <cell r="CM375">
            <v>0</v>
          </cell>
          <cell r="CN375">
            <v>2.0815999999999999</v>
          </cell>
          <cell r="CO375">
            <v>9.3268000000000004</v>
          </cell>
          <cell r="CP375">
            <v>12.7189</v>
          </cell>
          <cell r="CQ375">
            <v>0</v>
          </cell>
          <cell r="CR375">
            <v>0</v>
          </cell>
          <cell r="CS375">
            <v>0</v>
          </cell>
          <cell r="CT375">
            <v>0</v>
          </cell>
          <cell r="CU375">
            <v>0</v>
          </cell>
          <cell r="CV375">
            <v>0</v>
          </cell>
          <cell r="CW375">
            <v>0</v>
          </cell>
          <cell r="CX375">
            <v>0</v>
          </cell>
          <cell r="CY375">
            <v>0</v>
          </cell>
          <cell r="CZ375">
            <v>383.79239999999999</v>
          </cell>
          <cell r="DA375">
            <v>1788.7934</v>
          </cell>
          <cell r="DB375">
            <v>2842.7865999999999</v>
          </cell>
        </row>
        <row r="376">
          <cell r="A376">
            <v>94166</v>
          </cell>
          <cell r="B376">
            <v>0</v>
          </cell>
          <cell r="C376">
            <v>0</v>
          </cell>
          <cell r="D376">
            <v>0</v>
          </cell>
          <cell r="E376">
            <v>0</v>
          </cell>
          <cell r="F376">
            <v>0</v>
          </cell>
          <cell r="G376">
            <v>0</v>
          </cell>
          <cell r="H376">
            <v>0</v>
          </cell>
          <cell r="I376">
            <v>294.2869</v>
          </cell>
          <cell r="J376">
            <v>0</v>
          </cell>
          <cell r="K376">
            <v>0</v>
          </cell>
          <cell r="L376">
            <v>0</v>
          </cell>
          <cell r="M376">
            <v>0</v>
          </cell>
          <cell r="N376">
            <v>0</v>
          </cell>
          <cell r="O376">
            <v>294.2869</v>
          </cell>
          <cell r="P376">
            <v>0</v>
          </cell>
          <cell r="Q376">
            <v>35.3613</v>
          </cell>
          <cell r="R376">
            <v>110.2655</v>
          </cell>
          <cell r="S376">
            <v>468.46480000000003</v>
          </cell>
          <cell r="T376">
            <v>125.3717</v>
          </cell>
          <cell r="U376">
            <v>390.94150000000002</v>
          </cell>
          <cell r="V376">
            <v>1660.9237000000001</v>
          </cell>
          <cell r="W376">
            <v>160.733</v>
          </cell>
          <cell r="X376">
            <v>501.20699999999999</v>
          </cell>
          <cell r="Y376">
            <v>2129.3885</v>
          </cell>
          <cell r="Z376">
            <v>164.7989</v>
          </cell>
          <cell r="AA376">
            <v>504.77760000000001</v>
          </cell>
          <cell r="AB376">
            <v>2139.0691000000002</v>
          </cell>
          <cell r="AC376">
            <v>0</v>
          </cell>
          <cell r="AD376">
            <v>0</v>
          </cell>
          <cell r="AE376">
            <v>0</v>
          </cell>
          <cell r="AF376">
            <v>0</v>
          </cell>
          <cell r="AG376">
            <v>0</v>
          </cell>
          <cell r="AH376">
            <v>0</v>
          </cell>
          <cell r="AI376">
            <v>17.568899999999999</v>
          </cell>
          <cell r="AJ376">
            <v>70.647099999999995</v>
          </cell>
          <cell r="AK376">
            <v>174.96780000000001</v>
          </cell>
          <cell r="AL376">
            <v>148.2467</v>
          </cell>
          <cell r="AM376">
            <v>459.9538</v>
          </cell>
          <cell r="AN376">
            <v>2164.0313999999998</v>
          </cell>
          <cell r="AO376">
            <v>295.47669999999999</v>
          </cell>
          <cell r="AP376">
            <v>894.08429999999998</v>
          </cell>
          <cell r="AQ376">
            <v>4128.1327000000001</v>
          </cell>
          <cell r="AR376">
            <v>17.568899999999999</v>
          </cell>
          <cell r="AS376">
            <v>364.93400000000003</v>
          </cell>
          <cell r="AT376">
            <v>174.96780000000001</v>
          </cell>
          <cell r="AU376">
            <v>0</v>
          </cell>
          <cell r="AV376">
            <v>0</v>
          </cell>
          <cell r="AW376">
            <v>0</v>
          </cell>
          <cell r="AX376">
            <v>0</v>
          </cell>
          <cell r="AY376">
            <v>0</v>
          </cell>
          <cell r="AZ376">
            <v>0</v>
          </cell>
          <cell r="BA376">
            <v>17.568899999999999</v>
          </cell>
          <cell r="BB376">
            <v>364.93400000000003</v>
          </cell>
          <cell r="BC376">
            <v>174.96780000000001</v>
          </cell>
          <cell r="BD376">
            <v>164.7989</v>
          </cell>
          <cell r="BE376">
            <v>799.06449999999995</v>
          </cell>
          <cell r="BF376">
            <v>2139.0691000000002</v>
          </cell>
          <cell r="BG376">
            <v>308.97969999999998</v>
          </cell>
          <cell r="BH376">
            <v>961.16079999999999</v>
          </cell>
          <cell r="BI376">
            <v>4293.4198999999999</v>
          </cell>
          <cell r="BJ376">
            <v>473.77859999999998</v>
          </cell>
          <cell r="BK376">
            <v>1760.2253000000001</v>
          </cell>
          <cell r="BL376">
            <v>6432.4889999999996</v>
          </cell>
          <cell r="BM376">
            <v>456.2097</v>
          </cell>
          <cell r="BN376">
            <v>1395.2913000000001</v>
          </cell>
          <cell r="BO376">
            <v>6257.5212000000001</v>
          </cell>
          <cell r="BP376">
            <v>164.7989</v>
          </cell>
          <cell r="BQ376">
            <v>799.06449999999995</v>
          </cell>
          <cell r="BR376">
            <v>2139.0691000000002</v>
          </cell>
          <cell r="BS376">
            <v>308.97969999999998</v>
          </cell>
          <cell r="BT376">
            <v>961.16079999999999</v>
          </cell>
          <cell r="BU376">
            <v>4293.4198999999999</v>
          </cell>
          <cell r="BV376">
            <v>473.77859999999998</v>
          </cell>
          <cell r="BW376">
            <v>1760.2253000000001</v>
          </cell>
          <cell r="BX376">
            <v>6432.4889999999996</v>
          </cell>
          <cell r="BY376">
            <v>17.568899999999999</v>
          </cell>
          <cell r="BZ376">
            <v>70.647099999999995</v>
          </cell>
          <cell r="CA376">
            <v>174.96780000000001</v>
          </cell>
          <cell r="CB376">
            <v>0</v>
          </cell>
          <cell r="CC376">
            <v>0</v>
          </cell>
          <cell r="CD376">
            <v>0</v>
          </cell>
          <cell r="CE376">
            <v>0</v>
          </cell>
          <cell r="CF376">
            <v>294.2869</v>
          </cell>
          <cell r="CG376">
            <v>0</v>
          </cell>
          <cell r="CH376">
            <v>0</v>
          </cell>
          <cell r="CI376">
            <v>0</v>
          </cell>
          <cell r="CJ376">
            <v>0</v>
          </cell>
          <cell r="CK376">
            <v>0</v>
          </cell>
          <cell r="CL376">
            <v>0</v>
          </cell>
          <cell r="CM376">
            <v>0</v>
          </cell>
          <cell r="CN376">
            <v>17.568899999999999</v>
          </cell>
          <cell r="CO376">
            <v>364.93400000000003</v>
          </cell>
          <cell r="CP376">
            <v>174.96780000000001</v>
          </cell>
          <cell r="CQ376">
            <v>0</v>
          </cell>
          <cell r="CR376">
            <v>0</v>
          </cell>
          <cell r="CS376">
            <v>0</v>
          </cell>
          <cell r="CT376">
            <v>0</v>
          </cell>
          <cell r="CU376">
            <v>0</v>
          </cell>
          <cell r="CV376">
            <v>0</v>
          </cell>
          <cell r="CW376">
            <v>0</v>
          </cell>
          <cell r="CX376">
            <v>0</v>
          </cell>
          <cell r="CY376">
            <v>0</v>
          </cell>
          <cell r="CZ376">
            <v>456.2097</v>
          </cell>
          <cell r="DA376">
            <v>1395.2913000000001</v>
          </cell>
          <cell r="DB376">
            <v>6257.5212000000001</v>
          </cell>
        </row>
        <row r="377">
          <cell r="A377">
            <v>94167</v>
          </cell>
          <cell r="B377">
            <v>0</v>
          </cell>
          <cell r="C377">
            <v>0</v>
          </cell>
          <cell r="D377">
            <v>0</v>
          </cell>
          <cell r="E377">
            <v>0</v>
          </cell>
          <cell r="F377">
            <v>0</v>
          </cell>
          <cell r="G377">
            <v>0</v>
          </cell>
          <cell r="H377">
            <v>0</v>
          </cell>
          <cell r="I377">
            <v>90.164900000000003</v>
          </cell>
          <cell r="J377">
            <v>0</v>
          </cell>
          <cell r="K377">
            <v>0</v>
          </cell>
          <cell r="L377">
            <v>0</v>
          </cell>
          <cell r="M377">
            <v>0</v>
          </cell>
          <cell r="N377">
            <v>0</v>
          </cell>
          <cell r="O377">
            <v>90.164900000000003</v>
          </cell>
          <cell r="P377">
            <v>0</v>
          </cell>
          <cell r="Q377">
            <v>133.4623</v>
          </cell>
          <cell r="R377">
            <v>654.24879999999996</v>
          </cell>
          <cell r="S377">
            <v>1668.9726000000001</v>
          </cell>
          <cell r="T377">
            <v>473.18470000000002</v>
          </cell>
          <cell r="U377">
            <v>2319.6095</v>
          </cell>
          <cell r="V377">
            <v>5917.2673000000004</v>
          </cell>
          <cell r="W377">
            <v>606.64700000000005</v>
          </cell>
          <cell r="X377">
            <v>2973.8582999999999</v>
          </cell>
          <cell r="Y377">
            <v>7586.2398999999996</v>
          </cell>
          <cell r="Z377">
            <v>574.75009999999997</v>
          </cell>
          <cell r="AA377">
            <v>2739.2154</v>
          </cell>
          <cell r="AB377">
            <v>7187.3621000000003</v>
          </cell>
          <cell r="AC377">
            <v>0</v>
          </cell>
          <cell r="AD377">
            <v>0</v>
          </cell>
          <cell r="AE377">
            <v>0</v>
          </cell>
          <cell r="AF377">
            <v>0</v>
          </cell>
          <cell r="AG377">
            <v>0</v>
          </cell>
          <cell r="AH377">
            <v>0</v>
          </cell>
          <cell r="AI377">
            <v>7.2134999999999998</v>
          </cell>
          <cell r="AJ377">
            <v>32.876199999999997</v>
          </cell>
          <cell r="AK377">
            <v>65.209100000000007</v>
          </cell>
          <cell r="AL377">
            <v>559.52080000000001</v>
          </cell>
          <cell r="AM377">
            <v>2772.6320999999998</v>
          </cell>
          <cell r="AN377">
            <v>6996.9146000000001</v>
          </cell>
          <cell r="AO377">
            <v>1127.0573999999999</v>
          </cell>
          <cell r="AP377">
            <v>5478.9713000000002</v>
          </cell>
          <cell r="AQ377">
            <v>14119.0676</v>
          </cell>
          <cell r="AR377">
            <v>7.2134999999999998</v>
          </cell>
          <cell r="AS377">
            <v>123.0411</v>
          </cell>
          <cell r="AT377">
            <v>65.209100000000007</v>
          </cell>
          <cell r="AU377">
            <v>0</v>
          </cell>
          <cell r="AV377">
            <v>0</v>
          </cell>
          <cell r="AW377">
            <v>0</v>
          </cell>
          <cell r="AX377">
            <v>0</v>
          </cell>
          <cell r="AY377">
            <v>0</v>
          </cell>
          <cell r="AZ377">
            <v>0</v>
          </cell>
          <cell r="BA377">
            <v>7.2134999999999998</v>
          </cell>
          <cell r="BB377">
            <v>123.0411</v>
          </cell>
          <cell r="BC377">
            <v>65.209100000000007</v>
          </cell>
          <cell r="BD377">
            <v>574.75009999999997</v>
          </cell>
          <cell r="BE377">
            <v>2829.3802999999998</v>
          </cell>
          <cell r="BF377">
            <v>7187.3621000000003</v>
          </cell>
          <cell r="BG377">
            <v>1166.1677999999999</v>
          </cell>
          <cell r="BH377">
            <v>5746.4903999999997</v>
          </cell>
          <cell r="BI377">
            <v>14583.154500000001</v>
          </cell>
          <cell r="BJ377">
            <v>1740.9178999999999</v>
          </cell>
          <cell r="BK377">
            <v>8575.8706999999995</v>
          </cell>
          <cell r="BL377">
            <v>21770.516599999999</v>
          </cell>
          <cell r="BM377">
            <v>1733.7044000000001</v>
          </cell>
          <cell r="BN377">
            <v>8452.8295999999991</v>
          </cell>
          <cell r="BO377">
            <v>21705.307499999999</v>
          </cell>
          <cell r="BP377">
            <v>574.75009999999997</v>
          </cell>
          <cell r="BQ377">
            <v>2829.3802999999998</v>
          </cell>
          <cell r="BR377">
            <v>7187.3621000000003</v>
          </cell>
          <cell r="BS377">
            <v>1166.1677999999999</v>
          </cell>
          <cell r="BT377">
            <v>5746.4903999999997</v>
          </cell>
          <cell r="BU377">
            <v>14583.154500000001</v>
          </cell>
          <cell r="BV377">
            <v>1740.9178999999999</v>
          </cell>
          <cell r="BW377">
            <v>8575.8706999999995</v>
          </cell>
          <cell r="BX377">
            <v>21770.516599999999</v>
          </cell>
          <cell r="BY377">
            <v>7.2134999999999998</v>
          </cell>
          <cell r="BZ377">
            <v>32.876199999999997</v>
          </cell>
          <cell r="CA377">
            <v>65.209100000000007</v>
          </cell>
          <cell r="CB377">
            <v>0</v>
          </cell>
          <cell r="CC377">
            <v>0</v>
          </cell>
          <cell r="CD377">
            <v>0</v>
          </cell>
          <cell r="CE377">
            <v>0</v>
          </cell>
          <cell r="CF377">
            <v>90.164900000000003</v>
          </cell>
          <cell r="CG377">
            <v>0</v>
          </cell>
          <cell r="CH377">
            <v>0</v>
          </cell>
          <cell r="CI377">
            <v>0</v>
          </cell>
          <cell r="CJ377">
            <v>0</v>
          </cell>
          <cell r="CK377">
            <v>0</v>
          </cell>
          <cell r="CL377">
            <v>0</v>
          </cell>
          <cell r="CM377">
            <v>0</v>
          </cell>
          <cell r="CN377">
            <v>7.2134999999999998</v>
          </cell>
          <cell r="CO377">
            <v>123.0411</v>
          </cell>
          <cell r="CP377">
            <v>65.209100000000007</v>
          </cell>
          <cell r="CQ377">
            <v>0</v>
          </cell>
          <cell r="CR377">
            <v>0</v>
          </cell>
          <cell r="CS377">
            <v>0</v>
          </cell>
          <cell r="CT377">
            <v>0</v>
          </cell>
          <cell r="CU377">
            <v>0</v>
          </cell>
          <cell r="CV377">
            <v>0</v>
          </cell>
          <cell r="CW377">
            <v>0</v>
          </cell>
          <cell r="CX377">
            <v>0</v>
          </cell>
          <cell r="CY377">
            <v>0</v>
          </cell>
          <cell r="CZ377">
            <v>1733.7044000000001</v>
          </cell>
          <cell r="DA377">
            <v>8452.8295999999991</v>
          </cell>
          <cell r="DB377">
            <v>21705.307499999999</v>
          </cell>
        </row>
        <row r="378">
          <cell r="A378">
            <v>94170</v>
          </cell>
          <cell r="B378">
            <v>502.94630000000001</v>
          </cell>
          <cell r="C378">
            <v>788.69380000000001</v>
          </cell>
          <cell r="D378">
            <v>6918.0272999999997</v>
          </cell>
          <cell r="E378">
            <v>934.04309999999998</v>
          </cell>
          <cell r="F378">
            <v>1464.7172</v>
          </cell>
          <cell r="G378">
            <v>12847.767099999999</v>
          </cell>
          <cell r="H378">
            <v>0</v>
          </cell>
          <cell r="I378">
            <v>584</v>
          </cell>
          <cell r="J378">
            <v>0</v>
          </cell>
          <cell r="K378">
            <v>1275.9204</v>
          </cell>
          <cell r="L378">
            <v>1608.7066</v>
          </cell>
          <cell r="M378">
            <v>30750.886399999999</v>
          </cell>
          <cell r="N378">
            <v>0</v>
          </cell>
          <cell r="O378">
            <v>584</v>
          </cell>
          <cell r="P378">
            <v>0</v>
          </cell>
          <cell r="Q378">
            <v>381.20769999999999</v>
          </cell>
          <cell r="R378">
            <v>967.23620000000005</v>
          </cell>
          <cell r="S378">
            <v>5243.5142999999998</v>
          </cell>
          <cell r="T378">
            <v>1351.5546999999999</v>
          </cell>
          <cell r="U378">
            <v>3429.2923000000001</v>
          </cell>
          <cell r="V378">
            <v>18590.6407</v>
          </cell>
          <cell r="W378">
            <v>1893.8314</v>
          </cell>
          <cell r="X378">
            <v>5041.2329</v>
          </cell>
          <cell r="Y378">
            <v>12849.063</v>
          </cell>
          <cell r="Z378">
            <v>3153.0562</v>
          </cell>
          <cell r="AA378">
            <v>7960.8298999999997</v>
          </cell>
          <cell r="AB378">
            <v>43370.300600000002</v>
          </cell>
          <cell r="AC378">
            <v>0</v>
          </cell>
          <cell r="AD378">
            <v>260.34620000000001</v>
          </cell>
          <cell r="AE378">
            <v>2313.2858000000001</v>
          </cell>
          <cell r="AF378">
            <v>0</v>
          </cell>
          <cell r="AG378">
            <v>0</v>
          </cell>
          <cell r="AH378">
            <v>0</v>
          </cell>
          <cell r="AI378">
            <v>0</v>
          </cell>
          <cell r="AJ378">
            <v>0</v>
          </cell>
          <cell r="AK378">
            <v>0</v>
          </cell>
          <cell r="AL378">
            <v>1740.9255000000001</v>
          </cell>
          <cell r="AM378">
            <v>4420.4885000000004</v>
          </cell>
          <cell r="AN378">
            <v>23946.436099999999</v>
          </cell>
          <cell r="AO378">
            <v>4893.9817000000003</v>
          </cell>
          <cell r="AP378">
            <v>12120.9722</v>
          </cell>
          <cell r="AQ378">
            <v>65003.450900000003</v>
          </cell>
          <cell r="AR378">
            <v>1275.9204</v>
          </cell>
          <cell r="AS378">
            <v>2453.0527999999999</v>
          </cell>
          <cell r="AT378">
            <v>33064.172200000001</v>
          </cell>
          <cell r="AU378">
            <v>2.3898999999999999</v>
          </cell>
          <cell r="AV378">
            <v>1.9924999999999999</v>
          </cell>
          <cell r="AW378">
            <v>0</v>
          </cell>
          <cell r="AX378">
            <v>0</v>
          </cell>
          <cell r="AY378">
            <v>0</v>
          </cell>
          <cell r="AZ378">
            <v>0</v>
          </cell>
          <cell r="BA378">
            <v>1273.5305000000001</v>
          </cell>
          <cell r="BB378">
            <v>2451.0603000000001</v>
          </cell>
          <cell r="BC378">
            <v>33064.172200000001</v>
          </cell>
          <cell r="BD378">
            <v>4590.0456000000004</v>
          </cell>
          <cell r="BE378">
            <v>10798.240900000001</v>
          </cell>
          <cell r="BF378">
            <v>63136.095000000001</v>
          </cell>
          <cell r="BG378">
            <v>3473.6878999999999</v>
          </cell>
          <cell r="BH378">
            <v>8817.0169999999998</v>
          </cell>
          <cell r="BI378">
            <v>47780.591099999998</v>
          </cell>
          <cell r="BJ378">
            <v>8063.7335000000003</v>
          </cell>
          <cell r="BK378">
            <v>19615.257900000001</v>
          </cell>
          <cell r="BL378">
            <v>110916.68610000001</v>
          </cell>
          <cell r="BM378">
            <v>6790.2030000000004</v>
          </cell>
          <cell r="BN378">
            <v>17164.1976</v>
          </cell>
          <cell r="BO378">
            <v>77852.513900000005</v>
          </cell>
          <cell r="BP378">
            <v>4590.0456000000004</v>
          </cell>
          <cell r="BQ378">
            <v>10798.240900000001</v>
          </cell>
          <cell r="BR378">
            <v>63136.095000000001</v>
          </cell>
          <cell r="BS378">
            <v>3473.6878999999999</v>
          </cell>
          <cell r="BT378">
            <v>8817.0169999999998</v>
          </cell>
          <cell r="BU378">
            <v>47780.591099999998</v>
          </cell>
          <cell r="BV378">
            <v>8063.7335000000003</v>
          </cell>
          <cell r="BW378">
            <v>19615.257900000001</v>
          </cell>
          <cell r="BX378">
            <v>110916.68610000001</v>
          </cell>
          <cell r="BY378">
            <v>0</v>
          </cell>
          <cell r="BZ378">
            <v>0</v>
          </cell>
          <cell r="CA378">
            <v>0</v>
          </cell>
          <cell r="CB378">
            <v>0</v>
          </cell>
          <cell r="CC378">
            <v>0</v>
          </cell>
          <cell r="CD378">
            <v>0</v>
          </cell>
          <cell r="CE378">
            <v>0</v>
          </cell>
          <cell r="CF378">
            <v>584</v>
          </cell>
          <cell r="CG378">
            <v>0</v>
          </cell>
          <cell r="CH378">
            <v>1275.9204</v>
          </cell>
          <cell r="CI378">
            <v>1608.7066</v>
          </cell>
          <cell r="CJ378">
            <v>30750.886399999999</v>
          </cell>
          <cell r="CK378">
            <v>0</v>
          </cell>
          <cell r="CL378">
            <v>260.34620000000001</v>
          </cell>
          <cell r="CM378">
            <v>2313.2858000000001</v>
          </cell>
          <cell r="CN378">
            <v>1275.9204</v>
          </cell>
          <cell r="CO378">
            <v>2453.0527999999999</v>
          </cell>
          <cell r="CP378">
            <v>33064.172200000001</v>
          </cell>
          <cell r="CQ378">
            <v>0</v>
          </cell>
          <cell r="CR378">
            <v>0</v>
          </cell>
          <cell r="CS378">
            <v>0</v>
          </cell>
          <cell r="CT378">
            <v>2.3898999999999999</v>
          </cell>
          <cell r="CU378">
            <v>1.9924999999999999</v>
          </cell>
          <cell r="CV378">
            <v>0</v>
          </cell>
          <cell r="CW378">
            <v>2.3898999999999999</v>
          </cell>
          <cell r="CX378">
            <v>1.9924999999999999</v>
          </cell>
          <cell r="CY378">
            <v>0</v>
          </cell>
          <cell r="CZ378">
            <v>6790.2030000000004</v>
          </cell>
          <cell r="DA378">
            <v>17164.1976</v>
          </cell>
          <cell r="DB378">
            <v>77852.513900000005</v>
          </cell>
        </row>
        <row r="379">
          <cell r="A379">
            <v>94172</v>
          </cell>
          <cell r="B379">
            <v>0</v>
          </cell>
          <cell r="C379">
            <v>0</v>
          </cell>
          <cell r="D379">
            <v>0</v>
          </cell>
          <cell r="E379">
            <v>0</v>
          </cell>
          <cell r="F379">
            <v>0</v>
          </cell>
          <cell r="G379">
            <v>0</v>
          </cell>
          <cell r="H379">
            <v>0</v>
          </cell>
          <cell r="I379">
            <v>81.760000000000005</v>
          </cell>
          <cell r="J379">
            <v>0</v>
          </cell>
          <cell r="K379">
            <v>0</v>
          </cell>
          <cell r="L379">
            <v>0</v>
          </cell>
          <cell r="M379">
            <v>0</v>
          </cell>
          <cell r="N379">
            <v>0</v>
          </cell>
          <cell r="O379">
            <v>81.760000000000005</v>
          </cell>
          <cell r="P379">
            <v>0</v>
          </cell>
          <cell r="Q379">
            <v>98.376999999999995</v>
          </cell>
          <cell r="R379">
            <v>396.59160000000003</v>
          </cell>
          <cell r="S379">
            <v>1566.2141999999999</v>
          </cell>
          <cell r="T379">
            <v>348.791</v>
          </cell>
          <cell r="U379">
            <v>1406.0978</v>
          </cell>
          <cell r="V379">
            <v>5552.9458000000004</v>
          </cell>
          <cell r="W379">
            <v>447.16800000000001</v>
          </cell>
          <cell r="X379">
            <v>1802.6894</v>
          </cell>
          <cell r="Y379">
            <v>7119.16</v>
          </cell>
          <cell r="Z379">
            <v>493.2593</v>
          </cell>
          <cell r="AA379">
            <v>1989.5762</v>
          </cell>
          <cell r="AB379">
            <v>7852.9591</v>
          </cell>
          <cell r="AC379">
            <v>0</v>
          </cell>
          <cell r="AD379">
            <v>0</v>
          </cell>
          <cell r="AE379">
            <v>0</v>
          </cell>
          <cell r="AF379">
            <v>0</v>
          </cell>
          <cell r="AG379">
            <v>0</v>
          </cell>
          <cell r="AH379">
            <v>0</v>
          </cell>
          <cell r="AI379">
            <v>3.4325999999999999</v>
          </cell>
          <cell r="AJ379">
            <v>11.2133</v>
          </cell>
          <cell r="AK379">
            <v>36.878500000000003</v>
          </cell>
          <cell r="AL379">
            <v>480.18970000000002</v>
          </cell>
          <cell r="AM379">
            <v>1991.5857000000001</v>
          </cell>
          <cell r="AN379">
            <v>7644.8823000000002</v>
          </cell>
          <cell r="AO379">
            <v>970.01639999999998</v>
          </cell>
          <cell r="AP379">
            <v>3969.9486000000002</v>
          </cell>
          <cell r="AQ379">
            <v>15460.9629</v>
          </cell>
          <cell r="AR379">
            <v>3.4325999999999999</v>
          </cell>
          <cell r="AS379">
            <v>92.973299999999995</v>
          </cell>
          <cell r="AT379">
            <v>36.878500000000003</v>
          </cell>
          <cell r="AU379">
            <v>0</v>
          </cell>
          <cell r="AV379">
            <v>0</v>
          </cell>
          <cell r="AW379">
            <v>0</v>
          </cell>
          <cell r="AX379">
            <v>0</v>
          </cell>
          <cell r="AY379">
            <v>0</v>
          </cell>
          <cell r="AZ379">
            <v>0</v>
          </cell>
          <cell r="BA379">
            <v>3.4325999999999999</v>
          </cell>
          <cell r="BB379">
            <v>92.973299999999995</v>
          </cell>
          <cell r="BC379">
            <v>36.878500000000003</v>
          </cell>
          <cell r="BD379">
            <v>493.2593</v>
          </cell>
          <cell r="BE379">
            <v>2071.3362000000002</v>
          </cell>
          <cell r="BF379">
            <v>7852.9591</v>
          </cell>
          <cell r="BG379">
            <v>927.35770000000002</v>
          </cell>
          <cell r="BH379">
            <v>3794.2750999999998</v>
          </cell>
          <cell r="BI379">
            <v>14764.042299999999</v>
          </cell>
          <cell r="BJ379">
            <v>1420.617</v>
          </cell>
          <cell r="BK379">
            <v>5865.6112999999996</v>
          </cell>
          <cell r="BL379">
            <v>22617.001400000001</v>
          </cell>
          <cell r="BM379">
            <v>1417.1844000000001</v>
          </cell>
          <cell r="BN379">
            <v>5772.6379999999999</v>
          </cell>
          <cell r="BO379">
            <v>22580.122899999998</v>
          </cell>
          <cell r="BP379">
            <v>493.2593</v>
          </cell>
          <cell r="BQ379">
            <v>2071.3362000000002</v>
          </cell>
          <cell r="BR379">
            <v>7852.9591</v>
          </cell>
          <cell r="BS379">
            <v>927.35770000000002</v>
          </cell>
          <cell r="BT379">
            <v>3794.2750999999998</v>
          </cell>
          <cell r="BU379">
            <v>14764.042299999999</v>
          </cell>
          <cell r="BV379">
            <v>1420.617</v>
          </cell>
          <cell r="BW379">
            <v>5865.6112999999996</v>
          </cell>
          <cell r="BX379">
            <v>22617.001400000001</v>
          </cell>
          <cell r="BY379">
            <v>3.4325999999999999</v>
          </cell>
          <cell r="BZ379">
            <v>11.2133</v>
          </cell>
          <cell r="CA379">
            <v>36.878500000000003</v>
          </cell>
          <cell r="CB379">
            <v>0</v>
          </cell>
          <cell r="CC379">
            <v>0</v>
          </cell>
          <cell r="CD379">
            <v>0</v>
          </cell>
          <cell r="CE379">
            <v>0</v>
          </cell>
          <cell r="CF379">
            <v>81.760000000000005</v>
          </cell>
          <cell r="CG379">
            <v>0</v>
          </cell>
          <cell r="CH379">
            <v>0</v>
          </cell>
          <cell r="CI379">
            <v>0</v>
          </cell>
          <cell r="CJ379">
            <v>0</v>
          </cell>
          <cell r="CK379">
            <v>0</v>
          </cell>
          <cell r="CL379">
            <v>0</v>
          </cell>
          <cell r="CM379">
            <v>0</v>
          </cell>
          <cell r="CN379">
            <v>3.4325999999999999</v>
          </cell>
          <cell r="CO379">
            <v>92.973299999999995</v>
          </cell>
          <cell r="CP379">
            <v>36.878500000000003</v>
          </cell>
          <cell r="CQ379">
            <v>0</v>
          </cell>
          <cell r="CR379">
            <v>0</v>
          </cell>
          <cell r="CS379">
            <v>0</v>
          </cell>
          <cell r="CT379">
            <v>0</v>
          </cell>
          <cell r="CU379">
            <v>0</v>
          </cell>
          <cell r="CV379">
            <v>0</v>
          </cell>
          <cell r="CW379">
            <v>0</v>
          </cell>
          <cell r="CX379">
            <v>0</v>
          </cell>
          <cell r="CY379">
            <v>0</v>
          </cell>
          <cell r="CZ379">
            <v>1417.1844000000001</v>
          </cell>
          <cell r="DA379">
            <v>5772.6379999999999</v>
          </cell>
          <cell r="DB379">
            <v>22580.122899999998</v>
          </cell>
        </row>
        <row r="380">
          <cell r="A380">
            <v>94173</v>
          </cell>
          <cell r="B380">
            <v>0</v>
          </cell>
          <cell r="C380">
            <v>0</v>
          </cell>
          <cell r="D380">
            <v>0</v>
          </cell>
          <cell r="E380">
            <v>0</v>
          </cell>
          <cell r="F380">
            <v>0</v>
          </cell>
          <cell r="G380">
            <v>0</v>
          </cell>
          <cell r="H380">
            <v>0</v>
          </cell>
          <cell r="I380">
            <v>114.464</v>
          </cell>
          <cell r="J380">
            <v>0</v>
          </cell>
          <cell r="K380">
            <v>0</v>
          </cell>
          <cell r="L380">
            <v>0</v>
          </cell>
          <cell r="M380">
            <v>0</v>
          </cell>
          <cell r="N380">
            <v>0</v>
          </cell>
          <cell r="O380">
            <v>114.464</v>
          </cell>
          <cell r="P380">
            <v>0</v>
          </cell>
          <cell r="Q380">
            <v>75.208100000000002</v>
          </cell>
          <cell r="R380">
            <v>256.08019999999999</v>
          </cell>
          <cell r="S380">
            <v>0</v>
          </cell>
          <cell r="T380">
            <v>266.64690000000002</v>
          </cell>
          <cell r="U380">
            <v>907.92089999999996</v>
          </cell>
          <cell r="V380">
            <v>0</v>
          </cell>
          <cell r="W380">
            <v>341.85500000000002</v>
          </cell>
          <cell r="X380">
            <v>1164.0011</v>
          </cell>
          <cell r="Y380">
            <v>0</v>
          </cell>
          <cell r="Z380">
            <v>381.81099999999998</v>
          </cell>
          <cell r="AA380">
            <v>1289.8631</v>
          </cell>
          <cell r="AB380">
            <v>0</v>
          </cell>
          <cell r="AC380">
            <v>0</v>
          </cell>
          <cell r="AD380">
            <v>0</v>
          </cell>
          <cell r="AE380">
            <v>0</v>
          </cell>
          <cell r="AF380">
            <v>0</v>
          </cell>
          <cell r="AG380">
            <v>0</v>
          </cell>
          <cell r="AH380">
            <v>0</v>
          </cell>
          <cell r="AI380">
            <v>2.3668</v>
          </cell>
          <cell r="AJ380">
            <v>13.329700000000001</v>
          </cell>
          <cell r="AK380">
            <v>0</v>
          </cell>
          <cell r="AL380">
            <v>343.46550000000002</v>
          </cell>
          <cell r="AM380">
            <v>1182.3933</v>
          </cell>
          <cell r="AN380">
            <v>0</v>
          </cell>
          <cell r="AO380">
            <v>722.90970000000004</v>
          </cell>
          <cell r="AP380">
            <v>2458.9267</v>
          </cell>
          <cell r="AQ380">
            <v>0</v>
          </cell>
          <cell r="AR380">
            <v>2.3668</v>
          </cell>
          <cell r="AS380">
            <v>127.7937</v>
          </cell>
          <cell r="AT380">
            <v>0</v>
          </cell>
          <cell r="AU380">
            <v>0</v>
          </cell>
          <cell r="AV380">
            <v>0</v>
          </cell>
          <cell r="AW380">
            <v>0</v>
          </cell>
          <cell r="AX380">
            <v>0</v>
          </cell>
          <cell r="AY380">
            <v>0</v>
          </cell>
          <cell r="AZ380">
            <v>0</v>
          </cell>
          <cell r="BA380">
            <v>2.3668</v>
          </cell>
          <cell r="BB380">
            <v>127.7937</v>
          </cell>
          <cell r="BC380">
            <v>0</v>
          </cell>
          <cell r="BD380">
            <v>381.81099999999998</v>
          </cell>
          <cell r="BE380">
            <v>1404.3271</v>
          </cell>
          <cell r="BF380">
            <v>0</v>
          </cell>
          <cell r="BG380">
            <v>685.32050000000004</v>
          </cell>
          <cell r="BH380">
            <v>2346.3944000000001</v>
          </cell>
          <cell r="BI380">
            <v>0</v>
          </cell>
          <cell r="BJ380">
            <v>1067.1315</v>
          </cell>
          <cell r="BK380">
            <v>3750.7215000000001</v>
          </cell>
          <cell r="BL380">
            <v>0</v>
          </cell>
          <cell r="BM380">
            <v>1064.7646999999999</v>
          </cell>
          <cell r="BN380">
            <v>3622.9277999999999</v>
          </cell>
          <cell r="BO380">
            <v>0</v>
          </cell>
          <cell r="BP380">
            <v>381.81099999999998</v>
          </cell>
          <cell r="BQ380">
            <v>1404.3271</v>
          </cell>
          <cell r="BR380">
            <v>0</v>
          </cell>
          <cell r="BS380">
            <v>685.32050000000004</v>
          </cell>
          <cell r="BT380">
            <v>2346.3944000000001</v>
          </cell>
          <cell r="BU380">
            <v>0</v>
          </cell>
          <cell r="BV380">
            <v>1067.1315</v>
          </cell>
          <cell r="BW380">
            <v>3750.7215000000001</v>
          </cell>
          <cell r="BX380">
            <v>0</v>
          </cell>
          <cell r="BY380">
            <v>2.3668</v>
          </cell>
          <cell r="BZ380">
            <v>13.329700000000001</v>
          </cell>
          <cell r="CA380">
            <v>0</v>
          </cell>
          <cell r="CB380">
            <v>0</v>
          </cell>
          <cell r="CC380">
            <v>0</v>
          </cell>
          <cell r="CD380">
            <v>0</v>
          </cell>
          <cell r="CE380">
            <v>0</v>
          </cell>
          <cell r="CF380">
            <v>114.464</v>
          </cell>
          <cell r="CG380">
            <v>0</v>
          </cell>
          <cell r="CH380">
            <v>0</v>
          </cell>
          <cell r="CI380">
            <v>0</v>
          </cell>
          <cell r="CJ380">
            <v>0</v>
          </cell>
          <cell r="CK380">
            <v>0</v>
          </cell>
          <cell r="CL380">
            <v>0</v>
          </cell>
          <cell r="CM380">
            <v>0</v>
          </cell>
          <cell r="CN380">
            <v>2.3668</v>
          </cell>
          <cell r="CO380">
            <v>127.7937</v>
          </cell>
          <cell r="CP380">
            <v>0</v>
          </cell>
          <cell r="CQ380">
            <v>0</v>
          </cell>
          <cell r="CR380">
            <v>0</v>
          </cell>
          <cell r="CS380">
            <v>0</v>
          </cell>
          <cell r="CT380">
            <v>0</v>
          </cell>
          <cell r="CU380">
            <v>0</v>
          </cell>
          <cell r="CV380">
            <v>0</v>
          </cell>
          <cell r="CW380">
            <v>0</v>
          </cell>
          <cell r="CX380">
            <v>0</v>
          </cell>
          <cell r="CY380">
            <v>0</v>
          </cell>
          <cell r="CZ380">
            <v>1064.7646999999999</v>
          </cell>
          <cell r="DA380">
            <v>3622.9277999999999</v>
          </cell>
          <cell r="DB380">
            <v>0</v>
          </cell>
        </row>
        <row r="381">
          <cell r="A381">
            <v>94174</v>
          </cell>
          <cell r="B381">
            <v>61.378500000000003</v>
          </cell>
          <cell r="C381">
            <v>211.03530000000001</v>
          </cell>
          <cell r="D381">
            <v>519.9511</v>
          </cell>
          <cell r="E381">
            <v>113.98869999999999</v>
          </cell>
          <cell r="F381">
            <v>391.9228</v>
          </cell>
          <cell r="G381">
            <v>965.62419999999997</v>
          </cell>
          <cell r="H381">
            <v>0</v>
          </cell>
          <cell r="I381">
            <v>81.760000000000005</v>
          </cell>
          <cell r="J381">
            <v>0</v>
          </cell>
          <cell r="K381">
            <v>0</v>
          </cell>
          <cell r="L381">
            <v>0</v>
          </cell>
          <cell r="M381">
            <v>0</v>
          </cell>
          <cell r="N381">
            <v>0</v>
          </cell>
          <cell r="O381">
            <v>81.760000000000005</v>
          </cell>
          <cell r="P381">
            <v>0</v>
          </cell>
          <cell r="Q381">
            <v>13.3988</v>
          </cell>
          <cell r="R381">
            <v>37.7209</v>
          </cell>
          <cell r="S381">
            <v>113.50449999999999</v>
          </cell>
          <cell r="T381">
            <v>47.5047</v>
          </cell>
          <cell r="U381">
            <v>133.73740000000001</v>
          </cell>
          <cell r="V381">
            <v>402.42340000000002</v>
          </cell>
          <cell r="W381">
            <v>236.27070000000001</v>
          </cell>
          <cell r="X381">
            <v>774.41639999999995</v>
          </cell>
          <cell r="Y381">
            <v>2001.5032000000001</v>
          </cell>
          <cell r="Z381">
            <v>105.89239999999999</v>
          </cell>
          <cell r="AA381">
            <v>298.89089999999999</v>
          </cell>
          <cell r="AB381">
            <v>897.03909999999996</v>
          </cell>
          <cell r="AC381">
            <v>0</v>
          </cell>
          <cell r="AD381">
            <v>64.457800000000006</v>
          </cell>
          <cell r="AE381">
            <v>0</v>
          </cell>
          <cell r="AF381">
            <v>0</v>
          </cell>
          <cell r="AG381">
            <v>0</v>
          </cell>
          <cell r="AH381">
            <v>0</v>
          </cell>
          <cell r="AI381">
            <v>0</v>
          </cell>
          <cell r="AJ381">
            <v>0</v>
          </cell>
          <cell r="AK381">
            <v>0</v>
          </cell>
          <cell r="AL381">
            <v>60.029600000000002</v>
          </cell>
          <cell r="AM381">
            <v>173.8537</v>
          </cell>
          <cell r="AN381">
            <v>508.52499999999998</v>
          </cell>
          <cell r="AO381">
            <v>165.922</v>
          </cell>
          <cell r="AP381">
            <v>408.28680000000003</v>
          </cell>
          <cell r="AQ381">
            <v>1405.5641000000001</v>
          </cell>
          <cell r="AR381">
            <v>0</v>
          </cell>
          <cell r="AS381">
            <v>146.21780000000001</v>
          </cell>
          <cell r="AT381">
            <v>0</v>
          </cell>
          <cell r="AU381">
            <v>0</v>
          </cell>
          <cell r="AV381">
            <v>0</v>
          </cell>
          <cell r="AW381">
            <v>0</v>
          </cell>
          <cell r="AX381">
            <v>0</v>
          </cell>
          <cell r="AY381">
            <v>0</v>
          </cell>
          <cell r="AZ381">
            <v>0</v>
          </cell>
          <cell r="BA381">
            <v>0</v>
          </cell>
          <cell r="BB381">
            <v>146.21780000000001</v>
          </cell>
          <cell r="BC381">
            <v>0</v>
          </cell>
          <cell r="BD381">
            <v>281.25959999999998</v>
          </cell>
          <cell r="BE381">
            <v>983.60900000000004</v>
          </cell>
          <cell r="BF381">
            <v>2382.6143999999999</v>
          </cell>
          <cell r="BG381">
            <v>120.9331</v>
          </cell>
          <cell r="BH381">
            <v>345.31200000000001</v>
          </cell>
          <cell r="BI381">
            <v>1024.4529</v>
          </cell>
          <cell r="BJ381">
            <v>402.1927</v>
          </cell>
          <cell r="BK381">
            <v>1328.921</v>
          </cell>
          <cell r="BL381">
            <v>3407.0673000000002</v>
          </cell>
          <cell r="BM381">
            <v>402.1927</v>
          </cell>
          <cell r="BN381">
            <v>1182.7031999999999</v>
          </cell>
          <cell r="BO381">
            <v>3407.0673000000002</v>
          </cell>
          <cell r="BP381">
            <v>281.25959999999998</v>
          </cell>
          <cell r="BQ381">
            <v>983.60900000000004</v>
          </cell>
          <cell r="BR381">
            <v>2382.6143999999999</v>
          </cell>
          <cell r="BS381">
            <v>120.9331</v>
          </cell>
          <cell r="BT381">
            <v>345.31200000000001</v>
          </cell>
          <cell r="BU381">
            <v>1024.4529</v>
          </cell>
          <cell r="BV381">
            <v>402.1927</v>
          </cell>
          <cell r="BW381">
            <v>1328.921</v>
          </cell>
          <cell r="BX381">
            <v>3407.0673000000002</v>
          </cell>
          <cell r="BY381">
            <v>0</v>
          </cell>
          <cell r="BZ381">
            <v>0</v>
          </cell>
          <cell r="CA381">
            <v>0</v>
          </cell>
          <cell r="CB381">
            <v>0</v>
          </cell>
          <cell r="CC381">
            <v>0</v>
          </cell>
          <cell r="CD381">
            <v>0</v>
          </cell>
          <cell r="CE381">
            <v>0</v>
          </cell>
          <cell r="CF381">
            <v>81.760000000000005</v>
          </cell>
          <cell r="CG381">
            <v>0</v>
          </cell>
          <cell r="CH381">
            <v>0</v>
          </cell>
          <cell r="CI381">
            <v>0</v>
          </cell>
          <cell r="CJ381">
            <v>0</v>
          </cell>
          <cell r="CK381">
            <v>0</v>
          </cell>
          <cell r="CL381">
            <v>64.457800000000006</v>
          </cell>
          <cell r="CM381">
            <v>0</v>
          </cell>
          <cell r="CN381">
            <v>0</v>
          </cell>
          <cell r="CO381">
            <v>146.21780000000001</v>
          </cell>
          <cell r="CP381">
            <v>0</v>
          </cell>
          <cell r="CQ381">
            <v>0</v>
          </cell>
          <cell r="CR381">
            <v>0</v>
          </cell>
          <cell r="CS381">
            <v>0</v>
          </cell>
          <cell r="CT381">
            <v>0</v>
          </cell>
          <cell r="CU381">
            <v>0</v>
          </cell>
          <cell r="CV381">
            <v>0</v>
          </cell>
          <cell r="CW381">
            <v>0</v>
          </cell>
          <cell r="CX381">
            <v>0</v>
          </cell>
          <cell r="CY381">
            <v>0</v>
          </cell>
          <cell r="CZ381">
            <v>402.1927</v>
          </cell>
          <cell r="DA381">
            <v>1182.7031999999999</v>
          </cell>
          <cell r="DB381">
            <v>3407.0673000000002</v>
          </cell>
        </row>
        <row r="382">
          <cell r="A382">
            <v>94175</v>
          </cell>
          <cell r="B382">
            <v>0</v>
          </cell>
          <cell r="C382">
            <v>0</v>
          </cell>
          <cell r="D382">
            <v>0</v>
          </cell>
          <cell r="E382">
            <v>0</v>
          </cell>
          <cell r="F382">
            <v>0</v>
          </cell>
          <cell r="G382">
            <v>0</v>
          </cell>
          <cell r="H382">
            <v>0</v>
          </cell>
          <cell r="I382">
            <v>144.3064</v>
          </cell>
          <cell r="J382">
            <v>0</v>
          </cell>
          <cell r="K382">
            <v>0</v>
          </cell>
          <cell r="L382">
            <v>0</v>
          </cell>
          <cell r="M382">
            <v>0</v>
          </cell>
          <cell r="N382">
            <v>0</v>
          </cell>
          <cell r="O382">
            <v>144.3064</v>
          </cell>
          <cell r="P382">
            <v>0</v>
          </cell>
          <cell r="Q382">
            <v>15.2963</v>
          </cell>
          <cell r="R382">
            <v>52.397500000000001</v>
          </cell>
          <cell r="S382">
            <v>237.24430000000001</v>
          </cell>
          <cell r="T382">
            <v>54.232300000000002</v>
          </cell>
          <cell r="U382">
            <v>185.77279999999999</v>
          </cell>
          <cell r="V382">
            <v>841.13530000000003</v>
          </cell>
          <cell r="W382">
            <v>69.528599999999997</v>
          </cell>
          <cell r="X382">
            <v>238.1703</v>
          </cell>
          <cell r="Y382">
            <v>1078.3796</v>
          </cell>
          <cell r="Z382">
            <v>76.183300000000003</v>
          </cell>
          <cell r="AA382">
            <v>261.27429999999998</v>
          </cell>
          <cell r="AB382">
            <v>1181.5915</v>
          </cell>
          <cell r="AC382">
            <v>0</v>
          </cell>
          <cell r="AD382">
            <v>0</v>
          </cell>
          <cell r="AE382">
            <v>0</v>
          </cell>
          <cell r="AF382">
            <v>0</v>
          </cell>
          <cell r="AG382">
            <v>0</v>
          </cell>
          <cell r="AH382">
            <v>0</v>
          </cell>
          <cell r="AI382">
            <v>7.0198</v>
          </cell>
          <cell r="AJ382">
            <v>22.765599999999999</v>
          </cell>
          <cell r="AK382">
            <v>74.2791</v>
          </cell>
          <cell r="AL382">
            <v>68.531000000000006</v>
          </cell>
          <cell r="AM382">
            <v>240.01660000000001</v>
          </cell>
          <cell r="AN382">
            <v>1062.9059999999999</v>
          </cell>
          <cell r="AO382">
            <v>137.69450000000001</v>
          </cell>
          <cell r="AP382">
            <v>478.52530000000002</v>
          </cell>
          <cell r="AQ382">
            <v>2170.2184000000002</v>
          </cell>
          <cell r="AR382">
            <v>7.0198</v>
          </cell>
          <cell r="AS382">
            <v>167.072</v>
          </cell>
          <cell r="AT382">
            <v>74.2791</v>
          </cell>
          <cell r="AU382">
            <v>0</v>
          </cell>
          <cell r="AV382">
            <v>0</v>
          </cell>
          <cell r="AW382">
            <v>0</v>
          </cell>
          <cell r="AX382">
            <v>0</v>
          </cell>
          <cell r="AY382">
            <v>0</v>
          </cell>
          <cell r="AZ382">
            <v>0</v>
          </cell>
          <cell r="BA382">
            <v>7.0198</v>
          </cell>
          <cell r="BB382">
            <v>167.072</v>
          </cell>
          <cell r="BC382">
            <v>74.2791</v>
          </cell>
          <cell r="BD382">
            <v>76.183300000000003</v>
          </cell>
          <cell r="BE382">
            <v>405.58069999999998</v>
          </cell>
          <cell r="BF382">
            <v>1181.5915</v>
          </cell>
          <cell r="BG382">
            <v>138.05959999999999</v>
          </cell>
          <cell r="BH382">
            <v>478.18689999999998</v>
          </cell>
          <cell r="BI382">
            <v>2141.2856000000002</v>
          </cell>
          <cell r="BJ382">
            <v>214.24289999999999</v>
          </cell>
          <cell r="BK382">
            <v>883.76760000000002</v>
          </cell>
          <cell r="BL382">
            <v>3322.8771000000002</v>
          </cell>
          <cell r="BM382">
            <v>207.22309999999999</v>
          </cell>
          <cell r="BN382">
            <v>716.69560000000001</v>
          </cell>
          <cell r="BO382">
            <v>3248.598</v>
          </cell>
          <cell r="BP382">
            <v>76.183300000000003</v>
          </cell>
          <cell r="BQ382">
            <v>405.58069999999998</v>
          </cell>
          <cell r="BR382">
            <v>1181.5915</v>
          </cell>
          <cell r="BS382">
            <v>138.05959999999999</v>
          </cell>
          <cell r="BT382">
            <v>478.18689999999998</v>
          </cell>
          <cell r="BU382">
            <v>2141.2856000000002</v>
          </cell>
          <cell r="BV382">
            <v>214.24289999999999</v>
          </cell>
          <cell r="BW382">
            <v>883.76760000000002</v>
          </cell>
          <cell r="BX382">
            <v>3322.8771000000002</v>
          </cell>
          <cell r="BY382">
            <v>7.0198</v>
          </cell>
          <cell r="BZ382">
            <v>22.765599999999999</v>
          </cell>
          <cell r="CA382">
            <v>74.2791</v>
          </cell>
          <cell r="CB382">
            <v>0</v>
          </cell>
          <cell r="CC382">
            <v>0</v>
          </cell>
          <cell r="CD382">
            <v>0</v>
          </cell>
          <cell r="CE382">
            <v>0</v>
          </cell>
          <cell r="CF382">
            <v>144.3064</v>
          </cell>
          <cell r="CG382">
            <v>0</v>
          </cell>
          <cell r="CH382">
            <v>0</v>
          </cell>
          <cell r="CI382">
            <v>0</v>
          </cell>
          <cell r="CJ382">
            <v>0</v>
          </cell>
          <cell r="CK382">
            <v>0</v>
          </cell>
          <cell r="CL382">
            <v>0</v>
          </cell>
          <cell r="CM382">
            <v>0</v>
          </cell>
          <cell r="CN382">
            <v>7.0198</v>
          </cell>
          <cell r="CO382">
            <v>167.072</v>
          </cell>
          <cell r="CP382">
            <v>74.2791</v>
          </cell>
          <cell r="CQ382">
            <v>0</v>
          </cell>
          <cell r="CR382">
            <v>0</v>
          </cell>
          <cell r="CS382">
            <v>0</v>
          </cell>
          <cell r="CT382">
            <v>0</v>
          </cell>
          <cell r="CU382">
            <v>0</v>
          </cell>
          <cell r="CV382">
            <v>0</v>
          </cell>
          <cell r="CW382">
            <v>0</v>
          </cell>
          <cell r="CX382">
            <v>0</v>
          </cell>
          <cell r="CY382">
            <v>0</v>
          </cell>
          <cell r="CZ382">
            <v>207.22309999999999</v>
          </cell>
          <cell r="DA382">
            <v>716.69560000000001</v>
          </cell>
          <cell r="DB382">
            <v>3248.598</v>
          </cell>
        </row>
        <row r="383">
          <cell r="A383">
            <v>94179</v>
          </cell>
          <cell r="B383">
            <v>58.331499999999998</v>
          </cell>
          <cell r="C383">
            <v>174.05799999999999</v>
          </cell>
          <cell r="D383">
            <v>828.95709999999997</v>
          </cell>
          <cell r="E383">
            <v>108.33</v>
          </cell>
          <cell r="F383">
            <v>323.25049999999999</v>
          </cell>
          <cell r="G383">
            <v>1539.4929</v>
          </cell>
          <cell r="H383">
            <v>0</v>
          </cell>
          <cell r="I383">
            <v>62.5411</v>
          </cell>
          <cell r="J383">
            <v>0</v>
          </cell>
          <cell r="K383">
            <v>76.132900000000006</v>
          </cell>
          <cell r="L383">
            <v>108.8485</v>
          </cell>
          <cell r="M383">
            <v>1081.9323999999999</v>
          </cell>
          <cell r="N383">
            <v>0</v>
          </cell>
          <cell r="O383">
            <v>62.5411</v>
          </cell>
          <cell r="P383">
            <v>0</v>
          </cell>
          <cell r="Q383">
            <v>78.335899999999995</v>
          </cell>
          <cell r="R383">
            <v>306.75779999999997</v>
          </cell>
          <cell r="S383">
            <v>1085.3655000000001</v>
          </cell>
          <cell r="T383">
            <v>277.73649999999998</v>
          </cell>
          <cell r="U383">
            <v>1087.5962</v>
          </cell>
          <cell r="V383">
            <v>3848.1154000000001</v>
          </cell>
          <cell r="W383">
            <v>446.601</v>
          </cell>
          <cell r="X383">
            <v>1782.8140000000001</v>
          </cell>
          <cell r="Y383">
            <v>6219.9984999999997</v>
          </cell>
          <cell r="Z383">
            <v>635.64480000000003</v>
          </cell>
          <cell r="AA383">
            <v>2489.2611999999999</v>
          </cell>
          <cell r="AB383">
            <v>8791.6869000000006</v>
          </cell>
          <cell r="AC383">
            <v>0</v>
          </cell>
          <cell r="AD383">
            <v>0</v>
          </cell>
          <cell r="AE383">
            <v>0</v>
          </cell>
          <cell r="AF383">
            <v>0</v>
          </cell>
          <cell r="AG383">
            <v>0</v>
          </cell>
          <cell r="AH383">
            <v>0</v>
          </cell>
          <cell r="AI383">
            <v>0</v>
          </cell>
          <cell r="AJ383">
            <v>0</v>
          </cell>
          <cell r="AK383">
            <v>0</v>
          </cell>
          <cell r="AL383">
            <v>350.96339999999998</v>
          </cell>
          <cell r="AM383">
            <v>1405.3889999999999</v>
          </cell>
          <cell r="AN383">
            <v>4987.5811999999996</v>
          </cell>
          <cell r="AO383">
            <v>986.60820000000001</v>
          </cell>
          <cell r="AP383">
            <v>3894.6502</v>
          </cell>
          <cell r="AQ383">
            <v>13779.268099999999</v>
          </cell>
          <cell r="AR383">
            <v>76.132900000000006</v>
          </cell>
          <cell r="AS383">
            <v>171.3896</v>
          </cell>
          <cell r="AT383">
            <v>1081.9323999999999</v>
          </cell>
          <cell r="AU383">
            <v>0</v>
          </cell>
          <cell r="AV383">
            <v>0</v>
          </cell>
          <cell r="AW383">
            <v>0</v>
          </cell>
          <cell r="AX383">
            <v>0</v>
          </cell>
          <cell r="AY383">
            <v>0</v>
          </cell>
          <cell r="AZ383">
            <v>0</v>
          </cell>
          <cell r="BA383">
            <v>76.132900000000006</v>
          </cell>
          <cell r="BB383">
            <v>171.3896</v>
          </cell>
          <cell r="BC383">
            <v>1081.9323999999999</v>
          </cell>
          <cell r="BD383">
            <v>802.30629999999996</v>
          </cell>
          <cell r="BE383">
            <v>3049.1107999999999</v>
          </cell>
          <cell r="BF383">
            <v>11160.1369</v>
          </cell>
          <cell r="BG383">
            <v>707.03579999999999</v>
          </cell>
          <cell r="BH383">
            <v>2799.7429999999999</v>
          </cell>
          <cell r="BI383">
            <v>9921.0620999999992</v>
          </cell>
          <cell r="BJ383">
            <v>1509.3421000000001</v>
          </cell>
          <cell r="BK383">
            <v>5848.8537999999999</v>
          </cell>
          <cell r="BL383">
            <v>21081.199000000001</v>
          </cell>
          <cell r="BM383">
            <v>1433.2092</v>
          </cell>
          <cell r="BN383">
            <v>5677.4642000000003</v>
          </cell>
          <cell r="BO383">
            <v>19999.266599999999</v>
          </cell>
          <cell r="BP383">
            <v>802.30629999999996</v>
          </cell>
          <cell r="BQ383">
            <v>3049.1107999999999</v>
          </cell>
          <cell r="BR383">
            <v>11160.1369</v>
          </cell>
          <cell r="BS383">
            <v>707.03579999999999</v>
          </cell>
          <cell r="BT383">
            <v>2799.7429999999999</v>
          </cell>
          <cell r="BU383">
            <v>9921.0620999999992</v>
          </cell>
          <cell r="BV383">
            <v>1509.3421000000001</v>
          </cell>
          <cell r="BW383">
            <v>5848.8537999999999</v>
          </cell>
          <cell r="BX383">
            <v>21081.199000000001</v>
          </cell>
          <cell r="BY383">
            <v>0</v>
          </cell>
          <cell r="BZ383">
            <v>0</v>
          </cell>
          <cell r="CA383">
            <v>0</v>
          </cell>
          <cell r="CB383">
            <v>0</v>
          </cell>
          <cell r="CC383">
            <v>0</v>
          </cell>
          <cell r="CD383">
            <v>0</v>
          </cell>
          <cell r="CE383">
            <v>0</v>
          </cell>
          <cell r="CF383">
            <v>62.5411</v>
          </cell>
          <cell r="CG383">
            <v>0</v>
          </cell>
          <cell r="CH383">
            <v>76.132900000000006</v>
          </cell>
          <cell r="CI383">
            <v>108.8485</v>
          </cell>
          <cell r="CJ383">
            <v>1081.9323999999999</v>
          </cell>
          <cell r="CK383">
            <v>0</v>
          </cell>
          <cell r="CL383">
            <v>0</v>
          </cell>
          <cell r="CM383">
            <v>0</v>
          </cell>
          <cell r="CN383">
            <v>76.132900000000006</v>
          </cell>
          <cell r="CO383">
            <v>171.3896</v>
          </cell>
          <cell r="CP383">
            <v>1081.9323999999999</v>
          </cell>
          <cell r="CQ383">
            <v>0</v>
          </cell>
          <cell r="CR383">
            <v>0</v>
          </cell>
          <cell r="CS383">
            <v>0</v>
          </cell>
          <cell r="CT383">
            <v>0</v>
          </cell>
          <cell r="CU383">
            <v>0</v>
          </cell>
          <cell r="CV383">
            <v>0</v>
          </cell>
          <cell r="CW383">
            <v>0</v>
          </cell>
          <cell r="CX383">
            <v>0</v>
          </cell>
          <cell r="CY383">
            <v>0</v>
          </cell>
          <cell r="CZ383">
            <v>1433.2092</v>
          </cell>
          <cell r="DA383">
            <v>5677.4642000000003</v>
          </cell>
          <cell r="DB383">
            <v>19999.266599999999</v>
          </cell>
        </row>
        <row r="384">
          <cell r="A384">
            <v>94180</v>
          </cell>
          <cell r="B384">
            <v>0</v>
          </cell>
          <cell r="C384">
            <v>0</v>
          </cell>
          <cell r="D384">
            <v>0</v>
          </cell>
          <cell r="E384">
            <v>0</v>
          </cell>
          <cell r="F384">
            <v>0</v>
          </cell>
          <cell r="G384">
            <v>0</v>
          </cell>
          <cell r="H384">
            <v>0</v>
          </cell>
          <cell r="I384">
            <v>400.62400000000002</v>
          </cell>
          <cell r="J384">
            <v>0</v>
          </cell>
          <cell r="K384">
            <v>0</v>
          </cell>
          <cell r="L384">
            <v>0</v>
          </cell>
          <cell r="M384">
            <v>0</v>
          </cell>
          <cell r="N384">
            <v>0</v>
          </cell>
          <cell r="O384">
            <v>400.62400000000002</v>
          </cell>
          <cell r="P384">
            <v>0</v>
          </cell>
          <cell r="Q384">
            <v>62.885899999999999</v>
          </cell>
          <cell r="R384">
            <v>240.51179999999999</v>
          </cell>
          <cell r="S384">
            <v>893.67840000000001</v>
          </cell>
          <cell r="T384">
            <v>222.9589</v>
          </cell>
          <cell r="U384">
            <v>852.72280000000001</v>
          </cell>
          <cell r="V384">
            <v>3168.4976999999999</v>
          </cell>
          <cell r="W384">
            <v>285.84480000000002</v>
          </cell>
          <cell r="X384">
            <v>1093.2346</v>
          </cell>
          <cell r="Y384">
            <v>4062.1761000000001</v>
          </cell>
          <cell r="Z384">
            <v>345.73669999999998</v>
          </cell>
          <cell r="AA384">
            <v>1313.9860000000001</v>
          </cell>
          <cell r="AB384">
            <v>4913.3063000000002</v>
          </cell>
          <cell r="AC384">
            <v>0</v>
          </cell>
          <cell r="AD384">
            <v>0</v>
          </cell>
          <cell r="AE384">
            <v>0</v>
          </cell>
          <cell r="AF384">
            <v>0</v>
          </cell>
          <cell r="AG384">
            <v>0</v>
          </cell>
          <cell r="AH384">
            <v>0</v>
          </cell>
          <cell r="AI384">
            <v>16.159300000000002</v>
          </cell>
          <cell r="AJ384">
            <v>52.656599999999997</v>
          </cell>
          <cell r="AK384">
            <v>162.09870000000001</v>
          </cell>
          <cell r="AL384">
            <v>311.01409999999998</v>
          </cell>
          <cell r="AM384">
            <v>1208.1309000000001</v>
          </cell>
          <cell r="AN384">
            <v>4419.8591999999999</v>
          </cell>
          <cell r="AO384">
            <v>640.5915</v>
          </cell>
          <cell r="AP384">
            <v>2469.4603000000002</v>
          </cell>
          <cell r="AQ384">
            <v>9171.0668000000005</v>
          </cell>
          <cell r="AR384">
            <v>16.159300000000002</v>
          </cell>
          <cell r="AS384">
            <v>453.28059999999999</v>
          </cell>
          <cell r="AT384">
            <v>162.09870000000001</v>
          </cell>
          <cell r="AU384">
            <v>0</v>
          </cell>
          <cell r="AV384">
            <v>0</v>
          </cell>
          <cell r="AW384">
            <v>0</v>
          </cell>
          <cell r="AX384">
            <v>0</v>
          </cell>
          <cell r="AY384">
            <v>0</v>
          </cell>
          <cell r="AZ384">
            <v>0</v>
          </cell>
          <cell r="BA384">
            <v>16.159300000000002</v>
          </cell>
          <cell r="BB384">
            <v>453.28059999999999</v>
          </cell>
          <cell r="BC384">
            <v>162.09870000000001</v>
          </cell>
          <cell r="BD384">
            <v>345.73669999999998</v>
          </cell>
          <cell r="BE384">
            <v>1714.61</v>
          </cell>
          <cell r="BF384">
            <v>4913.3063000000002</v>
          </cell>
          <cell r="BG384">
            <v>596.85889999999995</v>
          </cell>
          <cell r="BH384">
            <v>2301.3654999999999</v>
          </cell>
          <cell r="BI384">
            <v>8482.0352999999996</v>
          </cell>
          <cell r="BJ384">
            <v>942.59559999999999</v>
          </cell>
          <cell r="BK384">
            <v>4015.9755</v>
          </cell>
          <cell r="BL384">
            <v>13395.3416</v>
          </cell>
          <cell r="BM384">
            <v>926.43629999999996</v>
          </cell>
          <cell r="BN384">
            <v>3562.6949</v>
          </cell>
          <cell r="BO384">
            <v>13233.242899999999</v>
          </cell>
          <cell r="BP384">
            <v>345.73669999999998</v>
          </cell>
          <cell r="BQ384">
            <v>1714.61</v>
          </cell>
          <cell r="BR384">
            <v>4913.3063000000002</v>
          </cell>
          <cell r="BS384">
            <v>596.85889999999995</v>
          </cell>
          <cell r="BT384">
            <v>2301.3654999999999</v>
          </cell>
          <cell r="BU384">
            <v>8482.0352999999996</v>
          </cell>
          <cell r="BV384">
            <v>942.59559999999999</v>
          </cell>
          <cell r="BW384">
            <v>4015.9755</v>
          </cell>
          <cell r="BX384">
            <v>13395.3416</v>
          </cell>
          <cell r="BY384">
            <v>16.159300000000002</v>
          </cell>
          <cell r="BZ384">
            <v>52.656599999999997</v>
          </cell>
          <cell r="CA384">
            <v>162.09870000000001</v>
          </cell>
          <cell r="CB384">
            <v>0</v>
          </cell>
          <cell r="CC384">
            <v>0</v>
          </cell>
          <cell r="CD384">
            <v>0</v>
          </cell>
          <cell r="CE384">
            <v>0</v>
          </cell>
          <cell r="CF384">
            <v>400.62400000000002</v>
          </cell>
          <cell r="CG384">
            <v>0</v>
          </cell>
          <cell r="CH384">
            <v>0</v>
          </cell>
          <cell r="CI384">
            <v>0</v>
          </cell>
          <cell r="CJ384">
            <v>0</v>
          </cell>
          <cell r="CK384">
            <v>0</v>
          </cell>
          <cell r="CL384">
            <v>0</v>
          </cell>
          <cell r="CM384">
            <v>0</v>
          </cell>
          <cell r="CN384">
            <v>16.159300000000002</v>
          </cell>
          <cell r="CO384">
            <v>453.28059999999999</v>
          </cell>
          <cell r="CP384">
            <v>162.09870000000001</v>
          </cell>
          <cell r="CQ384">
            <v>0</v>
          </cell>
          <cell r="CR384">
            <v>0</v>
          </cell>
          <cell r="CS384">
            <v>0</v>
          </cell>
          <cell r="CT384">
            <v>0</v>
          </cell>
          <cell r="CU384">
            <v>0</v>
          </cell>
          <cell r="CV384">
            <v>0</v>
          </cell>
          <cell r="CW384">
            <v>0</v>
          </cell>
          <cell r="CX384">
            <v>0</v>
          </cell>
          <cell r="CY384">
            <v>0</v>
          </cell>
          <cell r="CZ384">
            <v>926.43629999999996</v>
          </cell>
          <cell r="DA384">
            <v>3562.6949</v>
          </cell>
          <cell r="DB384">
            <v>13233.242899999999</v>
          </cell>
        </row>
        <row r="385">
          <cell r="A385">
            <v>94181</v>
          </cell>
          <cell r="B385">
            <v>0</v>
          </cell>
          <cell r="C385">
            <v>0</v>
          </cell>
          <cell r="D385">
            <v>0</v>
          </cell>
          <cell r="E385">
            <v>0</v>
          </cell>
          <cell r="F385">
            <v>0</v>
          </cell>
          <cell r="G385">
            <v>0</v>
          </cell>
          <cell r="H385">
            <v>0</v>
          </cell>
          <cell r="I385">
            <v>147.16800000000001</v>
          </cell>
          <cell r="J385">
            <v>0</v>
          </cell>
          <cell r="K385">
            <v>0</v>
          </cell>
          <cell r="L385">
            <v>0</v>
          </cell>
          <cell r="M385">
            <v>0</v>
          </cell>
          <cell r="N385">
            <v>0</v>
          </cell>
          <cell r="O385">
            <v>147.16800000000001</v>
          </cell>
          <cell r="P385">
            <v>0</v>
          </cell>
          <cell r="Q385">
            <v>1.1560999999999999</v>
          </cell>
          <cell r="R385">
            <v>7.165</v>
          </cell>
          <cell r="S385">
            <v>18.405999999999999</v>
          </cell>
          <cell r="T385">
            <v>4.0989000000000004</v>
          </cell>
          <cell r="U385">
            <v>25.403300000000002</v>
          </cell>
          <cell r="V385">
            <v>65.258700000000005</v>
          </cell>
          <cell r="W385">
            <v>5.2549999999999999</v>
          </cell>
          <cell r="X385">
            <v>32.568300000000001</v>
          </cell>
          <cell r="Y385">
            <v>83.664699999999996</v>
          </cell>
          <cell r="Z385">
            <v>5.4203999999999999</v>
          </cell>
          <cell r="AA385">
            <v>32.654000000000003</v>
          </cell>
          <cell r="AB385">
            <v>86.295400000000001</v>
          </cell>
          <cell r="AC385">
            <v>0</v>
          </cell>
          <cell r="AD385">
            <v>0</v>
          </cell>
          <cell r="AE385">
            <v>0</v>
          </cell>
          <cell r="AF385">
            <v>0</v>
          </cell>
          <cell r="AG385">
            <v>0</v>
          </cell>
          <cell r="AH385">
            <v>0</v>
          </cell>
          <cell r="AI385">
            <v>5.7362000000000002</v>
          </cell>
          <cell r="AJ385">
            <v>18.3916</v>
          </cell>
          <cell r="AK385">
            <v>61.627400000000002</v>
          </cell>
          <cell r="AL385">
            <v>4.8468</v>
          </cell>
          <cell r="AM385">
            <v>29.749099999999999</v>
          </cell>
          <cell r="AN385">
            <v>77.163399999999996</v>
          </cell>
          <cell r="AO385">
            <v>4.5309999999999997</v>
          </cell>
          <cell r="AP385">
            <v>44.011499999999998</v>
          </cell>
          <cell r="AQ385">
            <v>101.8314</v>
          </cell>
          <cell r="AR385">
            <v>5.7362000000000002</v>
          </cell>
          <cell r="AS385">
            <v>165.55959999999999</v>
          </cell>
          <cell r="AT385">
            <v>61.627400000000002</v>
          </cell>
          <cell r="AU385">
            <v>0</v>
          </cell>
          <cell r="AV385">
            <v>0</v>
          </cell>
          <cell r="AW385">
            <v>0</v>
          </cell>
          <cell r="AX385">
            <v>0</v>
          </cell>
          <cell r="AY385">
            <v>0</v>
          </cell>
          <cell r="AZ385">
            <v>0</v>
          </cell>
          <cell r="BA385">
            <v>5.7362000000000002</v>
          </cell>
          <cell r="BB385">
            <v>165.55959999999999</v>
          </cell>
          <cell r="BC385">
            <v>61.627400000000002</v>
          </cell>
          <cell r="BD385">
            <v>5.4203999999999999</v>
          </cell>
          <cell r="BE385">
            <v>179.822</v>
          </cell>
          <cell r="BF385">
            <v>86.295400000000001</v>
          </cell>
          <cell r="BG385">
            <v>10.101800000000001</v>
          </cell>
          <cell r="BH385">
            <v>62.317399999999999</v>
          </cell>
          <cell r="BI385">
            <v>160.82810000000001</v>
          </cell>
          <cell r="BJ385">
            <v>15.5222</v>
          </cell>
          <cell r="BK385">
            <v>242.13939999999999</v>
          </cell>
          <cell r="BL385">
            <v>247.12350000000001</v>
          </cell>
          <cell r="BM385">
            <v>9.7859999999999996</v>
          </cell>
          <cell r="BN385">
            <v>76.579800000000006</v>
          </cell>
          <cell r="BO385">
            <v>185.49610000000001</v>
          </cell>
          <cell r="BP385">
            <v>5.4203999999999999</v>
          </cell>
          <cell r="BQ385">
            <v>179.822</v>
          </cell>
          <cell r="BR385">
            <v>86.295400000000001</v>
          </cell>
          <cell r="BS385">
            <v>10.101800000000001</v>
          </cell>
          <cell r="BT385">
            <v>62.317399999999999</v>
          </cell>
          <cell r="BU385">
            <v>160.82810000000001</v>
          </cell>
          <cell r="BV385">
            <v>15.5222</v>
          </cell>
          <cell r="BW385">
            <v>242.13939999999999</v>
          </cell>
          <cell r="BX385">
            <v>247.12350000000001</v>
          </cell>
          <cell r="BY385">
            <v>5.7362000000000002</v>
          </cell>
          <cell r="BZ385">
            <v>18.3916</v>
          </cell>
          <cell r="CA385">
            <v>61.627400000000002</v>
          </cell>
          <cell r="CB385">
            <v>0</v>
          </cell>
          <cell r="CC385">
            <v>0</v>
          </cell>
          <cell r="CD385">
            <v>0</v>
          </cell>
          <cell r="CE385">
            <v>0</v>
          </cell>
          <cell r="CF385">
            <v>147.16800000000001</v>
          </cell>
          <cell r="CG385">
            <v>0</v>
          </cell>
          <cell r="CH385">
            <v>0</v>
          </cell>
          <cell r="CI385">
            <v>0</v>
          </cell>
          <cell r="CJ385">
            <v>0</v>
          </cell>
          <cell r="CK385">
            <v>0</v>
          </cell>
          <cell r="CL385">
            <v>0</v>
          </cell>
          <cell r="CM385">
            <v>0</v>
          </cell>
          <cell r="CN385">
            <v>5.7362000000000002</v>
          </cell>
          <cell r="CO385">
            <v>165.55959999999999</v>
          </cell>
          <cell r="CP385">
            <v>61.627400000000002</v>
          </cell>
          <cell r="CQ385">
            <v>0</v>
          </cell>
          <cell r="CR385">
            <v>0</v>
          </cell>
          <cell r="CS385">
            <v>0</v>
          </cell>
          <cell r="CT385">
            <v>0</v>
          </cell>
          <cell r="CU385">
            <v>0</v>
          </cell>
          <cell r="CV385">
            <v>0</v>
          </cell>
          <cell r="CW385">
            <v>0</v>
          </cell>
          <cell r="CX385">
            <v>0</v>
          </cell>
          <cell r="CY385">
            <v>0</v>
          </cell>
          <cell r="CZ385">
            <v>9.7859999999999996</v>
          </cell>
          <cell r="DA385">
            <v>76.579800000000006</v>
          </cell>
          <cell r="DB385">
            <v>185.49610000000001</v>
          </cell>
        </row>
        <row r="386">
          <cell r="A386">
            <v>94182</v>
          </cell>
          <cell r="B386">
            <v>0</v>
          </cell>
          <cell r="C386">
            <v>0</v>
          </cell>
          <cell r="D386">
            <v>0</v>
          </cell>
          <cell r="E386">
            <v>0</v>
          </cell>
          <cell r="F386">
            <v>0</v>
          </cell>
          <cell r="G386">
            <v>0</v>
          </cell>
          <cell r="H386">
            <v>0</v>
          </cell>
          <cell r="I386">
            <v>56.790500000000002</v>
          </cell>
          <cell r="J386">
            <v>0</v>
          </cell>
          <cell r="K386">
            <v>0</v>
          </cell>
          <cell r="L386">
            <v>0</v>
          </cell>
          <cell r="M386">
            <v>0</v>
          </cell>
          <cell r="N386">
            <v>0</v>
          </cell>
          <cell r="O386">
            <v>56.790500000000002</v>
          </cell>
          <cell r="P386">
            <v>0</v>
          </cell>
          <cell r="Q386">
            <v>29.2378</v>
          </cell>
          <cell r="R386">
            <v>120.1173</v>
          </cell>
          <cell r="S386">
            <v>345.18349999999998</v>
          </cell>
          <cell r="T386">
            <v>103.6614</v>
          </cell>
          <cell r="U386">
            <v>425.87049999999999</v>
          </cell>
          <cell r="V386">
            <v>1223.8351</v>
          </cell>
          <cell r="W386">
            <v>132.89920000000001</v>
          </cell>
          <cell r="X386">
            <v>545.98779999999999</v>
          </cell>
          <cell r="Y386">
            <v>1569.0186000000001</v>
          </cell>
          <cell r="Z386">
            <v>148.53739999999999</v>
          </cell>
          <cell r="AA386">
            <v>603.39679999999998</v>
          </cell>
          <cell r="AB386">
            <v>1753.6456000000001</v>
          </cell>
          <cell r="AC386">
            <v>0</v>
          </cell>
          <cell r="AD386">
            <v>0</v>
          </cell>
          <cell r="AE386">
            <v>0</v>
          </cell>
          <cell r="AF386">
            <v>0</v>
          </cell>
          <cell r="AG386">
            <v>0</v>
          </cell>
          <cell r="AH386">
            <v>0</v>
          </cell>
          <cell r="AI386">
            <v>2.8681000000000001</v>
          </cell>
          <cell r="AJ386">
            <v>9.3529999999999998</v>
          </cell>
          <cell r="AK386">
            <v>25.411200000000001</v>
          </cell>
          <cell r="AL386">
            <v>144.60130000000001</v>
          </cell>
          <cell r="AM386">
            <v>606.38810000000001</v>
          </cell>
          <cell r="AN386">
            <v>1707.1751999999999</v>
          </cell>
          <cell r="AO386">
            <v>290.2706</v>
          </cell>
          <cell r="AP386">
            <v>1200.4319</v>
          </cell>
          <cell r="AQ386">
            <v>3435.4096</v>
          </cell>
          <cell r="AR386">
            <v>2.8681000000000001</v>
          </cell>
          <cell r="AS386">
            <v>66.143500000000003</v>
          </cell>
          <cell r="AT386">
            <v>25.411200000000001</v>
          </cell>
          <cell r="AU386">
            <v>0</v>
          </cell>
          <cell r="AV386">
            <v>0</v>
          </cell>
          <cell r="AW386">
            <v>0</v>
          </cell>
          <cell r="AX386">
            <v>0</v>
          </cell>
          <cell r="AY386">
            <v>0</v>
          </cell>
          <cell r="AZ386">
            <v>0</v>
          </cell>
          <cell r="BA386">
            <v>2.8681000000000001</v>
          </cell>
          <cell r="BB386">
            <v>66.143500000000003</v>
          </cell>
          <cell r="BC386">
            <v>25.411200000000001</v>
          </cell>
          <cell r="BD386">
            <v>148.53739999999999</v>
          </cell>
          <cell r="BE386">
            <v>660.18730000000005</v>
          </cell>
          <cell r="BF386">
            <v>1753.6456000000001</v>
          </cell>
          <cell r="BG386">
            <v>277.50049999999999</v>
          </cell>
          <cell r="BH386">
            <v>1152.3759</v>
          </cell>
          <cell r="BI386">
            <v>3276.1938</v>
          </cell>
          <cell r="BJ386">
            <v>426.03789999999998</v>
          </cell>
          <cell r="BK386">
            <v>1812.5632000000001</v>
          </cell>
          <cell r="BL386">
            <v>5029.8393999999998</v>
          </cell>
          <cell r="BM386">
            <v>423.16980000000001</v>
          </cell>
          <cell r="BN386">
            <v>1746.4196999999999</v>
          </cell>
          <cell r="BO386">
            <v>5004.4282000000003</v>
          </cell>
          <cell r="BP386">
            <v>148.53739999999999</v>
          </cell>
          <cell r="BQ386">
            <v>660.18730000000005</v>
          </cell>
          <cell r="BR386">
            <v>1753.6456000000001</v>
          </cell>
          <cell r="BS386">
            <v>277.50049999999999</v>
          </cell>
          <cell r="BT386">
            <v>1152.3759</v>
          </cell>
          <cell r="BU386">
            <v>3276.1938</v>
          </cell>
          <cell r="BV386">
            <v>426.03789999999998</v>
          </cell>
          <cell r="BW386">
            <v>1812.5632000000001</v>
          </cell>
          <cell r="BX386">
            <v>5029.8393999999998</v>
          </cell>
          <cell r="BY386">
            <v>2.8681000000000001</v>
          </cell>
          <cell r="BZ386">
            <v>9.3529999999999998</v>
          </cell>
          <cell r="CA386">
            <v>25.411200000000001</v>
          </cell>
          <cell r="CB386">
            <v>0</v>
          </cell>
          <cell r="CC386">
            <v>0</v>
          </cell>
          <cell r="CD386">
            <v>0</v>
          </cell>
          <cell r="CE386">
            <v>0</v>
          </cell>
          <cell r="CF386">
            <v>56.790500000000002</v>
          </cell>
          <cell r="CG386">
            <v>0</v>
          </cell>
          <cell r="CH386">
            <v>0</v>
          </cell>
          <cell r="CI386">
            <v>0</v>
          </cell>
          <cell r="CJ386">
            <v>0</v>
          </cell>
          <cell r="CK386">
            <v>0</v>
          </cell>
          <cell r="CL386">
            <v>0</v>
          </cell>
          <cell r="CM386">
            <v>0</v>
          </cell>
          <cell r="CN386">
            <v>2.8681000000000001</v>
          </cell>
          <cell r="CO386">
            <v>66.143500000000003</v>
          </cell>
          <cell r="CP386">
            <v>25.411200000000001</v>
          </cell>
          <cell r="CQ386">
            <v>0</v>
          </cell>
          <cell r="CR386">
            <v>0</v>
          </cell>
          <cell r="CS386">
            <v>0</v>
          </cell>
          <cell r="CT386">
            <v>0</v>
          </cell>
          <cell r="CU386">
            <v>0</v>
          </cell>
          <cell r="CV386">
            <v>0</v>
          </cell>
          <cell r="CW386">
            <v>0</v>
          </cell>
          <cell r="CX386">
            <v>0</v>
          </cell>
          <cell r="CY386">
            <v>0</v>
          </cell>
          <cell r="CZ386">
            <v>423.16980000000001</v>
          </cell>
          <cell r="DA386">
            <v>1746.4196999999999</v>
          </cell>
          <cell r="DB386">
            <v>5004.4282000000003</v>
          </cell>
        </row>
        <row r="387">
          <cell r="A387">
            <v>94185</v>
          </cell>
          <cell r="B387">
            <v>0</v>
          </cell>
          <cell r="C387">
            <v>0</v>
          </cell>
          <cell r="D387">
            <v>0</v>
          </cell>
          <cell r="E387">
            <v>0</v>
          </cell>
          <cell r="F387">
            <v>0</v>
          </cell>
          <cell r="G387">
            <v>0</v>
          </cell>
          <cell r="H387">
            <v>0</v>
          </cell>
          <cell r="I387">
            <v>0</v>
          </cell>
          <cell r="J387">
            <v>0</v>
          </cell>
          <cell r="K387">
            <v>0</v>
          </cell>
          <cell r="L387">
            <v>0</v>
          </cell>
          <cell r="M387">
            <v>0</v>
          </cell>
          <cell r="N387">
            <v>0</v>
          </cell>
          <cell r="O387">
            <v>0</v>
          </cell>
          <cell r="P387">
            <v>0</v>
          </cell>
          <cell r="Q387">
            <v>8.2554999999999996</v>
          </cell>
          <cell r="R387">
            <v>323.41770000000002</v>
          </cell>
          <cell r="S387">
            <v>124.56180000000001</v>
          </cell>
          <cell r="T387">
            <v>29.269600000000001</v>
          </cell>
          <cell r="U387">
            <v>1146.6623999999999</v>
          </cell>
          <cell r="V387">
            <v>441.62709999999998</v>
          </cell>
          <cell r="W387">
            <v>37.525100000000002</v>
          </cell>
          <cell r="X387">
            <v>1470.0800999999999</v>
          </cell>
          <cell r="Y387">
            <v>566.18889999999999</v>
          </cell>
          <cell r="Z387">
            <v>35.551600000000001</v>
          </cell>
          <cell r="AA387">
            <v>1332.556</v>
          </cell>
          <cell r="AB387">
            <v>536.41150000000005</v>
          </cell>
          <cell r="AC387">
            <v>0</v>
          </cell>
          <cell r="AD387">
            <v>0</v>
          </cell>
          <cell r="AE387">
            <v>0</v>
          </cell>
          <cell r="AF387">
            <v>0</v>
          </cell>
          <cell r="AG387">
            <v>0</v>
          </cell>
          <cell r="AH387">
            <v>0</v>
          </cell>
          <cell r="AI387">
            <v>8.7352000000000007</v>
          </cell>
          <cell r="AJ387">
            <v>28.338100000000001</v>
          </cell>
          <cell r="AK387">
            <v>90.924700000000001</v>
          </cell>
          <cell r="AL387">
            <v>34.610100000000003</v>
          </cell>
          <cell r="AM387">
            <v>1351.8991000000001</v>
          </cell>
          <cell r="AN387">
            <v>522.20669999999996</v>
          </cell>
          <cell r="AO387">
            <v>61.426499999999997</v>
          </cell>
          <cell r="AP387">
            <v>2656.1170000000002</v>
          </cell>
          <cell r="AQ387">
            <v>967.69349999999997</v>
          </cell>
          <cell r="AR387">
            <v>8.7352000000000007</v>
          </cell>
          <cell r="AS387">
            <v>28.338100000000001</v>
          </cell>
          <cell r="AT387">
            <v>90.924700000000001</v>
          </cell>
          <cell r="AU387">
            <v>0</v>
          </cell>
          <cell r="AV387">
            <v>0</v>
          </cell>
          <cell r="AW387">
            <v>0</v>
          </cell>
          <cell r="AX387">
            <v>0</v>
          </cell>
          <cell r="AY387">
            <v>0</v>
          </cell>
          <cell r="AZ387">
            <v>0</v>
          </cell>
          <cell r="BA387">
            <v>8.7352000000000007</v>
          </cell>
          <cell r="BB387">
            <v>28.338100000000001</v>
          </cell>
          <cell r="BC387">
            <v>90.924700000000001</v>
          </cell>
          <cell r="BD387">
            <v>35.551600000000001</v>
          </cell>
          <cell r="BE387">
            <v>1332.556</v>
          </cell>
          <cell r="BF387">
            <v>536.41150000000005</v>
          </cell>
          <cell r="BG387">
            <v>72.135199999999998</v>
          </cell>
          <cell r="BH387">
            <v>2821.9792000000002</v>
          </cell>
          <cell r="BI387">
            <v>1088.3956000000001</v>
          </cell>
          <cell r="BJ387">
            <v>107.68680000000001</v>
          </cell>
          <cell r="BK387">
            <v>4154.5352000000003</v>
          </cell>
          <cell r="BL387">
            <v>1624.8071</v>
          </cell>
          <cell r="BM387">
            <v>98.951599999999999</v>
          </cell>
          <cell r="BN387">
            <v>4126.1971000000003</v>
          </cell>
          <cell r="BO387">
            <v>1533.8824</v>
          </cell>
          <cell r="BP387">
            <v>35.551600000000001</v>
          </cell>
          <cell r="BQ387">
            <v>1332.556</v>
          </cell>
          <cell r="BR387">
            <v>536.41150000000005</v>
          </cell>
          <cell r="BS387">
            <v>72.135199999999998</v>
          </cell>
          <cell r="BT387">
            <v>2821.9792000000002</v>
          </cell>
          <cell r="BU387">
            <v>1088.3956000000001</v>
          </cell>
          <cell r="BV387">
            <v>107.68680000000001</v>
          </cell>
          <cell r="BW387">
            <v>4154.5352000000003</v>
          </cell>
          <cell r="BX387">
            <v>1624.8071</v>
          </cell>
          <cell r="BY387">
            <v>8.7352000000000007</v>
          </cell>
          <cell r="BZ387">
            <v>28.338100000000001</v>
          </cell>
          <cell r="CA387">
            <v>90.924700000000001</v>
          </cell>
          <cell r="CB387">
            <v>0</v>
          </cell>
          <cell r="CC387">
            <v>0</v>
          </cell>
          <cell r="CD387">
            <v>0</v>
          </cell>
          <cell r="CE387">
            <v>0</v>
          </cell>
          <cell r="CF387">
            <v>0</v>
          </cell>
          <cell r="CG387">
            <v>0</v>
          </cell>
          <cell r="CH387">
            <v>0</v>
          </cell>
          <cell r="CI387">
            <v>0</v>
          </cell>
          <cell r="CJ387">
            <v>0</v>
          </cell>
          <cell r="CK387">
            <v>0</v>
          </cell>
          <cell r="CL387">
            <v>0</v>
          </cell>
          <cell r="CM387">
            <v>0</v>
          </cell>
          <cell r="CN387">
            <v>8.7352000000000007</v>
          </cell>
          <cell r="CO387">
            <v>28.338100000000001</v>
          </cell>
          <cell r="CP387">
            <v>90.924700000000001</v>
          </cell>
          <cell r="CQ387">
            <v>0</v>
          </cell>
          <cell r="CR387">
            <v>0</v>
          </cell>
          <cell r="CS387">
            <v>0</v>
          </cell>
          <cell r="CT387">
            <v>0</v>
          </cell>
          <cell r="CU387">
            <v>0</v>
          </cell>
          <cell r="CV387">
            <v>0</v>
          </cell>
          <cell r="CW387">
            <v>0</v>
          </cell>
          <cell r="CX387">
            <v>0</v>
          </cell>
          <cell r="CY387">
            <v>0</v>
          </cell>
          <cell r="CZ387">
            <v>98.951599999999999</v>
          </cell>
          <cell r="DA387">
            <v>4126.1971000000003</v>
          </cell>
          <cell r="DB387">
            <v>1533.8824</v>
          </cell>
        </row>
        <row r="388">
          <cell r="A388">
            <v>94186</v>
          </cell>
          <cell r="B388">
            <v>2794.0145000000002</v>
          </cell>
          <cell r="C388">
            <v>19046.362400000002</v>
          </cell>
          <cell r="D388">
            <v>34401.705199999997</v>
          </cell>
          <cell r="E388">
            <v>5188.8841000000002</v>
          </cell>
          <cell r="F388">
            <v>35371.815999999999</v>
          </cell>
          <cell r="G388">
            <v>63888.880599999997</v>
          </cell>
          <cell r="H388">
            <v>0</v>
          </cell>
          <cell r="I388">
            <v>0</v>
          </cell>
          <cell r="J388">
            <v>0</v>
          </cell>
          <cell r="K388">
            <v>0</v>
          </cell>
          <cell r="L388">
            <v>0</v>
          </cell>
          <cell r="M388">
            <v>0</v>
          </cell>
          <cell r="N388">
            <v>0</v>
          </cell>
          <cell r="O388">
            <v>0</v>
          </cell>
          <cell r="P388">
            <v>0</v>
          </cell>
          <cell r="Q388">
            <v>110.9817</v>
          </cell>
          <cell r="R388">
            <v>396.61540000000002</v>
          </cell>
          <cell r="S388">
            <v>1366.4793999999999</v>
          </cell>
          <cell r="T388">
            <v>393.48039999999997</v>
          </cell>
          <cell r="U388">
            <v>1406.1815999999999</v>
          </cell>
          <cell r="V388">
            <v>4844.7843999999996</v>
          </cell>
          <cell r="W388">
            <v>8487.3606999999993</v>
          </cell>
          <cell r="X388">
            <v>56220.975400000003</v>
          </cell>
          <cell r="Y388">
            <v>104501.8496</v>
          </cell>
          <cell r="Z388">
            <v>1921.1282000000001</v>
          </cell>
          <cell r="AA388">
            <v>6774.7269999999999</v>
          </cell>
          <cell r="AB388">
            <v>23654.167399999998</v>
          </cell>
          <cell r="AC388">
            <v>0</v>
          </cell>
          <cell r="AD388">
            <v>0</v>
          </cell>
          <cell r="AE388">
            <v>0</v>
          </cell>
          <cell r="AF388">
            <v>0</v>
          </cell>
          <cell r="AG388">
            <v>0</v>
          </cell>
          <cell r="AH388">
            <v>0</v>
          </cell>
          <cell r="AI388">
            <v>73.0809</v>
          </cell>
          <cell r="AJ388">
            <v>231.29249999999999</v>
          </cell>
          <cell r="AK388">
            <v>666.75160000000005</v>
          </cell>
          <cell r="AL388">
            <v>548.88109999999995</v>
          </cell>
          <cell r="AM388">
            <v>1989.0359000000001</v>
          </cell>
          <cell r="AN388">
            <v>6758.1760000000004</v>
          </cell>
          <cell r="AO388">
            <v>2396.9283999999998</v>
          </cell>
          <cell r="AP388">
            <v>8532.4704000000002</v>
          </cell>
          <cell r="AQ388">
            <v>29745.591799999998</v>
          </cell>
          <cell r="AR388">
            <v>73.0809</v>
          </cell>
          <cell r="AS388">
            <v>231.29249999999999</v>
          </cell>
          <cell r="AT388">
            <v>666.75160000000005</v>
          </cell>
          <cell r="AU388">
            <v>0</v>
          </cell>
          <cell r="AV388">
            <v>0</v>
          </cell>
          <cell r="AW388">
            <v>0</v>
          </cell>
          <cell r="AX388">
            <v>0</v>
          </cell>
          <cell r="AY388">
            <v>0</v>
          </cell>
          <cell r="AZ388">
            <v>0</v>
          </cell>
          <cell r="BA388">
            <v>73.0809</v>
          </cell>
          <cell r="BB388">
            <v>231.29249999999999</v>
          </cell>
          <cell r="BC388">
            <v>666.75160000000005</v>
          </cell>
          <cell r="BD388">
            <v>9904.0267999999996</v>
          </cell>
          <cell r="BE388">
            <v>61192.905400000003</v>
          </cell>
          <cell r="BF388">
            <v>121944.75320000001</v>
          </cell>
          <cell r="BG388">
            <v>1053.3432</v>
          </cell>
          <cell r="BH388">
            <v>3791.8328999999999</v>
          </cell>
          <cell r="BI388">
            <v>12969.4398</v>
          </cell>
          <cell r="BJ388">
            <v>10957.37</v>
          </cell>
          <cell r="BK388">
            <v>64984.738299999997</v>
          </cell>
          <cell r="BL388">
            <v>134914.193</v>
          </cell>
          <cell r="BM388">
            <v>10884.2891</v>
          </cell>
          <cell r="BN388">
            <v>64753.445800000001</v>
          </cell>
          <cell r="BO388">
            <v>134247.44140000001</v>
          </cell>
          <cell r="BP388">
            <v>9904.0267999999996</v>
          </cell>
          <cell r="BQ388">
            <v>61192.905400000003</v>
          </cell>
          <cell r="BR388">
            <v>121944.75320000001</v>
          </cell>
          <cell r="BS388">
            <v>1053.3432</v>
          </cell>
          <cell r="BT388">
            <v>3791.8328999999999</v>
          </cell>
          <cell r="BU388">
            <v>12969.4398</v>
          </cell>
          <cell r="BV388">
            <v>10957.37</v>
          </cell>
          <cell r="BW388">
            <v>64984.738299999997</v>
          </cell>
          <cell r="BX388">
            <v>134914.193</v>
          </cell>
          <cell r="BY388">
            <v>73.0809</v>
          </cell>
          <cell r="BZ388">
            <v>231.29249999999999</v>
          </cell>
          <cell r="CA388">
            <v>666.75160000000005</v>
          </cell>
          <cell r="CB388">
            <v>0</v>
          </cell>
          <cell r="CC388">
            <v>0</v>
          </cell>
          <cell r="CD388">
            <v>0</v>
          </cell>
          <cell r="CE388">
            <v>0</v>
          </cell>
          <cell r="CF388">
            <v>0</v>
          </cell>
          <cell r="CG388">
            <v>0</v>
          </cell>
          <cell r="CH388">
            <v>0</v>
          </cell>
          <cell r="CI388">
            <v>0</v>
          </cell>
          <cell r="CJ388">
            <v>0</v>
          </cell>
          <cell r="CK388">
            <v>0</v>
          </cell>
          <cell r="CL388">
            <v>0</v>
          </cell>
          <cell r="CM388">
            <v>0</v>
          </cell>
          <cell r="CN388">
            <v>73.0809</v>
          </cell>
          <cell r="CO388">
            <v>231.29249999999999</v>
          </cell>
          <cell r="CP388">
            <v>666.75160000000005</v>
          </cell>
          <cell r="CQ388">
            <v>0</v>
          </cell>
          <cell r="CR388">
            <v>0</v>
          </cell>
          <cell r="CS388">
            <v>0</v>
          </cell>
          <cell r="CT388">
            <v>0</v>
          </cell>
          <cell r="CU388">
            <v>0</v>
          </cell>
          <cell r="CV388">
            <v>0</v>
          </cell>
          <cell r="CW388">
            <v>0</v>
          </cell>
          <cell r="CX388">
            <v>0</v>
          </cell>
          <cell r="CY388">
            <v>0</v>
          </cell>
          <cell r="CZ388">
            <v>10884.2891</v>
          </cell>
          <cell r="DA388">
            <v>64753.445800000001</v>
          </cell>
          <cell r="DB388">
            <v>134247.44140000001</v>
          </cell>
        </row>
        <row r="389">
          <cell r="A389">
            <v>94187</v>
          </cell>
          <cell r="B389">
            <v>0</v>
          </cell>
          <cell r="C389">
            <v>0</v>
          </cell>
          <cell r="D389">
            <v>0</v>
          </cell>
          <cell r="E389">
            <v>0</v>
          </cell>
          <cell r="F389">
            <v>0</v>
          </cell>
          <cell r="G389">
            <v>0</v>
          </cell>
          <cell r="H389">
            <v>0</v>
          </cell>
          <cell r="I389">
            <v>1668.9668999999999</v>
          </cell>
          <cell r="J389">
            <v>0</v>
          </cell>
          <cell r="K389">
            <v>0</v>
          </cell>
          <cell r="L389">
            <v>0</v>
          </cell>
          <cell r="M389">
            <v>0</v>
          </cell>
          <cell r="N389">
            <v>0</v>
          </cell>
          <cell r="O389">
            <v>1668.9668999999999</v>
          </cell>
          <cell r="P389">
            <v>0</v>
          </cell>
          <cell r="Q389">
            <v>2054.7554</v>
          </cell>
          <cell r="R389">
            <v>7922.8365000000003</v>
          </cell>
          <cell r="S389">
            <v>34335.633800000003</v>
          </cell>
          <cell r="T389">
            <v>7285.0419000000002</v>
          </cell>
          <cell r="U389">
            <v>28090.0569</v>
          </cell>
          <cell r="V389">
            <v>121735.43520000001</v>
          </cell>
          <cell r="W389">
            <v>9339.7973000000002</v>
          </cell>
          <cell r="X389">
            <v>36012.893400000001</v>
          </cell>
          <cell r="Y389">
            <v>156071.06899999999</v>
          </cell>
          <cell r="Z389">
            <v>10494.591399999999</v>
          </cell>
          <cell r="AA389">
            <v>40384.232300000003</v>
          </cell>
          <cell r="AB389">
            <v>175368.05540000001</v>
          </cell>
          <cell r="AC389">
            <v>0</v>
          </cell>
          <cell r="AD389">
            <v>0</v>
          </cell>
          <cell r="AE389">
            <v>0</v>
          </cell>
          <cell r="AF389">
            <v>0</v>
          </cell>
          <cell r="AG389">
            <v>0</v>
          </cell>
          <cell r="AH389">
            <v>0</v>
          </cell>
          <cell r="AI389">
            <v>123.8296</v>
          </cell>
          <cell r="AJ389">
            <v>289.46390000000002</v>
          </cell>
          <cell r="AK389">
            <v>1367.0804000000001</v>
          </cell>
          <cell r="AL389">
            <v>10029.507</v>
          </cell>
          <cell r="AM389">
            <v>39657.928200000002</v>
          </cell>
          <cell r="AN389">
            <v>167596.34539999999</v>
          </cell>
          <cell r="AO389">
            <v>20400.268800000002</v>
          </cell>
          <cell r="AP389">
            <v>79752.696599999996</v>
          </cell>
          <cell r="AQ389">
            <v>341597.32040000003</v>
          </cell>
          <cell r="AR389">
            <v>123.8296</v>
          </cell>
          <cell r="AS389">
            <v>1958.4308000000001</v>
          </cell>
          <cell r="AT389">
            <v>1367.0804000000001</v>
          </cell>
          <cell r="AU389">
            <v>0</v>
          </cell>
          <cell r="AV389">
            <v>0</v>
          </cell>
          <cell r="AW389">
            <v>0</v>
          </cell>
          <cell r="AX389">
            <v>0</v>
          </cell>
          <cell r="AY389">
            <v>0</v>
          </cell>
          <cell r="AZ389">
            <v>0</v>
          </cell>
          <cell r="BA389">
            <v>123.8296</v>
          </cell>
          <cell r="BB389">
            <v>1958.4308000000001</v>
          </cell>
          <cell r="BC389">
            <v>1367.0804000000001</v>
          </cell>
          <cell r="BD389">
            <v>10494.591399999999</v>
          </cell>
          <cell r="BE389">
            <v>42053.199200000003</v>
          </cell>
          <cell r="BF389">
            <v>175368.05540000001</v>
          </cell>
          <cell r="BG389">
            <v>19369.3043</v>
          </cell>
          <cell r="BH389">
            <v>75670.821599999996</v>
          </cell>
          <cell r="BI389">
            <v>323667.41440000001</v>
          </cell>
          <cell r="BJ389">
            <v>29863.895700000001</v>
          </cell>
          <cell r="BK389">
            <v>117724.0208</v>
          </cell>
          <cell r="BL389">
            <v>499035.46980000002</v>
          </cell>
          <cell r="BM389">
            <v>29740.0661</v>
          </cell>
          <cell r="BN389">
            <v>115765.59</v>
          </cell>
          <cell r="BO389">
            <v>497668.38939999999</v>
          </cell>
          <cell r="BP389">
            <v>10494.591399999999</v>
          </cell>
          <cell r="BQ389">
            <v>42053.199200000003</v>
          </cell>
          <cell r="BR389">
            <v>175368.05540000001</v>
          </cell>
          <cell r="BS389">
            <v>19369.3043</v>
          </cell>
          <cell r="BT389">
            <v>75670.821599999996</v>
          </cell>
          <cell r="BU389">
            <v>323667.41440000001</v>
          </cell>
          <cell r="BV389">
            <v>29863.895700000001</v>
          </cell>
          <cell r="BW389">
            <v>117724.0208</v>
          </cell>
          <cell r="BX389">
            <v>499035.46980000002</v>
          </cell>
          <cell r="BY389">
            <v>123.8296</v>
          </cell>
          <cell r="BZ389">
            <v>289.46390000000002</v>
          </cell>
          <cell r="CA389">
            <v>1367.0804000000001</v>
          </cell>
          <cell r="CB389">
            <v>0</v>
          </cell>
          <cell r="CC389">
            <v>0</v>
          </cell>
          <cell r="CD389">
            <v>0</v>
          </cell>
          <cell r="CE389">
            <v>0</v>
          </cell>
          <cell r="CF389">
            <v>1668.9668999999999</v>
          </cell>
          <cell r="CG389">
            <v>0</v>
          </cell>
          <cell r="CH389">
            <v>0</v>
          </cell>
          <cell r="CI389">
            <v>0</v>
          </cell>
          <cell r="CJ389">
            <v>0</v>
          </cell>
          <cell r="CK389">
            <v>0</v>
          </cell>
          <cell r="CL389">
            <v>0</v>
          </cell>
          <cell r="CM389">
            <v>0</v>
          </cell>
          <cell r="CN389">
            <v>123.8296</v>
          </cell>
          <cell r="CO389">
            <v>1958.4308000000001</v>
          </cell>
          <cell r="CP389">
            <v>1367.0804000000001</v>
          </cell>
          <cell r="CQ389">
            <v>0</v>
          </cell>
          <cell r="CR389">
            <v>0</v>
          </cell>
          <cell r="CS389">
            <v>0</v>
          </cell>
          <cell r="CT389">
            <v>0</v>
          </cell>
          <cell r="CU389">
            <v>0</v>
          </cell>
          <cell r="CV389">
            <v>0</v>
          </cell>
          <cell r="CW389">
            <v>0</v>
          </cell>
          <cell r="CX389">
            <v>0</v>
          </cell>
          <cell r="CY389">
            <v>0</v>
          </cell>
          <cell r="CZ389">
            <v>29740.0661</v>
          </cell>
          <cell r="DA389">
            <v>115765.59</v>
          </cell>
          <cell r="DB389">
            <v>497668.38939999999</v>
          </cell>
        </row>
        <row r="390">
          <cell r="A390">
            <v>94188</v>
          </cell>
          <cell r="B390">
            <v>245.93870000000001</v>
          </cell>
          <cell r="C390">
            <v>554.00279999999998</v>
          </cell>
          <cell r="D390">
            <v>3382.8869</v>
          </cell>
          <cell r="E390">
            <v>456.74329999999998</v>
          </cell>
          <cell r="F390">
            <v>1068.1205</v>
          </cell>
          <cell r="G390">
            <v>6282.5059000000001</v>
          </cell>
          <cell r="H390">
            <v>0</v>
          </cell>
          <cell r="I390">
            <v>837.67499999999995</v>
          </cell>
          <cell r="J390">
            <v>0</v>
          </cell>
          <cell r="K390">
            <v>531.40899999999999</v>
          </cell>
          <cell r="L390">
            <v>790.19780000000003</v>
          </cell>
          <cell r="M390">
            <v>14617.1512</v>
          </cell>
          <cell r="N390">
            <v>0</v>
          </cell>
          <cell r="O390">
            <v>837.67499999999995</v>
          </cell>
          <cell r="P390">
            <v>0</v>
          </cell>
          <cell r="Q390">
            <v>17.271599999999999</v>
          </cell>
          <cell r="R390">
            <v>85.566100000000006</v>
          </cell>
          <cell r="S390">
            <v>237.57159999999999</v>
          </cell>
          <cell r="T390">
            <v>61.235700000000001</v>
          </cell>
          <cell r="U390">
            <v>303.37090000000001</v>
          </cell>
          <cell r="V390">
            <v>842.29780000000005</v>
          </cell>
          <cell r="W390">
            <v>249.78030000000001</v>
          </cell>
          <cell r="X390">
            <v>1220.8625</v>
          </cell>
          <cell r="Y390">
            <v>-3871.8890000000001</v>
          </cell>
          <cell r="Z390">
            <v>133.5095</v>
          </cell>
          <cell r="AA390">
            <v>658.76440000000002</v>
          </cell>
          <cell r="AB390">
            <v>1836.4248</v>
          </cell>
          <cell r="AC390">
            <v>0</v>
          </cell>
          <cell r="AD390">
            <v>277.46550000000002</v>
          </cell>
          <cell r="AE390">
            <v>703.22249999999997</v>
          </cell>
          <cell r="AF390">
            <v>0</v>
          </cell>
          <cell r="AG390">
            <v>0</v>
          </cell>
          <cell r="AH390">
            <v>0</v>
          </cell>
          <cell r="AI390">
            <v>0</v>
          </cell>
          <cell r="AJ390">
            <v>0</v>
          </cell>
          <cell r="AK390">
            <v>0</v>
          </cell>
          <cell r="AL390">
            <v>85.420100000000005</v>
          </cell>
          <cell r="AM390">
            <v>427.22480000000002</v>
          </cell>
          <cell r="AN390">
            <v>1174.9523999999999</v>
          </cell>
          <cell r="AO390">
            <v>218.92959999999999</v>
          </cell>
          <cell r="AP390">
            <v>808.52369999999996</v>
          </cell>
          <cell r="AQ390">
            <v>2308.1547</v>
          </cell>
          <cell r="AR390">
            <v>531.40899999999999</v>
          </cell>
          <cell r="AS390">
            <v>1905.3382999999999</v>
          </cell>
          <cell r="AT390">
            <v>15320.3737</v>
          </cell>
          <cell r="AU390">
            <v>0</v>
          </cell>
          <cell r="AV390">
            <v>0</v>
          </cell>
          <cell r="AW390">
            <v>0</v>
          </cell>
          <cell r="AX390">
            <v>0</v>
          </cell>
          <cell r="AY390">
            <v>0</v>
          </cell>
          <cell r="AZ390">
            <v>0</v>
          </cell>
          <cell r="BA390">
            <v>531.40899999999999</v>
          </cell>
          <cell r="BB390">
            <v>1905.3382999999999</v>
          </cell>
          <cell r="BC390">
            <v>15320.3737</v>
          </cell>
          <cell r="BD390">
            <v>836.19150000000002</v>
          </cell>
          <cell r="BE390">
            <v>3118.5626999999999</v>
          </cell>
          <cell r="BF390">
            <v>11501.8176</v>
          </cell>
          <cell r="BG390">
            <v>163.92740000000001</v>
          </cell>
          <cell r="BH390">
            <v>816.16179999999997</v>
          </cell>
          <cell r="BI390">
            <v>2254.8218000000002</v>
          </cell>
          <cell r="BJ390">
            <v>1000.1189000000001</v>
          </cell>
          <cell r="BK390">
            <v>3934.7244999999998</v>
          </cell>
          <cell r="BL390">
            <v>13756.6394</v>
          </cell>
          <cell r="BM390">
            <v>468.7099</v>
          </cell>
          <cell r="BN390">
            <v>2029.3861999999999</v>
          </cell>
          <cell r="BO390">
            <v>-1563.7343000000001</v>
          </cell>
          <cell r="BP390">
            <v>836.19150000000002</v>
          </cell>
          <cell r="BQ390">
            <v>3118.5626999999999</v>
          </cell>
          <cell r="BR390">
            <v>11501.8176</v>
          </cell>
          <cell r="BS390">
            <v>163.92740000000001</v>
          </cell>
          <cell r="BT390">
            <v>816.16179999999997</v>
          </cell>
          <cell r="BU390">
            <v>2254.8218000000002</v>
          </cell>
          <cell r="BV390">
            <v>1000.1189000000001</v>
          </cell>
          <cell r="BW390">
            <v>3934.7244999999998</v>
          </cell>
          <cell r="BX390">
            <v>13756.6394</v>
          </cell>
          <cell r="BY390">
            <v>0</v>
          </cell>
          <cell r="BZ390">
            <v>0</v>
          </cell>
          <cell r="CA390">
            <v>0</v>
          </cell>
          <cell r="CB390">
            <v>0</v>
          </cell>
          <cell r="CC390">
            <v>0</v>
          </cell>
          <cell r="CD390">
            <v>0</v>
          </cell>
          <cell r="CE390">
            <v>0</v>
          </cell>
          <cell r="CF390">
            <v>837.67499999999995</v>
          </cell>
          <cell r="CG390">
            <v>0</v>
          </cell>
          <cell r="CH390">
            <v>531.40899999999999</v>
          </cell>
          <cell r="CI390">
            <v>790.19780000000003</v>
          </cell>
          <cell r="CJ390">
            <v>14617.1512</v>
          </cell>
          <cell r="CK390">
            <v>0</v>
          </cell>
          <cell r="CL390">
            <v>277.46550000000002</v>
          </cell>
          <cell r="CM390">
            <v>703.22249999999997</v>
          </cell>
          <cell r="CN390">
            <v>531.40899999999999</v>
          </cell>
          <cell r="CO390">
            <v>1905.3382999999999</v>
          </cell>
          <cell r="CP390">
            <v>15320.3737</v>
          </cell>
          <cell r="CQ390">
            <v>0</v>
          </cell>
          <cell r="CR390">
            <v>0</v>
          </cell>
          <cell r="CS390">
            <v>0</v>
          </cell>
          <cell r="CT390">
            <v>0</v>
          </cell>
          <cell r="CU390">
            <v>0</v>
          </cell>
          <cell r="CV390">
            <v>0</v>
          </cell>
          <cell r="CW390">
            <v>0</v>
          </cell>
          <cell r="CX390">
            <v>0</v>
          </cell>
          <cell r="CY390">
            <v>0</v>
          </cell>
          <cell r="CZ390">
            <v>468.7099</v>
          </cell>
          <cell r="DA390">
            <v>2029.3861999999999</v>
          </cell>
          <cell r="DB390">
            <v>-1563.7343000000001</v>
          </cell>
        </row>
        <row r="391">
          <cell r="A391">
            <v>94189</v>
          </cell>
          <cell r="B391">
            <v>0</v>
          </cell>
          <cell r="C391">
            <v>0</v>
          </cell>
          <cell r="D391">
            <v>0</v>
          </cell>
          <cell r="E391">
            <v>0</v>
          </cell>
          <cell r="F391">
            <v>0</v>
          </cell>
          <cell r="G391">
            <v>0</v>
          </cell>
          <cell r="H391">
            <v>0</v>
          </cell>
          <cell r="I391">
            <v>490.56</v>
          </cell>
          <cell r="J391">
            <v>0</v>
          </cell>
          <cell r="K391">
            <v>0</v>
          </cell>
          <cell r="L391">
            <v>0</v>
          </cell>
          <cell r="M391">
            <v>0</v>
          </cell>
          <cell r="N391">
            <v>0</v>
          </cell>
          <cell r="O391">
            <v>490.56</v>
          </cell>
          <cell r="P391">
            <v>0</v>
          </cell>
          <cell r="Q391">
            <v>16.6523</v>
          </cell>
          <cell r="R391">
            <v>84.556299999999993</v>
          </cell>
          <cell r="S391">
            <v>53.956099999999999</v>
          </cell>
          <cell r="T391">
            <v>59.039900000000003</v>
          </cell>
          <cell r="U391">
            <v>299.79050000000001</v>
          </cell>
          <cell r="V391">
            <v>191.3</v>
          </cell>
          <cell r="W391">
            <v>75.6922</v>
          </cell>
          <cell r="X391">
            <v>384.34679999999997</v>
          </cell>
          <cell r="Y391">
            <v>245.2561</v>
          </cell>
          <cell r="Z391">
            <v>79.575400000000002</v>
          </cell>
          <cell r="AA391">
            <v>401.07130000000001</v>
          </cell>
          <cell r="AB391">
            <v>0</v>
          </cell>
          <cell r="AC391">
            <v>0</v>
          </cell>
          <cell r="AD391">
            <v>0</v>
          </cell>
          <cell r="AE391">
            <v>0</v>
          </cell>
          <cell r="AF391">
            <v>0</v>
          </cell>
          <cell r="AG391">
            <v>0</v>
          </cell>
          <cell r="AH391">
            <v>0</v>
          </cell>
          <cell r="AI391">
            <v>16.923400000000001</v>
          </cell>
          <cell r="AJ391">
            <v>53.489699999999999</v>
          </cell>
          <cell r="AK391">
            <v>176.1559</v>
          </cell>
          <cell r="AL391">
            <v>76.048699999999997</v>
          </cell>
          <cell r="AM391">
            <v>388.06290000000001</v>
          </cell>
          <cell r="AN391">
            <v>1147.4421</v>
          </cell>
          <cell r="AO391">
            <v>138.70070000000001</v>
          </cell>
          <cell r="AP391">
            <v>735.64449999999999</v>
          </cell>
          <cell r="AQ391">
            <v>971.28620000000001</v>
          </cell>
          <cell r="AR391">
            <v>16.923400000000001</v>
          </cell>
          <cell r="AS391">
            <v>544.04970000000003</v>
          </cell>
          <cell r="AT391">
            <v>176.1559</v>
          </cell>
          <cell r="AU391">
            <v>0</v>
          </cell>
          <cell r="AV391">
            <v>0</v>
          </cell>
          <cell r="AW391">
            <v>0</v>
          </cell>
          <cell r="AX391">
            <v>0</v>
          </cell>
          <cell r="AY391">
            <v>0</v>
          </cell>
          <cell r="AZ391">
            <v>0</v>
          </cell>
          <cell r="BA391">
            <v>16.923400000000001</v>
          </cell>
          <cell r="BB391">
            <v>544.04970000000003</v>
          </cell>
          <cell r="BC391">
            <v>176.1559</v>
          </cell>
          <cell r="BD391">
            <v>79.575400000000002</v>
          </cell>
          <cell r="BE391">
            <v>891.63130000000001</v>
          </cell>
          <cell r="BF391">
            <v>0</v>
          </cell>
          <cell r="BG391">
            <v>151.74090000000001</v>
          </cell>
          <cell r="BH391">
            <v>772.40970000000004</v>
          </cell>
          <cell r="BI391">
            <v>1392.6982</v>
          </cell>
          <cell r="BJ391">
            <v>231.31630000000001</v>
          </cell>
          <cell r="BK391">
            <v>1664.0409999999999</v>
          </cell>
          <cell r="BL391">
            <v>1392.6982</v>
          </cell>
          <cell r="BM391">
            <v>214.3929</v>
          </cell>
          <cell r="BN391">
            <v>1119.9912999999999</v>
          </cell>
          <cell r="BO391">
            <v>1216.5423000000001</v>
          </cell>
          <cell r="BP391">
            <v>79.575400000000002</v>
          </cell>
          <cell r="BQ391">
            <v>891.63130000000001</v>
          </cell>
          <cell r="BR391">
            <v>0</v>
          </cell>
          <cell r="BS391">
            <v>151.74090000000001</v>
          </cell>
          <cell r="BT391">
            <v>772.40970000000004</v>
          </cell>
          <cell r="BU391">
            <v>1392.6982</v>
          </cell>
          <cell r="BV391">
            <v>231.31630000000001</v>
          </cell>
          <cell r="BW391">
            <v>1664.0409999999999</v>
          </cell>
          <cell r="BX391">
            <v>1392.6982</v>
          </cell>
          <cell r="BY391">
            <v>16.923400000000001</v>
          </cell>
          <cell r="BZ391">
            <v>53.489699999999999</v>
          </cell>
          <cell r="CA391">
            <v>176.1559</v>
          </cell>
          <cell r="CB391">
            <v>0</v>
          </cell>
          <cell r="CC391">
            <v>0</v>
          </cell>
          <cell r="CD391">
            <v>0</v>
          </cell>
          <cell r="CE391">
            <v>0</v>
          </cell>
          <cell r="CF391">
            <v>490.56</v>
          </cell>
          <cell r="CG391">
            <v>0</v>
          </cell>
          <cell r="CH391">
            <v>0</v>
          </cell>
          <cell r="CI391">
            <v>0</v>
          </cell>
          <cell r="CJ391">
            <v>0</v>
          </cell>
          <cell r="CK391">
            <v>0</v>
          </cell>
          <cell r="CL391">
            <v>0</v>
          </cell>
          <cell r="CM391">
            <v>0</v>
          </cell>
          <cell r="CN391">
            <v>16.923400000000001</v>
          </cell>
          <cell r="CO391">
            <v>544.04970000000003</v>
          </cell>
          <cell r="CP391">
            <v>176.1559</v>
          </cell>
          <cell r="CQ391">
            <v>0</v>
          </cell>
          <cell r="CR391">
            <v>0</v>
          </cell>
          <cell r="CS391">
            <v>0</v>
          </cell>
          <cell r="CT391">
            <v>0</v>
          </cell>
          <cell r="CU391">
            <v>0</v>
          </cell>
          <cell r="CV391">
            <v>0</v>
          </cell>
          <cell r="CW391">
            <v>0</v>
          </cell>
          <cell r="CX391">
            <v>0</v>
          </cell>
          <cell r="CY391">
            <v>0</v>
          </cell>
          <cell r="CZ391">
            <v>214.3929</v>
          </cell>
          <cell r="DA391">
            <v>1119.9912999999999</v>
          </cell>
          <cell r="DB391">
            <v>1216.5423000000001</v>
          </cell>
        </row>
        <row r="392">
          <cell r="A392">
            <v>94190</v>
          </cell>
          <cell r="B392">
            <v>0</v>
          </cell>
          <cell r="C392">
            <v>0</v>
          </cell>
          <cell r="D392">
            <v>0</v>
          </cell>
          <cell r="E392">
            <v>0</v>
          </cell>
          <cell r="F392">
            <v>0</v>
          </cell>
          <cell r="G392">
            <v>0</v>
          </cell>
          <cell r="H392">
            <v>0</v>
          </cell>
          <cell r="I392">
            <v>338.24110000000002</v>
          </cell>
          <cell r="J392">
            <v>0</v>
          </cell>
          <cell r="K392">
            <v>0</v>
          </cell>
          <cell r="L392">
            <v>0</v>
          </cell>
          <cell r="M392">
            <v>0</v>
          </cell>
          <cell r="N392">
            <v>0</v>
          </cell>
          <cell r="O392">
            <v>338.24110000000002</v>
          </cell>
          <cell r="P392">
            <v>0</v>
          </cell>
          <cell r="Q392">
            <v>14.8714</v>
          </cell>
          <cell r="R392">
            <v>65.388199999999998</v>
          </cell>
          <cell r="S392">
            <v>116.9281</v>
          </cell>
          <cell r="T392">
            <v>52.725999999999999</v>
          </cell>
          <cell r="U392">
            <v>231.83099999999999</v>
          </cell>
          <cell r="V392">
            <v>414.56349999999998</v>
          </cell>
          <cell r="W392">
            <v>67.597399999999993</v>
          </cell>
          <cell r="X392">
            <v>297.2192</v>
          </cell>
          <cell r="Y392">
            <v>531.49159999999995</v>
          </cell>
          <cell r="Z392">
            <v>81.762</v>
          </cell>
          <cell r="AA392">
            <v>357.5643</v>
          </cell>
          <cell r="AB392">
            <v>642.86260000000004</v>
          </cell>
          <cell r="AC392">
            <v>0</v>
          </cell>
          <cell r="AD392">
            <v>0</v>
          </cell>
          <cell r="AE392">
            <v>0</v>
          </cell>
          <cell r="AF392">
            <v>0</v>
          </cell>
          <cell r="AG392">
            <v>0</v>
          </cell>
          <cell r="AH392">
            <v>0</v>
          </cell>
          <cell r="AI392">
            <v>19.166699999999999</v>
          </cell>
          <cell r="AJ392">
            <v>61.4482</v>
          </cell>
          <cell r="AK392">
            <v>124.4316</v>
          </cell>
          <cell r="AL392">
            <v>73.549499999999995</v>
          </cell>
          <cell r="AM392">
            <v>327.50670000000002</v>
          </cell>
          <cell r="AN392">
            <v>578.29060000000004</v>
          </cell>
          <cell r="AO392">
            <v>136.1448</v>
          </cell>
          <cell r="AP392">
            <v>623.62279999999998</v>
          </cell>
          <cell r="AQ392">
            <v>1096.7216000000001</v>
          </cell>
          <cell r="AR392">
            <v>19.166699999999999</v>
          </cell>
          <cell r="AS392">
            <v>399.6893</v>
          </cell>
          <cell r="AT392">
            <v>124.4316</v>
          </cell>
          <cell r="AU392">
            <v>0</v>
          </cell>
          <cell r="AV392">
            <v>0</v>
          </cell>
          <cell r="AW392">
            <v>0</v>
          </cell>
          <cell r="AX392">
            <v>0</v>
          </cell>
          <cell r="AY392">
            <v>0</v>
          </cell>
          <cell r="AZ392">
            <v>0</v>
          </cell>
          <cell r="BA392">
            <v>19.166699999999999</v>
          </cell>
          <cell r="BB392">
            <v>399.6893</v>
          </cell>
          <cell r="BC392">
            <v>124.4316</v>
          </cell>
          <cell r="BD392">
            <v>81.762</v>
          </cell>
          <cell r="BE392">
            <v>695.80539999999996</v>
          </cell>
          <cell r="BF392">
            <v>642.86260000000004</v>
          </cell>
          <cell r="BG392">
            <v>141.14689999999999</v>
          </cell>
          <cell r="BH392">
            <v>624.72590000000002</v>
          </cell>
          <cell r="BI392">
            <v>1109.7822000000001</v>
          </cell>
          <cell r="BJ392">
            <v>222.90889999999999</v>
          </cell>
          <cell r="BK392">
            <v>1320.5313000000001</v>
          </cell>
          <cell r="BL392">
            <v>1752.6448</v>
          </cell>
          <cell r="BM392">
            <v>203.7422</v>
          </cell>
          <cell r="BN392">
            <v>920.84199999999998</v>
          </cell>
          <cell r="BO392">
            <v>1628.2131999999999</v>
          </cell>
          <cell r="BP392">
            <v>81.762</v>
          </cell>
          <cell r="BQ392">
            <v>695.80539999999996</v>
          </cell>
          <cell r="BR392">
            <v>642.86260000000004</v>
          </cell>
          <cell r="BS392">
            <v>141.14689999999999</v>
          </cell>
          <cell r="BT392">
            <v>624.72590000000002</v>
          </cell>
          <cell r="BU392">
            <v>1109.7822000000001</v>
          </cell>
          <cell r="BV392">
            <v>222.90889999999999</v>
          </cell>
          <cell r="BW392">
            <v>1320.5313000000001</v>
          </cell>
          <cell r="BX392">
            <v>1752.6448</v>
          </cell>
          <cell r="BY392">
            <v>19.166699999999999</v>
          </cell>
          <cell r="BZ392">
            <v>61.4482</v>
          </cell>
          <cell r="CA392">
            <v>124.4316</v>
          </cell>
          <cell r="CB392">
            <v>0</v>
          </cell>
          <cell r="CC392">
            <v>0</v>
          </cell>
          <cell r="CD392">
            <v>0</v>
          </cell>
          <cell r="CE392">
            <v>0</v>
          </cell>
          <cell r="CF392">
            <v>338.24110000000002</v>
          </cell>
          <cell r="CG392">
            <v>0</v>
          </cell>
          <cell r="CH392">
            <v>0</v>
          </cell>
          <cell r="CI392">
            <v>0</v>
          </cell>
          <cell r="CJ392">
            <v>0</v>
          </cell>
          <cell r="CK392">
            <v>0</v>
          </cell>
          <cell r="CL392">
            <v>0</v>
          </cell>
          <cell r="CM392">
            <v>0</v>
          </cell>
          <cell r="CN392">
            <v>19.166699999999999</v>
          </cell>
          <cell r="CO392">
            <v>399.6893</v>
          </cell>
          <cell r="CP392">
            <v>124.4316</v>
          </cell>
          <cell r="CQ392">
            <v>0</v>
          </cell>
          <cell r="CR392">
            <v>0</v>
          </cell>
          <cell r="CS392">
            <v>0</v>
          </cell>
          <cell r="CT392">
            <v>0</v>
          </cell>
          <cell r="CU392">
            <v>0</v>
          </cell>
          <cell r="CV392">
            <v>0</v>
          </cell>
          <cell r="CW392">
            <v>0</v>
          </cell>
          <cell r="CX392">
            <v>0</v>
          </cell>
          <cell r="CY392">
            <v>0</v>
          </cell>
          <cell r="CZ392">
            <v>203.7422</v>
          </cell>
          <cell r="DA392">
            <v>920.84199999999998</v>
          </cell>
          <cell r="DB392">
            <v>1628.2131999999999</v>
          </cell>
        </row>
        <row r="393">
          <cell r="A393">
            <v>94191</v>
          </cell>
          <cell r="B393">
            <v>11006.339400000001</v>
          </cell>
          <cell r="C393">
            <v>26257.285500000002</v>
          </cell>
          <cell r="D393">
            <v>151392.23879999999</v>
          </cell>
          <cell r="E393">
            <v>20440.3446</v>
          </cell>
          <cell r="F393">
            <v>48763.530200000001</v>
          </cell>
          <cell r="G393">
            <v>281157.0148</v>
          </cell>
          <cell r="H393">
            <v>0</v>
          </cell>
          <cell r="I393">
            <v>0</v>
          </cell>
          <cell r="J393">
            <v>0</v>
          </cell>
          <cell r="K393">
            <v>12578.6736</v>
          </cell>
          <cell r="L393">
            <v>21573.317999999999</v>
          </cell>
          <cell r="M393">
            <v>173019.7015</v>
          </cell>
          <cell r="N393">
            <v>0</v>
          </cell>
          <cell r="O393">
            <v>0</v>
          </cell>
          <cell r="P393">
            <v>0</v>
          </cell>
          <cell r="Q393">
            <v>1268.1748</v>
          </cell>
          <cell r="R393">
            <v>5219.2689</v>
          </cell>
          <cell r="S393">
            <v>17443.7484</v>
          </cell>
          <cell r="T393">
            <v>4496.2560000000003</v>
          </cell>
          <cell r="U393">
            <v>18504.6806</v>
          </cell>
          <cell r="V393">
            <v>61846.019099999998</v>
          </cell>
          <cell r="W393">
            <v>24632.441200000001</v>
          </cell>
          <cell r="X393">
            <v>77171.447199999995</v>
          </cell>
          <cell r="Y393">
            <v>338819.31959999999</v>
          </cell>
          <cell r="Z393">
            <v>13918.445900000001</v>
          </cell>
          <cell r="AA393">
            <v>55572.338300000003</v>
          </cell>
          <cell r="AB393">
            <v>191448.2746</v>
          </cell>
          <cell r="AC393">
            <v>0</v>
          </cell>
          <cell r="AD393">
            <v>0</v>
          </cell>
          <cell r="AE393">
            <v>0</v>
          </cell>
          <cell r="AF393">
            <v>0</v>
          </cell>
          <cell r="AG393">
            <v>0</v>
          </cell>
          <cell r="AH393">
            <v>0</v>
          </cell>
          <cell r="AI393">
            <v>0</v>
          </cell>
          <cell r="AJ393">
            <v>0</v>
          </cell>
          <cell r="AK393">
            <v>0</v>
          </cell>
          <cell r="AL393">
            <v>5316.6319000000003</v>
          </cell>
          <cell r="AM393">
            <v>21925.757000000001</v>
          </cell>
          <cell r="AN393">
            <v>73130.291200000007</v>
          </cell>
          <cell r="AO393">
            <v>19235.077799999999</v>
          </cell>
          <cell r="AP393">
            <v>77498.095300000001</v>
          </cell>
          <cell r="AQ393">
            <v>264578.56579999998</v>
          </cell>
          <cell r="AR393">
            <v>12578.6736</v>
          </cell>
          <cell r="AS393">
            <v>21573.317999999999</v>
          </cell>
          <cell r="AT393">
            <v>173019.7015</v>
          </cell>
          <cell r="AU393">
            <v>0</v>
          </cell>
          <cell r="AV393">
            <v>0</v>
          </cell>
          <cell r="AW393">
            <v>0</v>
          </cell>
          <cell r="AX393">
            <v>0</v>
          </cell>
          <cell r="AY393">
            <v>0</v>
          </cell>
          <cell r="AZ393">
            <v>0</v>
          </cell>
          <cell r="BA393">
            <v>12578.6736</v>
          </cell>
          <cell r="BB393">
            <v>21573.317999999999</v>
          </cell>
          <cell r="BC393">
            <v>173019.7015</v>
          </cell>
          <cell r="BD393">
            <v>45365.1299</v>
          </cell>
          <cell r="BE393">
            <v>130593.15399999999</v>
          </cell>
          <cell r="BF393">
            <v>623997.52819999994</v>
          </cell>
          <cell r="BG393">
            <v>11081.0627</v>
          </cell>
          <cell r="BH393">
            <v>45649.7065</v>
          </cell>
          <cell r="BI393">
            <v>152420.05869999999</v>
          </cell>
          <cell r="BJ393">
            <v>56446.192600000002</v>
          </cell>
          <cell r="BK393">
            <v>176242.86050000001</v>
          </cell>
          <cell r="BL393">
            <v>776417.58689999999</v>
          </cell>
          <cell r="BM393">
            <v>43867.519</v>
          </cell>
          <cell r="BN393">
            <v>154669.54250000001</v>
          </cell>
          <cell r="BO393">
            <v>603397.88540000003</v>
          </cell>
          <cell r="BP393">
            <v>45365.1299</v>
          </cell>
          <cell r="BQ393">
            <v>130593.15399999999</v>
          </cell>
          <cell r="BR393">
            <v>623997.52819999994</v>
          </cell>
          <cell r="BS393">
            <v>11081.0627</v>
          </cell>
          <cell r="BT393">
            <v>45649.7065</v>
          </cell>
          <cell r="BU393">
            <v>152420.05869999999</v>
          </cell>
          <cell r="BV393">
            <v>56446.192600000002</v>
          </cell>
          <cell r="BW393">
            <v>176242.86050000001</v>
          </cell>
          <cell r="BX393">
            <v>776417.58689999999</v>
          </cell>
          <cell r="BY393">
            <v>0</v>
          </cell>
          <cell r="BZ393">
            <v>0</v>
          </cell>
          <cell r="CA393">
            <v>0</v>
          </cell>
          <cell r="CB393">
            <v>0</v>
          </cell>
          <cell r="CC393">
            <v>0</v>
          </cell>
          <cell r="CD393">
            <v>0</v>
          </cell>
          <cell r="CE393">
            <v>0</v>
          </cell>
          <cell r="CF393">
            <v>0</v>
          </cell>
          <cell r="CG393">
            <v>0</v>
          </cell>
          <cell r="CH393">
            <v>12578.6736</v>
          </cell>
          <cell r="CI393">
            <v>21573.317999999999</v>
          </cell>
          <cell r="CJ393">
            <v>173019.7015</v>
          </cell>
          <cell r="CK393">
            <v>0</v>
          </cell>
          <cell r="CL393">
            <v>0</v>
          </cell>
          <cell r="CM393">
            <v>0</v>
          </cell>
          <cell r="CN393">
            <v>12578.6736</v>
          </cell>
          <cell r="CO393">
            <v>21573.317999999999</v>
          </cell>
          <cell r="CP393">
            <v>173019.7015</v>
          </cell>
          <cell r="CQ393">
            <v>0</v>
          </cell>
          <cell r="CR393">
            <v>0</v>
          </cell>
          <cell r="CS393">
            <v>0</v>
          </cell>
          <cell r="CT393">
            <v>0</v>
          </cell>
          <cell r="CU393">
            <v>0</v>
          </cell>
          <cell r="CV393">
            <v>0</v>
          </cell>
          <cell r="CW393">
            <v>0</v>
          </cell>
          <cell r="CX393">
            <v>0</v>
          </cell>
          <cell r="CY393">
            <v>0</v>
          </cell>
          <cell r="CZ393">
            <v>43867.519</v>
          </cell>
          <cell r="DA393">
            <v>154669.54250000001</v>
          </cell>
          <cell r="DB393">
            <v>603397.88540000003</v>
          </cell>
        </row>
        <row r="394">
          <cell r="A394">
            <v>94192</v>
          </cell>
          <cell r="B394">
            <v>317.16800000000001</v>
          </cell>
          <cell r="C394">
            <v>735.08299999999997</v>
          </cell>
          <cell r="D394">
            <v>4362.6464999999998</v>
          </cell>
          <cell r="E394">
            <v>589.02629999999999</v>
          </cell>
          <cell r="F394">
            <v>1365.1542999999999</v>
          </cell>
          <cell r="G394">
            <v>8102.0577999999996</v>
          </cell>
          <cell r="H394">
            <v>0</v>
          </cell>
          <cell r="I394">
            <v>0</v>
          </cell>
          <cell r="J394">
            <v>0</v>
          </cell>
          <cell r="K394">
            <v>362.47770000000003</v>
          </cell>
          <cell r="L394">
            <v>840.09479999999996</v>
          </cell>
          <cell r="M394">
            <v>4985.8814000000002</v>
          </cell>
          <cell r="N394">
            <v>0</v>
          </cell>
          <cell r="O394">
            <v>0</v>
          </cell>
          <cell r="P394">
            <v>0</v>
          </cell>
          <cell r="Q394">
            <v>59.875300000000003</v>
          </cell>
          <cell r="R394">
            <v>49.918399999999998</v>
          </cell>
          <cell r="S394">
            <v>823.58590000000004</v>
          </cell>
          <cell r="T394">
            <v>212.2852</v>
          </cell>
          <cell r="U394">
            <v>176.98349999999999</v>
          </cell>
          <cell r="V394">
            <v>2919.9843000000001</v>
          </cell>
          <cell r="W394">
            <v>815.87710000000004</v>
          </cell>
          <cell r="X394">
            <v>1487.0444</v>
          </cell>
          <cell r="Y394">
            <v>11222.393099999999</v>
          </cell>
          <cell r="Z394">
            <v>657.14319999999998</v>
          </cell>
          <cell r="AA394">
            <v>547.8646</v>
          </cell>
          <cell r="AB394">
            <v>9039.0064000000002</v>
          </cell>
          <cell r="AC394">
            <v>0</v>
          </cell>
          <cell r="AD394">
            <v>0</v>
          </cell>
          <cell r="AE394">
            <v>0</v>
          </cell>
          <cell r="AF394">
            <v>0</v>
          </cell>
          <cell r="AG394">
            <v>0</v>
          </cell>
          <cell r="AH394">
            <v>0</v>
          </cell>
          <cell r="AI394">
            <v>0</v>
          </cell>
          <cell r="AJ394">
            <v>0</v>
          </cell>
          <cell r="AK394">
            <v>0</v>
          </cell>
          <cell r="AL394">
            <v>251.01820000000001</v>
          </cell>
          <cell r="AM394">
            <v>209.27549999999999</v>
          </cell>
          <cell r="AN394">
            <v>3452.7557999999999</v>
          </cell>
          <cell r="AO394">
            <v>908.16139999999996</v>
          </cell>
          <cell r="AP394">
            <v>757.14009999999996</v>
          </cell>
          <cell r="AQ394">
            <v>12491.762199999999</v>
          </cell>
          <cell r="AR394">
            <v>362.47770000000003</v>
          </cell>
          <cell r="AS394">
            <v>840.09479999999996</v>
          </cell>
          <cell r="AT394">
            <v>4985.8814000000002</v>
          </cell>
          <cell r="AU394">
            <v>0</v>
          </cell>
          <cell r="AV394">
            <v>0</v>
          </cell>
          <cell r="AW394">
            <v>0</v>
          </cell>
          <cell r="AX394">
            <v>0</v>
          </cell>
          <cell r="AY394">
            <v>0</v>
          </cell>
          <cell r="AZ394">
            <v>0</v>
          </cell>
          <cell r="BA394">
            <v>362.47770000000003</v>
          </cell>
          <cell r="BB394">
            <v>840.09479999999996</v>
          </cell>
          <cell r="BC394">
            <v>4985.8814000000002</v>
          </cell>
          <cell r="BD394">
            <v>1563.3375000000001</v>
          </cell>
          <cell r="BE394">
            <v>2648.1019000000001</v>
          </cell>
          <cell r="BF394">
            <v>21503.7107</v>
          </cell>
          <cell r="BG394">
            <v>523.17870000000005</v>
          </cell>
          <cell r="BH394">
            <v>436.17739999999998</v>
          </cell>
          <cell r="BI394">
            <v>7196.326</v>
          </cell>
          <cell r="BJ394">
            <v>2086.5162</v>
          </cell>
          <cell r="BK394">
            <v>3084.2793000000001</v>
          </cell>
          <cell r="BL394">
            <v>28700.036700000001</v>
          </cell>
          <cell r="BM394">
            <v>1724.0385000000001</v>
          </cell>
          <cell r="BN394">
            <v>2244.1844999999998</v>
          </cell>
          <cell r="BO394">
            <v>23714.155299999999</v>
          </cell>
          <cell r="BP394">
            <v>1563.3375000000001</v>
          </cell>
          <cell r="BQ394">
            <v>2648.1019000000001</v>
          </cell>
          <cell r="BR394">
            <v>21503.7107</v>
          </cell>
          <cell r="BS394">
            <v>523.17870000000005</v>
          </cell>
          <cell r="BT394">
            <v>436.17739999999998</v>
          </cell>
          <cell r="BU394">
            <v>7196.326</v>
          </cell>
          <cell r="BV394">
            <v>2086.5162</v>
          </cell>
          <cell r="BW394">
            <v>3084.2793000000001</v>
          </cell>
          <cell r="BX394">
            <v>28700.036700000001</v>
          </cell>
          <cell r="BY394">
            <v>0</v>
          </cell>
          <cell r="BZ394">
            <v>0</v>
          </cell>
          <cell r="CA394">
            <v>0</v>
          </cell>
          <cell r="CB394">
            <v>0</v>
          </cell>
          <cell r="CC394">
            <v>0</v>
          </cell>
          <cell r="CD394">
            <v>0</v>
          </cell>
          <cell r="CE394">
            <v>0</v>
          </cell>
          <cell r="CF394">
            <v>0</v>
          </cell>
          <cell r="CG394">
            <v>0</v>
          </cell>
          <cell r="CH394">
            <v>362.47770000000003</v>
          </cell>
          <cell r="CI394">
            <v>840.09479999999996</v>
          </cell>
          <cell r="CJ394">
            <v>4985.8814000000002</v>
          </cell>
          <cell r="CK394">
            <v>0</v>
          </cell>
          <cell r="CL394">
            <v>0</v>
          </cell>
          <cell r="CM394">
            <v>0</v>
          </cell>
          <cell r="CN394">
            <v>362.47770000000003</v>
          </cell>
          <cell r="CO394">
            <v>840.09479999999996</v>
          </cell>
          <cell r="CP394">
            <v>4985.8814000000002</v>
          </cell>
          <cell r="CQ394">
            <v>0</v>
          </cell>
          <cell r="CR394">
            <v>0</v>
          </cell>
          <cell r="CS394">
            <v>0</v>
          </cell>
          <cell r="CT394">
            <v>0</v>
          </cell>
          <cell r="CU394">
            <v>0</v>
          </cell>
          <cell r="CV394">
            <v>0</v>
          </cell>
          <cell r="CW394">
            <v>0</v>
          </cell>
          <cell r="CX394">
            <v>0</v>
          </cell>
          <cell r="CY394">
            <v>0</v>
          </cell>
          <cell r="CZ394">
            <v>1724.0385000000001</v>
          </cell>
          <cell r="DA394">
            <v>2244.1844999999998</v>
          </cell>
          <cell r="DB394">
            <v>23714.155299999999</v>
          </cell>
        </row>
        <row r="395">
          <cell r="A395">
            <v>94193</v>
          </cell>
          <cell r="B395">
            <v>2143.9335999999998</v>
          </cell>
          <cell r="C395">
            <v>4973.8540999999996</v>
          </cell>
          <cell r="D395">
            <v>29489.8151</v>
          </cell>
          <cell r="E395">
            <v>3981.5911000000001</v>
          </cell>
          <cell r="F395">
            <v>9245.5576999999994</v>
          </cell>
          <cell r="G395">
            <v>54766.799400000004</v>
          </cell>
          <cell r="H395">
            <v>0</v>
          </cell>
          <cell r="I395">
            <v>0</v>
          </cell>
          <cell r="J395">
            <v>0</v>
          </cell>
          <cell r="K395">
            <v>2450.2098999999998</v>
          </cell>
          <cell r="L395">
            <v>5678.7187000000004</v>
          </cell>
          <cell r="M395">
            <v>33702.645199999999</v>
          </cell>
          <cell r="N395">
            <v>0</v>
          </cell>
          <cell r="O395">
            <v>0</v>
          </cell>
          <cell r="P395">
            <v>0</v>
          </cell>
          <cell r="Q395">
            <v>274.53100000000001</v>
          </cell>
          <cell r="R395">
            <v>472.94639999999998</v>
          </cell>
          <cell r="S395">
            <v>3506.3804</v>
          </cell>
          <cell r="T395">
            <v>973.33699999999999</v>
          </cell>
          <cell r="U395">
            <v>1676.8094000000001</v>
          </cell>
          <cell r="V395">
            <v>12431.706700000001</v>
          </cell>
          <cell r="W395">
            <v>4923.1827999999996</v>
          </cell>
          <cell r="X395">
            <v>10690.448899999999</v>
          </cell>
          <cell r="Y395">
            <v>66492.056400000001</v>
          </cell>
          <cell r="Z395">
            <v>3013.0306999999998</v>
          </cell>
          <cell r="AA395">
            <v>5167.5878000000002</v>
          </cell>
          <cell r="AB395">
            <v>39256.618399999999</v>
          </cell>
          <cell r="AC395">
            <v>0</v>
          </cell>
          <cell r="AD395">
            <v>0</v>
          </cell>
          <cell r="AE395">
            <v>0</v>
          </cell>
          <cell r="AF395">
            <v>0</v>
          </cell>
          <cell r="AG395">
            <v>0</v>
          </cell>
          <cell r="AH395">
            <v>0</v>
          </cell>
          <cell r="AI395">
            <v>0</v>
          </cell>
          <cell r="AJ395">
            <v>0</v>
          </cell>
          <cell r="AK395">
            <v>0</v>
          </cell>
          <cell r="AL395">
            <v>1150.9297999999999</v>
          </cell>
          <cell r="AM395">
            <v>1979.9483</v>
          </cell>
          <cell r="AN395">
            <v>15831.0425</v>
          </cell>
          <cell r="AO395">
            <v>4163.9605000000001</v>
          </cell>
          <cell r="AP395">
            <v>7147.5361000000003</v>
          </cell>
          <cell r="AQ395">
            <v>55087.660900000003</v>
          </cell>
          <cell r="AR395">
            <v>2450.2098999999998</v>
          </cell>
          <cell r="AS395">
            <v>5678.7187000000004</v>
          </cell>
          <cell r="AT395">
            <v>33702.645199999999</v>
          </cell>
          <cell r="AU395">
            <v>0</v>
          </cell>
          <cell r="AV395">
            <v>0</v>
          </cell>
          <cell r="AW395">
            <v>0</v>
          </cell>
          <cell r="AX395">
            <v>0</v>
          </cell>
          <cell r="AY395">
            <v>0</v>
          </cell>
          <cell r="AZ395">
            <v>0</v>
          </cell>
          <cell r="BA395">
            <v>2450.2098999999998</v>
          </cell>
          <cell r="BB395">
            <v>5678.7187000000004</v>
          </cell>
          <cell r="BC395">
            <v>33702.645199999999</v>
          </cell>
          <cell r="BD395">
            <v>9138.5553999999993</v>
          </cell>
          <cell r="BE395">
            <v>19386.999599999999</v>
          </cell>
          <cell r="BF395">
            <v>123513.2329</v>
          </cell>
          <cell r="BG395">
            <v>2398.7977999999998</v>
          </cell>
          <cell r="BH395">
            <v>4129.7040999999999</v>
          </cell>
          <cell r="BI395">
            <v>31769.1296</v>
          </cell>
          <cell r="BJ395">
            <v>11537.3532</v>
          </cell>
          <cell r="BK395">
            <v>23516.703699999998</v>
          </cell>
          <cell r="BL395">
            <v>155282.36249999999</v>
          </cell>
          <cell r="BM395">
            <v>9087.1432999999997</v>
          </cell>
          <cell r="BN395">
            <v>17837.985000000001</v>
          </cell>
          <cell r="BO395">
            <v>121579.7173</v>
          </cell>
          <cell r="BP395">
            <v>9138.5553999999993</v>
          </cell>
          <cell r="BQ395">
            <v>19386.999599999999</v>
          </cell>
          <cell r="BR395">
            <v>123513.2329</v>
          </cell>
          <cell r="BS395">
            <v>2398.7977999999998</v>
          </cell>
          <cell r="BT395">
            <v>4129.7040999999999</v>
          </cell>
          <cell r="BU395">
            <v>31769.1296</v>
          </cell>
          <cell r="BV395">
            <v>11537.3532</v>
          </cell>
          <cell r="BW395">
            <v>23516.703699999998</v>
          </cell>
          <cell r="BX395">
            <v>155282.36249999999</v>
          </cell>
          <cell r="BY395">
            <v>0</v>
          </cell>
          <cell r="BZ395">
            <v>0</v>
          </cell>
          <cell r="CA395">
            <v>0</v>
          </cell>
          <cell r="CB395">
            <v>0</v>
          </cell>
          <cell r="CC395">
            <v>0</v>
          </cell>
          <cell r="CD395">
            <v>0</v>
          </cell>
          <cell r="CE395">
            <v>0</v>
          </cell>
          <cell r="CF395">
            <v>0</v>
          </cell>
          <cell r="CG395">
            <v>0</v>
          </cell>
          <cell r="CH395">
            <v>2450.2098999999998</v>
          </cell>
          <cell r="CI395">
            <v>5678.7187000000004</v>
          </cell>
          <cell r="CJ395">
            <v>33702.645199999999</v>
          </cell>
          <cell r="CK395">
            <v>0</v>
          </cell>
          <cell r="CL395">
            <v>0</v>
          </cell>
          <cell r="CM395">
            <v>0</v>
          </cell>
          <cell r="CN395">
            <v>2450.2098999999998</v>
          </cell>
          <cell r="CO395">
            <v>5678.7187000000004</v>
          </cell>
          <cell r="CP395">
            <v>33702.645199999999</v>
          </cell>
          <cell r="CQ395">
            <v>0</v>
          </cell>
          <cell r="CR395">
            <v>0</v>
          </cell>
          <cell r="CS395">
            <v>0</v>
          </cell>
          <cell r="CT395">
            <v>0</v>
          </cell>
          <cell r="CU395">
            <v>0</v>
          </cell>
          <cell r="CV395">
            <v>0</v>
          </cell>
          <cell r="CW395">
            <v>0</v>
          </cell>
          <cell r="CX395">
            <v>0</v>
          </cell>
          <cell r="CY395">
            <v>0</v>
          </cell>
          <cell r="CZ395">
            <v>9087.1432999999997</v>
          </cell>
          <cell r="DA395">
            <v>17837.985000000001</v>
          </cell>
          <cell r="DB395">
            <v>121579.7173</v>
          </cell>
        </row>
        <row r="396">
          <cell r="A396">
            <v>94194</v>
          </cell>
          <cell r="B396">
            <v>3726.7239</v>
          </cell>
          <cell r="C396">
            <v>9965.4678999999996</v>
          </cell>
          <cell r="D396">
            <v>51261.100400000003</v>
          </cell>
          <cell r="E396">
            <v>6921.0586999999996</v>
          </cell>
          <cell r="F396">
            <v>20749.783899999999</v>
          </cell>
          <cell r="G396">
            <v>95199.188899999994</v>
          </cell>
          <cell r="H396">
            <v>0</v>
          </cell>
          <cell r="I396">
            <v>0</v>
          </cell>
          <cell r="J396">
            <v>0</v>
          </cell>
          <cell r="K396">
            <v>4259.1130000000003</v>
          </cell>
          <cell r="L396">
            <v>9871.1155999999992</v>
          </cell>
          <cell r="M396">
            <v>58584.116399999999</v>
          </cell>
          <cell r="N396">
            <v>0</v>
          </cell>
          <cell r="O396">
            <v>0</v>
          </cell>
          <cell r="P396">
            <v>0</v>
          </cell>
          <cell r="Q396">
            <v>1485.0492999999999</v>
          </cell>
          <cell r="R396">
            <v>5715.5887000000002</v>
          </cell>
          <cell r="S396">
            <v>20426.857199999999</v>
          </cell>
          <cell r="T396">
            <v>5265.1746999999996</v>
          </cell>
          <cell r="U396">
            <v>20264.360100000002</v>
          </cell>
          <cell r="V396">
            <v>72422.496599999999</v>
          </cell>
          <cell r="W396">
            <v>13138.893599999999</v>
          </cell>
          <cell r="X396">
            <v>46824.084999999999</v>
          </cell>
          <cell r="Y396">
            <v>180725.52669999999</v>
          </cell>
          <cell r="Z396">
            <v>16298.679700000001</v>
          </cell>
          <cell r="AA396">
            <v>60954.083200000001</v>
          </cell>
          <cell r="AB396">
            <v>224188.3996</v>
          </cell>
          <cell r="AC396">
            <v>0</v>
          </cell>
          <cell r="AD396">
            <v>0</v>
          </cell>
          <cell r="AE396">
            <v>0</v>
          </cell>
          <cell r="AF396">
            <v>0</v>
          </cell>
          <cell r="AG396">
            <v>0</v>
          </cell>
          <cell r="AH396">
            <v>0</v>
          </cell>
          <cell r="AI396">
            <v>0</v>
          </cell>
          <cell r="AJ396">
            <v>0</v>
          </cell>
          <cell r="AK396">
            <v>0</v>
          </cell>
          <cell r="AL396">
            <v>6225.8458000000001</v>
          </cell>
          <cell r="AM396">
            <v>23988.800299999999</v>
          </cell>
          <cell r="AN396">
            <v>85636.531700000007</v>
          </cell>
          <cell r="AO396">
            <v>22524.5255</v>
          </cell>
          <cell r="AP396">
            <v>84942.883499999996</v>
          </cell>
          <cell r="AQ396">
            <v>309824.9313</v>
          </cell>
          <cell r="AR396">
            <v>4259.1130000000003</v>
          </cell>
          <cell r="AS396">
            <v>9871.1155999999992</v>
          </cell>
          <cell r="AT396">
            <v>58584.116399999999</v>
          </cell>
          <cell r="AU396">
            <v>0</v>
          </cell>
          <cell r="AV396">
            <v>0</v>
          </cell>
          <cell r="AW396">
            <v>0</v>
          </cell>
          <cell r="AX396">
            <v>0</v>
          </cell>
          <cell r="AY396">
            <v>0</v>
          </cell>
          <cell r="AZ396">
            <v>0</v>
          </cell>
          <cell r="BA396">
            <v>4259.1130000000003</v>
          </cell>
          <cell r="BB396">
            <v>9871.1155999999992</v>
          </cell>
          <cell r="BC396">
            <v>58584.116399999999</v>
          </cell>
          <cell r="BD396">
            <v>26946.462299999999</v>
          </cell>
          <cell r="BE396">
            <v>91669.335000000006</v>
          </cell>
          <cell r="BF396">
            <v>370648.68890000001</v>
          </cell>
          <cell r="BG396">
            <v>12976.069799999999</v>
          </cell>
          <cell r="BH396">
            <v>49968.749100000001</v>
          </cell>
          <cell r="BI396">
            <v>178485.8855</v>
          </cell>
          <cell r="BJ396">
            <v>39922.532099999997</v>
          </cell>
          <cell r="BK396">
            <v>141638.08410000001</v>
          </cell>
          <cell r="BL396">
            <v>549134.57440000004</v>
          </cell>
          <cell r="BM396">
            <v>35663.419099999999</v>
          </cell>
          <cell r="BN396">
            <v>131766.96849999999</v>
          </cell>
          <cell r="BO396">
            <v>490550.45799999998</v>
          </cell>
          <cell r="BP396">
            <v>26946.462299999999</v>
          </cell>
          <cell r="BQ396">
            <v>91669.335000000006</v>
          </cell>
          <cell r="BR396">
            <v>370648.68890000001</v>
          </cell>
          <cell r="BS396">
            <v>12976.069799999999</v>
          </cell>
          <cell r="BT396">
            <v>49968.749100000001</v>
          </cell>
          <cell r="BU396">
            <v>178485.8855</v>
          </cell>
          <cell r="BV396">
            <v>39922.532099999997</v>
          </cell>
          <cell r="BW396">
            <v>141638.08410000001</v>
          </cell>
          <cell r="BX396">
            <v>549134.57440000004</v>
          </cell>
          <cell r="BY396">
            <v>0</v>
          </cell>
          <cell r="BZ396">
            <v>0</v>
          </cell>
          <cell r="CA396">
            <v>0</v>
          </cell>
          <cell r="CB396">
            <v>0</v>
          </cell>
          <cell r="CC396">
            <v>0</v>
          </cell>
          <cell r="CD396">
            <v>0</v>
          </cell>
          <cell r="CE396">
            <v>0</v>
          </cell>
          <cell r="CF396">
            <v>0</v>
          </cell>
          <cell r="CG396">
            <v>0</v>
          </cell>
          <cell r="CH396">
            <v>4259.1130000000003</v>
          </cell>
          <cell r="CI396">
            <v>9871.1155999999992</v>
          </cell>
          <cell r="CJ396">
            <v>58584.116399999999</v>
          </cell>
          <cell r="CK396">
            <v>0</v>
          </cell>
          <cell r="CL396">
            <v>0</v>
          </cell>
          <cell r="CM396">
            <v>0</v>
          </cell>
          <cell r="CN396">
            <v>4259.1130000000003</v>
          </cell>
          <cell r="CO396">
            <v>9871.1155999999992</v>
          </cell>
          <cell r="CP396">
            <v>58584.116399999999</v>
          </cell>
          <cell r="CQ396">
            <v>0</v>
          </cell>
          <cell r="CR396">
            <v>0</v>
          </cell>
          <cell r="CS396">
            <v>0</v>
          </cell>
          <cell r="CT396">
            <v>0</v>
          </cell>
          <cell r="CU396">
            <v>0</v>
          </cell>
          <cell r="CV396">
            <v>0</v>
          </cell>
          <cell r="CW396">
            <v>0</v>
          </cell>
          <cell r="CX396">
            <v>0</v>
          </cell>
          <cell r="CY396">
            <v>0</v>
          </cell>
          <cell r="CZ396">
            <v>35663.419099999999</v>
          </cell>
          <cell r="DA396">
            <v>131766.96849999999</v>
          </cell>
          <cell r="DB396">
            <v>490550.45799999998</v>
          </cell>
        </row>
        <row r="397">
          <cell r="A397">
            <v>94195</v>
          </cell>
          <cell r="B397">
            <v>503.19920000000002</v>
          </cell>
          <cell r="C397">
            <v>1166.2375</v>
          </cell>
          <cell r="D397">
            <v>6921.5063</v>
          </cell>
          <cell r="E397">
            <v>934.51279999999997</v>
          </cell>
          <cell r="F397">
            <v>2165.8697999999999</v>
          </cell>
          <cell r="G397">
            <v>12854.2266</v>
          </cell>
          <cell r="H397">
            <v>0</v>
          </cell>
          <cell r="I397">
            <v>0</v>
          </cell>
          <cell r="J397">
            <v>0</v>
          </cell>
          <cell r="K397">
            <v>575.08479999999997</v>
          </cell>
          <cell r="L397">
            <v>1332.8429000000001</v>
          </cell>
          <cell r="M397">
            <v>7910.2932000000001</v>
          </cell>
          <cell r="N397">
            <v>0</v>
          </cell>
          <cell r="O397">
            <v>0</v>
          </cell>
          <cell r="P397">
            <v>0</v>
          </cell>
          <cell r="Q397">
            <v>0</v>
          </cell>
          <cell r="R397">
            <v>0</v>
          </cell>
          <cell r="S397">
            <v>0</v>
          </cell>
          <cell r="T397">
            <v>0</v>
          </cell>
          <cell r="U397">
            <v>0</v>
          </cell>
          <cell r="V397">
            <v>0</v>
          </cell>
          <cell r="W397">
            <v>862.62720000000002</v>
          </cell>
          <cell r="X397">
            <v>1999.2644</v>
          </cell>
          <cell r="Y397">
            <v>11865.439700000001</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575.08479999999997</v>
          </cell>
          <cell r="AS397">
            <v>1332.8429000000001</v>
          </cell>
          <cell r="AT397">
            <v>7910.2932000000001</v>
          </cell>
          <cell r="AU397">
            <v>0</v>
          </cell>
          <cell r="AV397">
            <v>0</v>
          </cell>
          <cell r="AW397">
            <v>0</v>
          </cell>
          <cell r="AX397">
            <v>0</v>
          </cell>
          <cell r="AY397">
            <v>0</v>
          </cell>
          <cell r="AZ397">
            <v>0</v>
          </cell>
          <cell r="BA397">
            <v>575.08479999999997</v>
          </cell>
          <cell r="BB397">
            <v>1332.8429000000001</v>
          </cell>
          <cell r="BC397">
            <v>7910.2932000000001</v>
          </cell>
          <cell r="BD397">
            <v>1437.712</v>
          </cell>
          <cell r="BE397">
            <v>3332.1073000000001</v>
          </cell>
          <cell r="BF397">
            <v>19775.732899999999</v>
          </cell>
          <cell r="BG397">
            <v>0</v>
          </cell>
          <cell r="BH397">
            <v>0</v>
          </cell>
          <cell r="BI397">
            <v>0</v>
          </cell>
          <cell r="BJ397">
            <v>1437.712</v>
          </cell>
          <cell r="BK397">
            <v>3332.1073000000001</v>
          </cell>
          <cell r="BL397">
            <v>19775.732899999999</v>
          </cell>
          <cell r="BM397">
            <v>862.62720000000002</v>
          </cell>
          <cell r="BN397">
            <v>1999.2644</v>
          </cell>
          <cell r="BO397">
            <v>11865.439700000001</v>
          </cell>
          <cell r="BP397">
            <v>1437.712</v>
          </cell>
          <cell r="BQ397">
            <v>3332.1073000000001</v>
          </cell>
          <cell r="BR397">
            <v>19775.732899999999</v>
          </cell>
          <cell r="BS397">
            <v>0</v>
          </cell>
          <cell r="BT397">
            <v>0</v>
          </cell>
          <cell r="BU397">
            <v>0</v>
          </cell>
          <cell r="BV397">
            <v>1437.712</v>
          </cell>
          <cell r="BW397">
            <v>3332.1073000000001</v>
          </cell>
          <cell r="BX397">
            <v>19775.732899999999</v>
          </cell>
          <cell r="BY397">
            <v>0</v>
          </cell>
          <cell r="BZ397">
            <v>0</v>
          </cell>
          <cell r="CA397">
            <v>0</v>
          </cell>
          <cell r="CB397">
            <v>0</v>
          </cell>
          <cell r="CC397">
            <v>0</v>
          </cell>
          <cell r="CD397">
            <v>0</v>
          </cell>
          <cell r="CE397">
            <v>0</v>
          </cell>
          <cell r="CF397">
            <v>0</v>
          </cell>
          <cell r="CG397">
            <v>0</v>
          </cell>
          <cell r="CH397">
            <v>575.08479999999997</v>
          </cell>
          <cell r="CI397">
            <v>1332.8429000000001</v>
          </cell>
          <cell r="CJ397">
            <v>7910.2932000000001</v>
          </cell>
          <cell r="CK397">
            <v>0</v>
          </cell>
          <cell r="CL397">
            <v>0</v>
          </cell>
          <cell r="CM397">
            <v>0</v>
          </cell>
          <cell r="CN397">
            <v>575.08479999999997</v>
          </cell>
          <cell r="CO397">
            <v>1332.8429000000001</v>
          </cell>
          <cell r="CP397">
            <v>7910.2932000000001</v>
          </cell>
          <cell r="CQ397">
            <v>0</v>
          </cell>
          <cell r="CR397">
            <v>0</v>
          </cell>
          <cell r="CS397">
            <v>0</v>
          </cell>
          <cell r="CT397">
            <v>0</v>
          </cell>
          <cell r="CU397">
            <v>0</v>
          </cell>
          <cell r="CV397">
            <v>0</v>
          </cell>
          <cell r="CW397">
            <v>0</v>
          </cell>
          <cell r="CX397">
            <v>0</v>
          </cell>
          <cell r="CY397">
            <v>0</v>
          </cell>
          <cell r="CZ397">
            <v>862.62720000000002</v>
          </cell>
          <cell r="DA397">
            <v>1999.2644</v>
          </cell>
          <cell r="DB397">
            <v>11865.439700000001</v>
          </cell>
        </row>
        <row r="398">
          <cell r="A398">
            <v>94196</v>
          </cell>
          <cell r="B398">
            <v>0</v>
          </cell>
          <cell r="C398">
            <v>0</v>
          </cell>
          <cell r="D398">
            <v>0</v>
          </cell>
          <cell r="E398">
            <v>0</v>
          </cell>
          <cell r="F398">
            <v>0</v>
          </cell>
          <cell r="G398">
            <v>0</v>
          </cell>
          <cell r="H398">
            <v>0</v>
          </cell>
          <cell r="I398">
            <v>0</v>
          </cell>
          <cell r="J398">
            <v>0</v>
          </cell>
          <cell r="K398">
            <v>0</v>
          </cell>
          <cell r="L398">
            <v>0</v>
          </cell>
          <cell r="M398">
            <v>0</v>
          </cell>
          <cell r="N398">
            <v>0</v>
          </cell>
          <cell r="O398">
            <v>0</v>
          </cell>
          <cell r="P398">
            <v>0</v>
          </cell>
          <cell r="Q398">
            <v>0</v>
          </cell>
          <cell r="R398">
            <v>54.940100000000001</v>
          </cell>
          <cell r="S398">
            <v>0</v>
          </cell>
          <cell r="T398">
            <v>0</v>
          </cell>
          <cell r="U398">
            <v>194.78749999999999</v>
          </cell>
          <cell r="V398">
            <v>0</v>
          </cell>
          <cell r="W398">
            <v>0</v>
          </cell>
          <cell r="X398">
            <v>249.7276</v>
          </cell>
          <cell r="Y398">
            <v>0</v>
          </cell>
          <cell r="Z398">
            <v>0</v>
          </cell>
          <cell r="AA398">
            <v>445.50850000000003</v>
          </cell>
          <cell r="AB398">
            <v>0</v>
          </cell>
          <cell r="AC398">
            <v>0</v>
          </cell>
          <cell r="AD398">
            <v>0</v>
          </cell>
          <cell r="AE398">
            <v>0</v>
          </cell>
          <cell r="AF398">
            <v>0</v>
          </cell>
          <cell r="AG398">
            <v>0</v>
          </cell>
          <cell r="AH398">
            <v>0</v>
          </cell>
          <cell r="AI398">
            <v>0</v>
          </cell>
          <cell r="AJ398">
            <v>0</v>
          </cell>
          <cell r="AK398">
            <v>0</v>
          </cell>
          <cell r="AL398">
            <v>0</v>
          </cell>
          <cell r="AM398">
            <v>246.48339999999999</v>
          </cell>
          <cell r="AN398">
            <v>0</v>
          </cell>
          <cell r="AO398">
            <v>0</v>
          </cell>
          <cell r="AP398">
            <v>691.99189999999999</v>
          </cell>
          <cell r="AQ398">
            <v>0</v>
          </cell>
          <cell r="AR398">
            <v>0</v>
          </cell>
          <cell r="AS398">
            <v>0</v>
          </cell>
          <cell r="AT398">
            <v>0</v>
          </cell>
          <cell r="AU398">
            <v>0</v>
          </cell>
          <cell r="AV398">
            <v>0</v>
          </cell>
          <cell r="AW398">
            <v>0</v>
          </cell>
          <cell r="AX398">
            <v>0</v>
          </cell>
          <cell r="AY398">
            <v>0</v>
          </cell>
          <cell r="AZ398">
            <v>0</v>
          </cell>
          <cell r="BA398">
            <v>0</v>
          </cell>
          <cell r="BB398">
            <v>0</v>
          </cell>
          <cell r="BC398">
            <v>0</v>
          </cell>
          <cell r="BD398">
            <v>0</v>
          </cell>
          <cell r="BE398">
            <v>445.50850000000003</v>
          </cell>
          <cell r="BF398">
            <v>0</v>
          </cell>
          <cell r="BG398">
            <v>0</v>
          </cell>
          <cell r="BH398">
            <v>496.21100000000001</v>
          </cell>
          <cell r="BI398">
            <v>0</v>
          </cell>
          <cell r="BJ398">
            <v>0</v>
          </cell>
          <cell r="BK398">
            <v>941.71950000000004</v>
          </cell>
          <cell r="BL398">
            <v>0</v>
          </cell>
          <cell r="BM398">
            <v>0</v>
          </cell>
          <cell r="BN398">
            <v>941.71950000000004</v>
          </cell>
          <cell r="BO398">
            <v>0</v>
          </cell>
          <cell r="BP398">
            <v>0</v>
          </cell>
          <cell r="BQ398">
            <v>445.50850000000003</v>
          </cell>
          <cell r="BR398">
            <v>0</v>
          </cell>
          <cell r="BS398">
            <v>0</v>
          </cell>
          <cell r="BT398">
            <v>496.21100000000001</v>
          </cell>
          <cell r="BU398">
            <v>0</v>
          </cell>
          <cell r="BV398">
            <v>0</v>
          </cell>
          <cell r="BW398">
            <v>941.71950000000004</v>
          </cell>
          <cell r="BX398">
            <v>0</v>
          </cell>
          <cell r="BY398">
            <v>0</v>
          </cell>
          <cell r="BZ398">
            <v>0</v>
          </cell>
          <cell r="CA398">
            <v>0</v>
          </cell>
          <cell r="CB398">
            <v>0</v>
          </cell>
          <cell r="CC398">
            <v>0</v>
          </cell>
          <cell r="CD398">
            <v>0</v>
          </cell>
          <cell r="CE398">
            <v>0</v>
          </cell>
          <cell r="CF398">
            <v>0</v>
          </cell>
          <cell r="CG398">
            <v>0</v>
          </cell>
          <cell r="CH398">
            <v>0</v>
          </cell>
          <cell r="CI398">
            <v>0</v>
          </cell>
          <cell r="CJ398">
            <v>0</v>
          </cell>
          <cell r="CK398">
            <v>0</v>
          </cell>
          <cell r="CL398">
            <v>0</v>
          </cell>
          <cell r="CM398">
            <v>0</v>
          </cell>
          <cell r="CN398">
            <v>0</v>
          </cell>
          <cell r="CO398">
            <v>0</v>
          </cell>
          <cell r="CP398">
            <v>0</v>
          </cell>
          <cell r="CQ398">
            <v>0</v>
          </cell>
          <cell r="CR398">
            <v>0</v>
          </cell>
          <cell r="CS398">
            <v>0</v>
          </cell>
          <cell r="CT398">
            <v>0</v>
          </cell>
          <cell r="CU398">
            <v>0</v>
          </cell>
          <cell r="CV398">
            <v>0</v>
          </cell>
          <cell r="CW398">
            <v>0</v>
          </cell>
          <cell r="CX398">
            <v>0</v>
          </cell>
          <cell r="CY398">
            <v>0</v>
          </cell>
          <cell r="CZ398">
            <v>0</v>
          </cell>
          <cell r="DA398">
            <v>941.71950000000004</v>
          </cell>
          <cell r="DB398">
            <v>0</v>
          </cell>
        </row>
        <row r="399">
          <cell r="A399">
            <v>94197</v>
          </cell>
          <cell r="B399">
            <v>1440.9096999999999</v>
          </cell>
          <cell r="C399">
            <v>10100.3673</v>
          </cell>
          <cell r="D399">
            <v>19819.718199999999</v>
          </cell>
          <cell r="E399">
            <v>2675.9751999999999</v>
          </cell>
          <cell r="F399">
            <v>18757.8253</v>
          </cell>
          <cell r="G399">
            <v>36808.049500000001</v>
          </cell>
          <cell r="H399">
            <v>0</v>
          </cell>
          <cell r="I399">
            <v>0</v>
          </cell>
          <cell r="J399">
            <v>0</v>
          </cell>
          <cell r="K399">
            <v>0</v>
          </cell>
          <cell r="L399">
            <v>0</v>
          </cell>
          <cell r="M399">
            <v>0</v>
          </cell>
          <cell r="N399">
            <v>0</v>
          </cell>
          <cell r="O399">
            <v>0</v>
          </cell>
          <cell r="P399">
            <v>0</v>
          </cell>
          <cell r="Q399">
            <v>33.8491</v>
          </cell>
          <cell r="R399">
            <v>94.600300000000004</v>
          </cell>
          <cell r="S399">
            <v>465.59429999999998</v>
          </cell>
          <cell r="T399">
            <v>120.0104</v>
          </cell>
          <cell r="U399">
            <v>335.4008</v>
          </cell>
          <cell r="V399">
            <v>1650.7435</v>
          </cell>
          <cell r="W399">
            <v>4270.7443999999996</v>
          </cell>
          <cell r="X399">
            <v>29288.1937</v>
          </cell>
          <cell r="Y399">
            <v>58744.105499999998</v>
          </cell>
          <cell r="Z399">
            <v>267.51769999999999</v>
          </cell>
          <cell r="AA399">
            <v>749.20550000000003</v>
          </cell>
          <cell r="AB399">
            <v>3679.7067000000002</v>
          </cell>
          <cell r="AC399">
            <v>0</v>
          </cell>
          <cell r="AD399">
            <v>95.910300000000007</v>
          </cell>
          <cell r="AE399">
            <v>0</v>
          </cell>
          <cell r="AF399">
            <v>0</v>
          </cell>
          <cell r="AG399">
            <v>0</v>
          </cell>
          <cell r="AH399">
            <v>0</v>
          </cell>
          <cell r="AI399">
            <v>0</v>
          </cell>
          <cell r="AJ399">
            <v>0</v>
          </cell>
          <cell r="AK399">
            <v>0</v>
          </cell>
          <cell r="AL399">
            <v>151.65190000000001</v>
          </cell>
          <cell r="AM399">
            <v>428.45549999999997</v>
          </cell>
          <cell r="AN399">
            <v>2085.9726000000001</v>
          </cell>
          <cell r="AO399">
            <v>419.1696</v>
          </cell>
          <cell r="AP399">
            <v>1081.7507000000001</v>
          </cell>
          <cell r="AQ399">
            <v>5765.6792999999998</v>
          </cell>
          <cell r="AR399">
            <v>0</v>
          </cell>
          <cell r="AS399">
            <v>95.910300000000007</v>
          </cell>
          <cell r="AT399">
            <v>0</v>
          </cell>
          <cell r="AU399">
            <v>0</v>
          </cell>
          <cell r="AV399">
            <v>0</v>
          </cell>
          <cell r="AW399">
            <v>0</v>
          </cell>
          <cell r="AX399">
            <v>0</v>
          </cell>
          <cell r="AY399">
            <v>0</v>
          </cell>
          <cell r="AZ399">
            <v>0</v>
          </cell>
          <cell r="BA399">
            <v>0</v>
          </cell>
          <cell r="BB399">
            <v>95.910300000000007</v>
          </cell>
          <cell r="BC399">
            <v>0</v>
          </cell>
          <cell r="BD399">
            <v>4384.4026000000003</v>
          </cell>
          <cell r="BE399">
            <v>29607.398099999999</v>
          </cell>
          <cell r="BF399">
            <v>60307.474399999999</v>
          </cell>
          <cell r="BG399">
            <v>305.51139999999998</v>
          </cell>
          <cell r="BH399">
            <v>858.45659999999998</v>
          </cell>
          <cell r="BI399">
            <v>4202.3104000000003</v>
          </cell>
          <cell r="BJ399">
            <v>4689.9139999999998</v>
          </cell>
          <cell r="BK399">
            <v>30465.8547</v>
          </cell>
          <cell r="BL399">
            <v>64509.784800000001</v>
          </cell>
          <cell r="BM399">
            <v>4689.9139999999998</v>
          </cell>
          <cell r="BN399">
            <v>30369.9444</v>
          </cell>
          <cell r="BO399">
            <v>64509.784800000001</v>
          </cell>
          <cell r="BP399">
            <v>4384.4026000000003</v>
          </cell>
          <cell r="BQ399">
            <v>29607.398099999999</v>
          </cell>
          <cell r="BR399">
            <v>60307.474399999999</v>
          </cell>
          <cell r="BS399">
            <v>305.51139999999998</v>
          </cell>
          <cell r="BT399">
            <v>858.45659999999998</v>
          </cell>
          <cell r="BU399">
            <v>4202.3104000000003</v>
          </cell>
          <cell r="BV399">
            <v>4689.9139999999998</v>
          </cell>
          <cell r="BW399">
            <v>30465.8547</v>
          </cell>
          <cell r="BX399">
            <v>64509.784800000001</v>
          </cell>
          <cell r="BY399">
            <v>0</v>
          </cell>
          <cell r="BZ399">
            <v>0</v>
          </cell>
          <cell r="CA399">
            <v>0</v>
          </cell>
          <cell r="CB399">
            <v>0</v>
          </cell>
          <cell r="CC399">
            <v>0</v>
          </cell>
          <cell r="CD399">
            <v>0</v>
          </cell>
          <cell r="CE399">
            <v>0</v>
          </cell>
          <cell r="CF399">
            <v>0</v>
          </cell>
          <cell r="CG399">
            <v>0</v>
          </cell>
          <cell r="CH399">
            <v>0</v>
          </cell>
          <cell r="CI399">
            <v>0</v>
          </cell>
          <cell r="CJ399">
            <v>0</v>
          </cell>
          <cell r="CK399">
            <v>0</v>
          </cell>
          <cell r="CL399">
            <v>95.910300000000007</v>
          </cell>
          <cell r="CM399">
            <v>0</v>
          </cell>
          <cell r="CN399">
            <v>0</v>
          </cell>
          <cell r="CO399">
            <v>95.910300000000007</v>
          </cell>
          <cell r="CP399">
            <v>0</v>
          </cell>
          <cell r="CQ399">
            <v>0</v>
          </cell>
          <cell r="CR399">
            <v>0</v>
          </cell>
          <cell r="CS399">
            <v>0</v>
          </cell>
          <cell r="CT399">
            <v>0</v>
          </cell>
          <cell r="CU399">
            <v>0</v>
          </cell>
          <cell r="CV399">
            <v>0</v>
          </cell>
          <cell r="CW399">
            <v>0</v>
          </cell>
          <cell r="CX399">
            <v>0</v>
          </cell>
          <cell r="CY399">
            <v>0</v>
          </cell>
          <cell r="CZ399">
            <v>4689.9139999999998</v>
          </cell>
          <cell r="DA399">
            <v>30369.9444</v>
          </cell>
          <cell r="DB399">
            <v>64509.784800000001</v>
          </cell>
        </row>
        <row r="400">
          <cell r="A400">
            <v>94198</v>
          </cell>
          <cell r="B400">
            <v>7571.1688999999997</v>
          </cell>
          <cell r="C400">
            <v>16532.472600000001</v>
          </cell>
          <cell r="D400">
            <v>100596.3673</v>
          </cell>
          <cell r="E400">
            <v>14060.742200000001</v>
          </cell>
          <cell r="F400">
            <v>30304.317500000001</v>
          </cell>
          <cell r="G400">
            <v>186821.82490000001</v>
          </cell>
          <cell r="H400">
            <v>0</v>
          </cell>
          <cell r="I400">
            <v>0</v>
          </cell>
          <cell r="J400">
            <v>0</v>
          </cell>
          <cell r="K400">
            <v>0</v>
          </cell>
          <cell r="L400">
            <v>0</v>
          </cell>
          <cell r="M400">
            <v>0</v>
          </cell>
          <cell r="N400">
            <v>0</v>
          </cell>
          <cell r="O400">
            <v>0</v>
          </cell>
          <cell r="P400">
            <v>0</v>
          </cell>
          <cell r="Q400">
            <v>110.9817</v>
          </cell>
          <cell r="R400">
            <v>396.61540000000002</v>
          </cell>
          <cell r="S400">
            <v>1474.5896</v>
          </cell>
          <cell r="T400">
            <v>393.48039999999997</v>
          </cell>
          <cell r="U400">
            <v>1406.1815999999999</v>
          </cell>
          <cell r="V400">
            <v>5228.0833000000002</v>
          </cell>
          <cell r="W400">
            <v>22136.373200000002</v>
          </cell>
          <cell r="X400">
            <v>48639.587099999997</v>
          </cell>
          <cell r="Y400">
            <v>294120.8651</v>
          </cell>
          <cell r="Z400">
            <v>1921.1282000000001</v>
          </cell>
          <cell r="AA400">
            <v>6774.7269999999999</v>
          </cell>
          <cell r="AB400">
            <v>25525.585299999999</v>
          </cell>
          <cell r="AC400">
            <v>0</v>
          </cell>
          <cell r="AD400">
            <v>0</v>
          </cell>
          <cell r="AE400">
            <v>0</v>
          </cell>
          <cell r="AF400">
            <v>0</v>
          </cell>
          <cell r="AG400">
            <v>0</v>
          </cell>
          <cell r="AH400">
            <v>0</v>
          </cell>
          <cell r="AI400">
            <v>0</v>
          </cell>
          <cell r="AJ400">
            <v>0</v>
          </cell>
          <cell r="AK400">
            <v>0</v>
          </cell>
          <cell r="AL400">
            <v>548.88109999999995</v>
          </cell>
          <cell r="AM400">
            <v>1989.0359000000001</v>
          </cell>
          <cell r="AN400">
            <v>7292.8543</v>
          </cell>
          <cell r="AO400">
            <v>2470.0093000000002</v>
          </cell>
          <cell r="AP400">
            <v>8763.7628999999997</v>
          </cell>
          <cell r="AQ400">
            <v>32818.439599999998</v>
          </cell>
          <cell r="AR400">
            <v>0</v>
          </cell>
          <cell r="AS400">
            <v>0</v>
          </cell>
          <cell r="AT400">
            <v>0</v>
          </cell>
          <cell r="AU400">
            <v>0</v>
          </cell>
          <cell r="AV400">
            <v>0</v>
          </cell>
          <cell r="AW400">
            <v>0</v>
          </cell>
          <cell r="AX400">
            <v>0</v>
          </cell>
          <cell r="AY400">
            <v>0</v>
          </cell>
          <cell r="AZ400">
            <v>0</v>
          </cell>
          <cell r="BA400">
            <v>0</v>
          </cell>
          <cell r="BB400">
            <v>0</v>
          </cell>
          <cell r="BC400">
            <v>0</v>
          </cell>
          <cell r="BD400">
            <v>23553.0393</v>
          </cell>
          <cell r="BE400">
            <v>53611.517099999997</v>
          </cell>
          <cell r="BF400">
            <v>312943.77750000003</v>
          </cell>
          <cell r="BG400">
            <v>1053.3432</v>
          </cell>
          <cell r="BH400">
            <v>3791.8328999999999</v>
          </cell>
          <cell r="BI400">
            <v>13995.5272</v>
          </cell>
          <cell r="BJ400">
            <v>24606.3825</v>
          </cell>
          <cell r="BK400">
            <v>57403.35</v>
          </cell>
          <cell r="BL400">
            <v>326939.30469999998</v>
          </cell>
          <cell r="BM400">
            <v>24606.3825</v>
          </cell>
          <cell r="BN400">
            <v>57403.35</v>
          </cell>
          <cell r="BO400">
            <v>326939.30469999998</v>
          </cell>
          <cell r="BP400">
            <v>23553.0393</v>
          </cell>
          <cell r="BQ400">
            <v>53611.517099999997</v>
          </cell>
          <cell r="BR400">
            <v>312943.77750000003</v>
          </cell>
          <cell r="BS400">
            <v>1053.3432</v>
          </cell>
          <cell r="BT400">
            <v>3791.8328999999999</v>
          </cell>
          <cell r="BU400">
            <v>13995.5272</v>
          </cell>
          <cell r="BV400">
            <v>24606.3825</v>
          </cell>
          <cell r="BW400">
            <v>57403.35</v>
          </cell>
          <cell r="BX400">
            <v>326939.30469999998</v>
          </cell>
          <cell r="BY400">
            <v>0</v>
          </cell>
          <cell r="BZ400">
            <v>0</v>
          </cell>
          <cell r="CA400">
            <v>0</v>
          </cell>
          <cell r="CB400">
            <v>0</v>
          </cell>
          <cell r="CC400">
            <v>0</v>
          </cell>
          <cell r="CD400">
            <v>0</v>
          </cell>
          <cell r="CE400">
            <v>0</v>
          </cell>
          <cell r="CF400">
            <v>0</v>
          </cell>
          <cell r="CG400">
            <v>0</v>
          </cell>
          <cell r="CH400">
            <v>0</v>
          </cell>
          <cell r="CI400">
            <v>0</v>
          </cell>
          <cell r="CJ400">
            <v>0</v>
          </cell>
          <cell r="CK400">
            <v>0</v>
          </cell>
          <cell r="CL400">
            <v>0</v>
          </cell>
          <cell r="CM400">
            <v>0</v>
          </cell>
          <cell r="CN400">
            <v>0</v>
          </cell>
          <cell r="CO400">
            <v>0</v>
          </cell>
          <cell r="CP400">
            <v>0</v>
          </cell>
          <cell r="CQ400">
            <v>0</v>
          </cell>
          <cell r="CR400">
            <v>0</v>
          </cell>
          <cell r="CS400">
            <v>0</v>
          </cell>
          <cell r="CT400">
            <v>0</v>
          </cell>
          <cell r="CU400">
            <v>0</v>
          </cell>
          <cell r="CV400">
            <v>0</v>
          </cell>
          <cell r="CW400">
            <v>0</v>
          </cell>
          <cell r="CX400">
            <v>0</v>
          </cell>
          <cell r="CY400">
            <v>0</v>
          </cell>
          <cell r="CZ400">
            <v>24606.3825</v>
          </cell>
          <cell r="DA400">
            <v>57403.35</v>
          </cell>
          <cell r="DB400">
            <v>326939.30469999998</v>
          </cell>
        </row>
        <row r="401">
          <cell r="A401">
            <v>94199</v>
          </cell>
          <cell r="B401">
            <v>97.010300000000001</v>
          </cell>
          <cell r="C401">
            <v>299.76319999999998</v>
          </cell>
          <cell r="D401">
            <v>993.79700000000003</v>
          </cell>
          <cell r="E401">
            <v>180.16210000000001</v>
          </cell>
          <cell r="F401">
            <v>556.70320000000004</v>
          </cell>
          <cell r="G401">
            <v>1845.6234999999999</v>
          </cell>
          <cell r="H401">
            <v>0</v>
          </cell>
          <cell r="I401">
            <v>0</v>
          </cell>
          <cell r="J401">
            <v>0</v>
          </cell>
          <cell r="K401">
            <v>116.6683</v>
          </cell>
          <cell r="L401">
            <v>265.29669999999999</v>
          </cell>
          <cell r="M401">
            <v>1195.1768999999999</v>
          </cell>
          <cell r="N401">
            <v>0</v>
          </cell>
          <cell r="O401">
            <v>0</v>
          </cell>
          <cell r="P401">
            <v>0</v>
          </cell>
          <cell r="Q401">
            <v>116.0549</v>
          </cell>
          <cell r="R401">
            <v>225.58170000000001</v>
          </cell>
          <cell r="S401">
            <v>1021.4479</v>
          </cell>
          <cell r="T401">
            <v>411.46730000000002</v>
          </cell>
          <cell r="U401">
            <v>799.78930000000003</v>
          </cell>
          <cell r="V401">
            <v>3621.4985999999999</v>
          </cell>
          <cell r="W401">
            <v>688.02629999999999</v>
          </cell>
          <cell r="X401">
            <v>1616.5407</v>
          </cell>
          <cell r="Y401">
            <v>6287.1900999999998</v>
          </cell>
          <cell r="Z401">
            <v>779.08109999999999</v>
          </cell>
          <cell r="AA401">
            <v>1500.8703</v>
          </cell>
          <cell r="AB401">
            <v>6623.3656000000001</v>
          </cell>
          <cell r="AC401">
            <v>0</v>
          </cell>
          <cell r="AD401">
            <v>0</v>
          </cell>
          <cell r="AE401">
            <v>0</v>
          </cell>
          <cell r="AF401">
            <v>0</v>
          </cell>
          <cell r="AG401">
            <v>0</v>
          </cell>
          <cell r="AH401">
            <v>0</v>
          </cell>
          <cell r="AI401">
            <v>0</v>
          </cell>
          <cell r="AJ401">
            <v>0</v>
          </cell>
          <cell r="AK401">
            <v>0</v>
          </cell>
          <cell r="AL401">
            <v>486.54270000000002</v>
          </cell>
          <cell r="AM401">
            <v>940.17909999999995</v>
          </cell>
          <cell r="AN401">
            <v>4984.2578000000003</v>
          </cell>
          <cell r="AO401">
            <v>1265.6238000000001</v>
          </cell>
          <cell r="AP401">
            <v>2441.0493999999999</v>
          </cell>
          <cell r="AQ401">
            <v>11607.6234</v>
          </cell>
          <cell r="AR401">
            <v>116.6683</v>
          </cell>
          <cell r="AS401">
            <v>265.29669999999999</v>
          </cell>
          <cell r="AT401">
            <v>1195.1768999999999</v>
          </cell>
          <cell r="AU401">
            <v>0</v>
          </cell>
          <cell r="AV401">
            <v>0</v>
          </cell>
          <cell r="AW401">
            <v>0</v>
          </cell>
          <cell r="AX401">
            <v>0</v>
          </cell>
          <cell r="AY401">
            <v>0</v>
          </cell>
          <cell r="AZ401">
            <v>0</v>
          </cell>
          <cell r="BA401">
            <v>116.6683</v>
          </cell>
          <cell r="BB401">
            <v>265.29669999999999</v>
          </cell>
          <cell r="BC401">
            <v>1195.1768999999999</v>
          </cell>
          <cell r="BD401">
            <v>1056.2535</v>
          </cell>
          <cell r="BE401">
            <v>2357.3366999999998</v>
          </cell>
          <cell r="BF401">
            <v>9462.7860999999994</v>
          </cell>
          <cell r="BG401">
            <v>1014.0649</v>
          </cell>
          <cell r="BH401">
            <v>1965.5500999999999</v>
          </cell>
          <cell r="BI401">
            <v>9627.2042999999994</v>
          </cell>
          <cell r="BJ401">
            <v>2070.3184000000001</v>
          </cell>
          <cell r="BK401">
            <v>4322.8868000000002</v>
          </cell>
          <cell r="BL401">
            <v>19089.990399999999</v>
          </cell>
          <cell r="BM401">
            <v>1953.6501000000001</v>
          </cell>
          <cell r="BN401">
            <v>4057.5900999999999</v>
          </cell>
          <cell r="BO401">
            <v>17894.8135</v>
          </cell>
          <cell r="BP401">
            <v>1056.2535</v>
          </cell>
          <cell r="BQ401">
            <v>2357.3366999999998</v>
          </cell>
          <cell r="BR401">
            <v>9462.7860999999994</v>
          </cell>
          <cell r="BS401">
            <v>1014.0649</v>
          </cell>
          <cell r="BT401">
            <v>1965.5500999999999</v>
          </cell>
          <cell r="BU401">
            <v>9627.2042999999994</v>
          </cell>
          <cell r="BV401">
            <v>2070.3184000000001</v>
          </cell>
          <cell r="BW401">
            <v>4322.8868000000002</v>
          </cell>
          <cell r="BX401">
            <v>19089.990399999999</v>
          </cell>
          <cell r="BY401">
            <v>0</v>
          </cell>
          <cell r="BZ401">
            <v>0</v>
          </cell>
          <cell r="CA401">
            <v>0</v>
          </cell>
          <cell r="CB401">
            <v>0</v>
          </cell>
          <cell r="CC401">
            <v>0</v>
          </cell>
          <cell r="CD401">
            <v>0</v>
          </cell>
          <cell r="CE401">
            <v>0</v>
          </cell>
          <cell r="CF401">
            <v>0</v>
          </cell>
          <cell r="CG401">
            <v>0</v>
          </cell>
          <cell r="CH401">
            <v>116.6683</v>
          </cell>
          <cell r="CI401">
            <v>265.29669999999999</v>
          </cell>
          <cell r="CJ401">
            <v>1195.1768999999999</v>
          </cell>
          <cell r="CK401">
            <v>0</v>
          </cell>
          <cell r="CL401">
            <v>0</v>
          </cell>
          <cell r="CM401">
            <v>0</v>
          </cell>
          <cell r="CN401">
            <v>116.6683</v>
          </cell>
          <cell r="CO401">
            <v>265.29669999999999</v>
          </cell>
          <cell r="CP401">
            <v>1195.1768999999999</v>
          </cell>
          <cell r="CQ401">
            <v>0</v>
          </cell>
          <cell r="CR401">
            <v>0</v>
          </cell>
          <cell r="CS401">
            <v>0</v>
          </cell>
          <cell r="CT401">
            <v>0</v>
          </cell>
          <cell r="CU401">
            <v>0</v>
          </cell>
          <cell r="CV401">
            <v>0</v>
          </cell>
          <cell r="CW401">
            <v>0</v>
          </cell>
          <cell r="CX401">
            <v>0</v>
          </cell>
          <cell r="CY401">
            <v>0</v>
          </cell>
          <cell r="CZ401">
            <v>1953.6501000000001</v>
          </cell>
          <cell r="DA401">
            <v>4057.5900999999999</v>
          </cell>
          <cell r="DB401">
            <v>17894.8135</v>
          </cell>
        </row>
        <row r="402">
          <cell r="A402">
            <v>94200</v>
          </cell>
          <cell r="B402">
            <v>47.310899999999997</v>
          </cell>
          <cell r="C402">
            <v>113.87220000000001</v>
          </cell>
          <cell r="D402">
            <v>0</v>
          </cell>
          <cell r="E402">
            <v>87.863200000000006</v>
          </cell>
          <cell r="F402">
            <v>249.0608</v>
          </cell>
          <cell r="G402">
            <v>0</v>
          </cell>
          <cell r="H402">
            <v>0</v>
          </cell>
          <cell r="I402">
            <v>50.845999999999997</v>
          </cell>
          <cell r="J402">
            <v>0</v>
          </cell>
          <cell r="K402">
            <v>35.020899999999997</v>
          </cell>
          <cell r="L402">
            <v>212.077</v>
          </cell>
          <cell r="M402">
            <v>0</v>
          </cell>
          <cell r="N402">
            <v>0</v>
          </cell>
          <cell r="O402">
            <v>50.845999999999997</v>
          </cell>
          <cell r="P402">
            <v>0</v>
          </cell>
          <cell r="Q402">
            <v>67.720299999999995</v>
          </cell>
          <cell r="R402">
            <v>203.65430000000001</v>
          </cell>
          <cell r="S402">
            <v>0</v>
          </cell>
          <cell r="T402">
            <v>240.0994</v>
          </cell>
          <cell r="U402">
            <v>722.04759999999999</v>
          </cell>
          <cell r="V402">
            <v>0</v>
          </cell>
          <cell r="W402">
            <v>407.97289999999998</v>
          </cell>
          <cell r="X402">
            <v>1076.5579</v>
          </cell>
          <cell r="Y402">
            <v>0</v>
          </cell>
          <cell r="Z402">
            <v>866.04589999999996</v>
          </cell>
          <cell r="AA402">
            <v>2589.8571000000002</v>
          </cell>
          <cell r="AB402">
            <v>0</v>
          </cell>
          <cell r="AC402">
            <v>0</v>
          </cell>
          <cell r="AD402">
            <v>0</v>
          </cell>
          <cell r="AE402">
            <v>0</v>
          </cell>
          <cell r="AF402">
            <v>0</v>
          </cell>
          <cell r="AG402">
            <v>0</v>
          </cell>
          <cell r="AH402">
            <v>0</v>
          </cell>
          <cell r="AI402">
            <v>0</v>
          </cell>
          <cell r="AJ402">
            <v>0</v>
          </cell>
          <cell r="AK402">
            <v>0</v>
          </cell>
          <cell r="AL402">
            <v>309.26979999999998</v>
          </cell>
          <cell r="AM402">
            <v>929.30020000000002</v>
          </cell>
          <cell r="AN402">
            <v>0</v>
          </cell>
          <cell r="AO402">
            <v>1175.3157000000001</v>
          </cell>
          <cell r="AP402">
            <v>3519.1572999999999</v>
          </cell>
          <cell r="AQ402">
            <v>0</v>
          </cell>
          <cell r="AR402">
            <v>35.020899999999997</v>
          </cell>
          <cell r="AS402">
            <v>262.923</v>
          </cell>
          <cell r="AT402">
            <v>0</v>
          </cell>
          <cell r="AU402">
            <v>203.82769999999999</v>
          </cell>
          <cell r="AV402">
            <v>180.55330000000001</v>
          </cell>
          <cell r="AW402">
            <v>0</v>
          </cell>
          <cell r="AX402">
            <v>0</v>
          </cell>
          <cell r="AY402">
            <v>0</v>
          </cell>
          <cell r="AZ402">
            <v>0</v>
          </cell>
          <cell r="BA402">
            <v>-168.80680000000001</v>
          </cell>
          <cell r="BB402">
            <v>82.369699999999995</v>
          </cell>
          <cell r="BC402">
            <v>0</v>
          </cell>
          <cell r="BD402">
            <v>1001.22</v>
          </cell>
          <cell r="BE402">
            <v>3003.6361000000002</v>
          </cell>
          <cell r="BF402">
            <v>0</v>
          </cell>
          <cell r="BG402">
            <v>617.08950000000004</v>
          </cell>
          <cell r="BH402">
            <v>1855.0020999999999</v>
          </cell>
          <cell r="BI402">
            <v>0</v>
          </cell>
          <cell r="BJ402">
            <v>1618.3095000000001</v>
          </cell>
          <cell r="BK402">
            <v>4858.6382000000003</v>
          </cell>
          <cell r="BL402">
            <v>0</v>
          </cell>
          <cell r="BM402">
            <v>1787.1162999999999</v>
          </cell>
          <cell r="BN402">
            <v>4776.2685000000001</v>
          </cell>
          <cell r="BO402">
            <v>0</v>
          </cell>
          <cell r="BP402">
            <v>1001.22</v>
          </cell>
          <cell r="BQ402">
            <v>3003.6361000000002</v>
          </cell>
          <cell r="BR402">
            <v>0</v>
          </cell>
          <cell r="BS402">
            <v>617.08950000000004</v>
          </cell>
          <cell r="BT402">
            <v>1855.0020999999999</v>
          </cell>
          <cell r="BU402">
            <v>0</v>
          </cell>
          <cell r="BV402">
            <v>1618.3095000000001</v>
          </cell>
          <cell r="BW402">
            <v>4858.6382000000003</v>
          </cell>
          <cell r="BX402">
            <v>0</v>
          </cell>
          <cell r="BY402">
            <v>0</v>
          </cell>
          <cell r="BZ402">
            <v>0</v>
          </cell>
          <cell r="CA402">
            <v>0</v>
          </cell>
          <cell r="CB402">
            <v>0</v>
          </cell>
          <cell r="CC402">
            <v>0</v>
          </cell>
          <cell r="CD402">
            <v>0</v>
          </cell>
          <cell r="CE402">
            <v>0</v>
          </cell>
          <cell r="CF402">
            <v>50.845999999999997</v>
          </cell>
          <cell r="CG402">
            <v>0</v>
          </cell>
          <cell r="CH402">
            <v>35.020899999999997</v>
          </cell>
          <cell r="CI402">
            <v>212.077</v>
          </cell>
          <cell r="CJ402">
            <v>0</v>
          </cell>
          <cell r="CK402">
            <v>0</v>
          </cell>
          <cell r="CL402">
            <v>0</v>
          </cell>
          <cell r="CM402">
            <v>0</v>
          </cell>
          <cell r="CN402">
            <v>35.020899999999997</v>
          </cell>
          <cell r="CO402">
            <v>262.923</v>
          </cell>
          <cell r="CP402">
            <v>0</v>
          </cell>
          <cell r="CQ402">
            <v>0</v>
          </cell>
          <cell r="CR402">
            <v>0</v>
          </cell>
          <cell r="CS402">
            <v>0</v>
          </cell>
          <cell r="CT402">
            <v>203.82769999999999</v>
          </cell>
          <cell r="CU402">
            <v>180.55330000000001</v>
          </cell>
          <cell r="CV402">
            <v>0</v>
          </cell>
          <cell r="CW402">
            <v>203.82769999999999</v>
          </cell>
          <cell r="CX402">
            <v>180.55330000000001</v>
          </cell>
          <cell r="CY402">
            <v>0</v>
          </cell>
          <cell r="CZ402">
            <v>1787.1162999999999</v>
          </cell>
          <cell r="DA402">
            <v>4776.2685000000001</v>
          </cell>
          <cell r="DB402">
            <v>0</v>
          </cell>
        </row>
        <row r="403">
          <cell r="A403">
            <v>94201</v>
          </cell>
          <cell r="B403">
            <v>423.96789999999999</v>
          </cell>
          <cell r="C403">
            <v>808.66920000000005</v>
          </cell>
          <cell r="D403">
            <v>5318.2392</v>
          </cell>
          <cell r="E403">
            <v>787.36900000000003</v>
          </cell>
          <cell r="F403">
            <v>1948.9114</v>
          </cell>
          <cell r="G403">
            <v>9876.7289999999994</v>
          </cell>
          <cell r="H403">
            <v>0</v>
          </cell>
          <cell r="I403">
            <v>2226.2628</v>
          </cell>
          <cell r="J403">
            <v>0</v>
          </cell>
          <cell r="K403">
            <v>1211.337</v>
          </cell>
          <cell r="L403">
            <v>2639.8022999999998</v>
          </cell>
          <cell r="M403">
            <v>15194.97</v>
          </cell>
          <cell r="N403">
            <v>0</v>
          </cell>
          <cell r="O403">
            <v>2226.2628</v>
          </cell>
          <cell r="P403">
            <v>0</v>
          </cell>
          <cell r="Q403">
            <v>207.0626</v>
          </cell>
          <cell r="R403">
            <v>443.99959999999999</v>
          </cell>
          <cell r="S403">
            <v>2097.1053000000002</v>
          </cell>
          <cell r="T403">
            <v>734.1309</v>
          </cell>
          <cell r="U403">
            <v>1574.1803</v>
          </cell>
          <cell r="V403">
            <v>7435.1922999999997</v>
          </cell>
          <cell r="W403">
            <v>941.1934</v>
          </cell>
          <cell r="X403">
            <v>2135.9582</v>
          </cell>
          <cell r="Y403">
            <v>9532.2957999999999</v>
          </cell>
          <cell r="Z403">
            <v>1532.4317000000001</v>
          </cell>
          <cell r="AA403">
            <v>3278.0371</v>
          </cell>
          <cell r="AB403">
            <v>14803.8364</v>
          </cell>
          <cell r="AC403">
            <v>228.89259999999999</v>
          </cell>
          <cell r="AD403">
            <v>831.17619999999999</v>
          </cell>
          <cell r="AE403">
            <v>6073.9450999999999</v>
          </cell>
          <cell r="AF403">
            <v>0</v>
          </cell>
          <cell r="AG403">
            <v>0</v>
          </cell>
          <cell r="AH403">
            <v>0</v>
          </cell>
          <cell r="AI403">
            <v>0</v>
          </cell>
          <cell r="AJ403">
            <v>0</v>
          </cell>
          <cell r="AK403">
            <v>0</v>
          </cell>
          <cell r="AL403">
            <v>945.62739999999997</v>
          </cell>
          <cell r="AM403">
            <v>2027.9689000000001</v>
          </cell>
          <cell r="AN403">
            <v>11861.9184</v>
          </cell>
          <cell r="AO403">
            <v>2249.1664999999998</v>
          </cell>
          <cell r="AP403">
            <v>4474.8298000000004</v>
          </cell>
          <cell r="AQ403">
            <v>20591.809700000002</v>
          </cell>
          <cell r="AR403">
            <v>1440.2295999999999</v>
          </cell>
          <cell r="AS403">
            <v>5697.2412999999997</v>
          </cell>
          <cell r="AT403">
            <v>21268.915099999998</v>
          </cell>
          <cell r="AU403">
            <v>0</v>
          </cell>
          <cell r="AV403">
            <v>0</v>
          </cell>
          <cell r="AW403">
            <v>0</v>
          </cell>
          <cell r="AX403">
            <v>0</v>
          </cell>
          <cell r="AY403">
            <v>0</v>
          </cell>
          <cell r="AZ403">
            <v>0</v>
          </cell>
          <cell r="BA403">
            <v>1440.2295999999999</v>
          </cell>
          <cell r="BB403">
            <v>5697.2412999999997</v>
          </cell>
          <cell r="BC403">
            <v>21268.915099999998</v>
          </cell>
          <cell r="BD403">
            <v>2743.7685999999999</v>
          </cell>
          <cell r="BE403">
            <v>8261.8804999999993</v>
          </cell>
          <cell r="BF403">
            <v>29998.804599999999</v>
          </cell>
          <cell r="BG403">
            <v>1886.8208999999999</v>
          </cell>
          <cell r="BH403">
            <v>4046.1487999999999</v>
          </cell>
          <cell r="BI403">
            <v>21394.216</v>
          </cell>
          <cell r="BJ403">
            <v>4630.5895</v>
          </cell>
          <cell r="BK403">
            <v>12308.0293</v>
          </cell>
          <cell r="BL403">
            <v>51393.020600000003</v>
          </cell>
          <cell r="BM403">
            <v>3190.3598999999999</v>
          </cell>
          <cell r="BN403">
            <v>6610.7879999999996</v>
          </cell>
          <cell r="BO403">
            <v>30124.105500000001</v>
          </cell>
          <cell r="BP403">
            <v>2743.7685999999999</v>
          </cell>
          <cell r="BQ403">
            <v>8261.8804999999993</v>
          </cell>
          <cell r="BR403">
            <v>29998.804599999999</v>
          </cell>
          <cell r="BS403">
            <v>1886.8208999999999</v>
          </cell>
          <cell r="BT403">
            <v>4046.1487999999999</v>
          </cell>
          <cell r="BU403">
            <v>21394.216</v>
          </cell>
          <cell r="BV403">
            <v>4630.5895</v>
          </cell>
          <cell r="BW403">
            <v>12308.0293</v>
          </cell>
          <cell r="BX403">
            <v>51393.020600000003</v>
          </cell>
          <cell r="BY403">
            <v>0</v>
          </cell>
          <cell r="BZ403">
            <v>0</v>
          </cell>
          <cell r="CA403">
            <v>0</v>
          </cell>
          <cell r="CB403">
            <v>0</v>
          </cell>
          <cell r="CC403">
            <v>0</v>
          </cell>
          <cell r="CD403">
            <v>0</v>
          </cell>
          <cell r="CE403">
            <v>0</v>
          </cell>
          <cell r="CF403">
            <v>2226.2628</v>
          </cell>
          <cell r="CG403">
            <v>0</v>
          </cell>
          <cell r="CH403">
            <v>1211.337</v>
          </cell>
          <cell r="CI403">
            <v>2639.8022999999998</v>
          </cell>
          <cell r="CJ403">
            <v>15194.97</v>
          </cell>
          <cell r="CK403">
            <v>228.89259999999999</v>
          </cell>
          <cell r="CL403">
            <v>831.17619999999999</v>
          </cell>
          <cell r="CM403">
            <v>6073.9450999999999</v>
          </cell>
          <cell r="CN403">
            <v>1440.2295999999999</v>
          </cell>
          <cell r="CO403">
            <v>5697.2412999999997</v>
          </cell>
          <cell r="CP403">
            <v>21268.915099999998</v>
          </cell>
          <cell r="CQ403">
            <v>0</v>
          </cell>
          <cell r="CR403">
            <v>0</v>
          </cell>
          <cell r="CS403">
            <v>0</v>
          </cell>
          <cell r="CT403">
            <v>0</v>
          </cell>
          <cell r="CU403">
            <v>0</v>
          </cell>
          <cell r="CV403">
            <v>0</v>
          </cell>
          <cell r="CW403">
            <v>0</v>
          </cell>
          <cell r="CX403">
            <v>0</v>
          </cell>
          <cell r="CY403">
            <v>0</v>
          </cell>
          <cell r="CZ403">
            <v>3190.3598999999999</v>
          </cell>
          <cell r="DA403">
            <v>6610.7879999999996</v>
          </cell>
          <cell r="DB403">
            <v>30124.105500000001</v>
          </cell>
        </row>
        <row r="404">
          <cell r="A404">
            <v>94202</v>
          </cell>
          <cell r="B404">
            <v>0</v>
          </cell>
          <cell r="C404">
            <v>0</v>
          </cell>
          <cell r="D404">
            <v>0</v>
          </cell>
          <cell r="E404">
            <v>0</v>
          </cell>
          <cell r="F404">
            <v>0</v>
          </cell>
          <cell r="G404">
            <v>0</v>
          </cell>
          <cell r="H404">
            <v>0</v>
          </cell>
          <cell r="I404">
            <v>256.83170000000001</v>
          </cell>
          <cell r="J404">
            <v>0</v>
          </cell>
          <cell r="K404">
            <v>0</v>
          </cell>
          <cell r="L404">
            <v>0</v>
          </cell>
          <cell r="M404">
            <v>0</v>
          </cell>
          <cell r="N404">
            <v>0</v>
          </cell>
          <cell r="O404">
            <v>256.83170000000001</v>
          </cell>
          <cell r="P404">
            <v>0</v>
          </cell>
          <cell r="Q404">
            <v>39.186199999999999</v>
          </cell>
          <cell r="R404">
            <v>45.898299999999999</v>
          </cell>
          <cell r="S404">
            <v>112.6374</v>
          </cell>
          <cell r="T404">
            <v>138.93299999999999</v>
          </cell>
          <cell r="U404">
            <v>162.73050000000001</v>
          </cell>
          <cell r="V404">
            <v>399.35629999999998</v>
          </cell>
          <cell r="W404">
            <v>178.11920000000001</v>
          </cell>
          <cell r="X404">
            <v>208.62880000000001</v>
          </cell>
          <cell r="Y404">
            <v>511.99369999999999</v>
          </cell>
          <cell r="Z404">
            <v>215.44049999999999</v>
          </cell>
          <cell r="AA404">
            <v>252.55609999999999</v>
          </cell>
          <cell r="AB404">
            <v>0</v>
          </cell>
          <cell r="AC404">
            <v>0</v>
          </cell>
          <cell r="AD404">
            <v>0</v>
          </cell>
          <cell r="AE404">
            <v>0</v>
          </cell>
          <cell r="AF404">
            <v>0</v>
          </cell>
          <cell r="AG404">
            <v>0</v>
          </cell>
          <cell r="AH404">
            <v>0</v>
          </cell>
          <cell r="AI404">
            <v>2.8060999999999998</v>
          </cell>
          <cell r="AJ404">
            <v>3.3235999999999999</v>
          </cell>
          <cell r="AK404">
            <v>32.487200000000001</v>
          </cell>
          <cell r="AL404">
            <v>193.803</v>
          </cell>
          <cell r="AM404">
            <v>227.0752</v>
          </cell>
          <cell r="AN404">
            <v>3360.6698999999999</v>
          </cell>
          <cell r="AO404">
            <v>406.43740000000003</v>
          </cell>
          <cell r="AP404">
            <v>476.30770000000001</v>
          </cell>
          <cell r="AQ404">
            <v>3328.1826999999998</v>
          </cell>
          <cell r="AR404">
            <v>2.8060999999999998</v>
          </cell>
          <cell r="AS404">
            <v>260.15530000000001</v>
          </cell>
          <cell r="AT404">
            <v>32.487200000000001</v>
          </cell>
          <cell r="AU404">
            <v>0</v>
          </cell>
          <cell r="AV404">
            <v>0</v>
          </cell>
          <cell r="AW404">
            <v>0</v>
          </cell>
          <cell r="AX404">
            <v>0</v>
          </cell>
          <cell r="AY404">
            <v>0</v>
          </cell>
          <cell r="AZ404">
            <v>0</v>
          </cell>
          <cell r="BA404">
            <v>2.8060999999999998</v>
          </cell>
          <cell r="BB404">
            <v>260.15530000000001</v>
          </cell>
          <cell r="BC404">
            <v>32.487200000000001</v>
          </cell>
          <cell r="BD404">
            <v>215.44049999999999</v>
          </cell>
          <cell r="BE404">
            <v>509.38780000000003</v>
          </cell>
          <cell r="BF404">
            <v>0</v>
          </cell>
          <cell r="BG404">
            <v>371.92219999999998</v>
          </cell>
          <cell r="BH404">
            <v>435.70400000000001</v>
          </cell>
          <cell r="BI404">
            <v>3872.6635999999999</v>
          </cell>
          <cell r="BJ404">
            <v>587.36270000000002</v>
          </cell>
          <cell r="BK404">
            <v>945.09180000000003</v>
          </cell>
          <cell r="BL404">
            <v>3872.6635999999999</v>
          </cell>
          <cell r="BM404">
            <v>584.5566</v>
          </cell>
          <cell r="BN404">
            <v>684.93650000000002</v>
          </cell>
          <cell r="BO404">
            <v>3840.1763999999998</v>
          </cell>
          <cell r="BP404">
            <v>215.44049999999999</v>
          </cell>
          <cell r="BQ404">
            <v>509.38780000000003</v>
          </cell>
          <cell r="BR404">
            <v>0</v>
          </cell>
          <cell r="BS404">
            <v>371.92219999999998</v>
          </cell>
          <cell r="BT404">
            <v>435.70400000000001</v>
          </cell>
          <cell r="BU404">
            <v>3872.6635999999999</v>
          </cell>
          <cell r="BV404">
            <v>587.36270000000002</v>
          </cell>
          <cell r="BW404">
            <v>945.09180000000003</v>
          </cell>
          <cell r="BX404">
            <v>3872.6635999999999</v>
          </cell>
          <cell r="BY404">
            <v>2.8060999999999998</v>
          </cell>
          <cell r="BZ404">
            <v>3.3235999999999999</v>
          </cell>
          <cell r="CA404">
            <v>32.487200000000001</v>
          </cell>
          <cell r="CB404">
            <v>0</v>
          </cell>
          <cell r="CC404">
            <v>0</v>
          </cell>
          <cell r="CD404">
            <v>0</v>
          </cell>
          <cell r="CE404">
            <v>0</v>
          </cell>
          <cell r="CF404">
            <v>256.83170000000001</v>
          </cell>
          <cell r="CG404">
            <v>0</v>
          </cell>
          <cell r="CH404">
            <v>0</v>
          </cell>
          <cell r="CI404">
            <v>0</v>
          </cell>
          <cell r="CJ404">
            <v>0</v>
          </cell>
          <cell r="CK404">
            <v>0</v>
          </cell>
          <cell r="CL404">
            <v>0</v>
          </cell>
          <cell r="CM404">
            <v>0</v>
          </cell>
          <cell r="CN404">
            <v>2.8060999999999998</v>
          </cell>
          <cell r="CO404">
            <v>260.15530000000001</v>
          </cell>
          <cell r="CP404">
            <v>32.487200000000001</v>
          </cell>
          <cell r="CQ404">
            <v>0</v>
          </cell>
          <cell r="CR404">
            <v>0</v>
          </cell>
          <cell r="CS404">
            <v>0</v>
          </cell>
          <cell r="CT404">
            <v>0</v>
          </cell>
          <cell r="CU404">
            <v>0</v>
          </cell>
          <cell r="CV404">
            <v>0</v>
          </cell>
          <cell r="CW404">
            <v>0</v>
          </cell>
          <cell r="CX404">
            <v>0</v>
          </cell>
          <cell r="CY404">
            <v>0</v>
          </cell>
          <cell r="CZ404">
            <v>584.5566</v>
          </cell>
          <cell r="DA404">
            <v>684.93650000000002</v>
          </cell>
          <cell r="DB404">
            <v>3840.1763999999998</v>
          </cell>
        </row>
        <row r="405">
          <cell r="A405">
            <v>94203</v>
          </cell>
          <cell r="B405">
            <v>12.500999999999999</v>
          </cell>
          <cell r="C405">
            <v>36.535499999999999</v>
          </cell>
          <cell r="D405">
            <v>188.75559999999999</v>
          </cell>
          <cell r="E405">
            <v>23.216200000000001</v>
          </cell>
          <cell r="F405">
            <v>67.851600000000005</v>
          </cell>
          <cell r="G405">
            <v>350.54820000000001</v>
          </cell>
          <cell r="H405">
            <v>0</v>
          </cell>
          <cell r="I405">
            <v>50.534500000000001</v>
          </cell>
          <cell r="J405">
            <v>0</v>
          </cell>
          <cell r="K405">
            <v>15.4871</v>
          </cell>
          <cell r="L405">
            <v>30.6128</v>
          </cell>
          <cell r="M405">
            <v>233.84450000000001</v>
          </cell>
          <cell r="N405">
            <v>0</v>
          </cell>
          <cell r="O405">
            <v>50.534500000000001</v>
          </cell>
          <cell r="P405">
            <v>0</v>
          </cell>
          <cell r="Q405">
            <v>5.7248999999999999</v>
          </cell>
          <cell r="R405">
            <v>5.0712000000000002</v>
          </cell>
          <cell r="S405">
            <v>56.8217</v>
          </cell>
          <cell r="T405">
            <v>20.2973</v>
          </cell>
          <cell r="U405">
            <v>17.979600000000001</v>
          </cell>
          <cell r="V405">
            <v>201.4657</v>
          </cell>
          <cell r="W405">
            <v>46.252299999999998</v>
          </cell>
          <cell r="X405">
            <v>96.825100000000006</v>
          </cell>
          <cell r="Y405">
            <v>563.74670000000003</v>
          </cell>
          <cell r="Z405">
            <v>51.282200000000003</v>
          </cell>
          <cell r="AA405">
            <v>45.426400000000001</v>
          </cell>
          <cell r="AB405">
            <v>491.0283</v>
          </cell>
          <cell r="AC405">
            <v>0</v>
          </cell>
          <cell r="AD405">
            <v>0</v>
          </cell>
          <cell r="AE405">
            <v>0</v>
          </cell>
          <cell r="AF405">
            <v>0</v>
          </cell>
          <cell r="AG405">
            <v>0</v>
          </cell>
          <cell r="AH405">
            <v>0</v>
          </cell>
          <cell r="AI405">
            <v>0</v>
          </cell>
          <cell r="AJ405">
            <v>0</v>
          </cell>
          <cell r="AK405">
            <v>0</v>
          </cell>
          <cell r="AL405">
            <v>28.313600000000001</v>
          </cell>
          <cell r="AM405">
            <v>25.0806</v>
          </cell>
          <cell r="AN405">
            <v>427.51729999999998</v>
          </cell>
          <cell r="AO405">
            <v>79.595799999999997</v>
          </cell>
          <cell r="AP405">
            <v>70.507000000000005</v>
          </cell>
          <cell r="AQ405">
            <v>918.54560000000004</v>
          </cell>
          <cell r="AR405">
            <v>15.4871</v>
          </cell>
          <cell r="AS405">
            <v>81.147300000000001</v>
          </cell>
          <cell r="AT405">
            <v>233.84450000000001</v>
          </cell>
          <cell r="AU405">
            <v>0</v>
          </cell>
          <cell r="AV405">
            <v>0</v>
          </cell>
          <cell r="AW405">
            <v>0</v>
          </cell>
          <cell r="AX405">
            <v>0</v>
          </cell>
          <cell r="AY405">
            <v>0</v>
          </cell>
          <cell r="AZ405">
            <v>0</v>
          </cell>
          <cell r="BA405">
            <v>15.4871</v>
          </cell>
          <cell r="BB405">
            <v>81.147300000000001</v>
          </cell>
          <cell r="BC405">
            <v>233.84450000000001</v>
          </cell>
          <cell r="BD405">
            <v>86.999399999999994</v>
          </cell>
          <cell r="BE405">
            <v>200.34800000000001</v>
          </cell>
          <cell r="BF405">
            <v>1030.3321000000001</v>
          </cell>
          <cell r="BG405">
            <v>54.335799999999999</v>
          </cell>
          <cell r="BH405">
            <v>48.131399999999999</v>
          </cell>
          <cell r="BI405">
            <v>685.80470000000003</v>
          </cell>
          <cell r="BJ405">
            <v>141.33519999999999</v>
          </cell>
          <cell r="BK405">
            <v>248.4794</v>
          </cell>
          <cell r="BL405">
            <v>1716.1368</v>
          </cell>
          <cell r="BM405">
            <v>125.8481</v>
          </cell>
          <cell r="BN405">
            <v>167.3321</v>
          </cell>
          <cell r="BO405">
            <v>1482.2923000000001</v>
          </cell>
          <cell r="BP405">
            <v>86.999399999999994</v>
          </cell>
          <cell r="BQ405">
            <v>200.34800000000001</v>
          </cell>
          <cell r="BR405">
            <v>1030.3321000000001</v>
          </cell>
          <cell r="BS405">
            <v>54.335799999999999</v>
          </cell>
          <cell r="BT405">
            <v>48.131399999999999</v>
          </cell>
          <cell r="BU405">
            <v>685.80470000000003</v>
          </cell>
          <cell r="BV405">
            <v>141.33519999999999</v>
          </cell>
          <cell r="BW405">
            <v>248.4794</v>
          </cell>
          <cell r="BX405">
            <v>1716.1368</v>
          </cell>
          <cell r="BY405">
            <v>0</v>
          </cell>
          <cell r="BZ405">
            <v>0</v>
          </cell>
          <cell r="CA405">
            <v>0</v>
          </cell>
          <cell r="CB405">
            <v>0</v>
          </cell>
          <cell r="CC405">
            <v>0</v>
          </cell>
          <cell r="CD405">
            <v>0</v>
          </cell>
          <cell r="CE405">
            <v>0</v>
          </cell>
          <cell r="CF405">
            <v>50.534500000000001</v>
          </cell>
          <cell r="CG405">
            <v>0</v>
          </cell>
          <cell r="CH405">
            <v>15.4871</v>
          </cell>
          <cell r="CI405">
            <v>30.6128</v>
          </cell>
          <cell r="CJ405">
            <v>233.84450000000001</v>
          </cell>
          <cell r="CK405">
            <v>0</v>
          </cell>
          <cell r="CL405">
            <v>0</v>
          </cell>
          <cell r="CM405">
            <v>0</v>
          </cell>
          <cell r="CN405">
            <v>15.4871</v>
          </cell>
          <cell r="CO405">
            <v>81.147300000000001</v>
          </cell>
          <cell r="CP405">
            <v>233.84450000000001</v>
          </cell>
          <cell r="CQ405">
            <v>0</v>
          </cell>
          <cell r="CR405">
            <v>0</v>
          </cell>
          <cell r="CS405">
            <v>0</v>
          </cell>
          <cell r="CT405">
            <v>0</v>
          </cell>
          <cell r="CU405">
            <v>0</v>
          </cell>
          <cell r="CV405">
            <v>0</v>
          </cell>
          <cell r="CW405">
            <v>0</v>
          </cell>
          <cell r="CX405">
            <v>0</v>
          </cell>
          <cell r="CY405">
            <v>0</v>
          </cell>
          <cell r="CZ405">
            <v>125.8481</v>
          </cell>
          <cell r="DA405">
            <v>167.3321</v>
          </cell>
          <cell r="DB405">
            <v>1482.2923000000001</v>
          </cell>
        </row>
        <row r="406">
          <cell r="A406">
            <v>94204</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75.330799999999996</v>
          </cell>
          <cell r="R406">
            <v>194.0094</v>
          </cell>
          <cell r="S406">
            <v>1306.2863</v>
          </cell>
          <cell r="T406">
            <v>267.08190000000002</v>
          </cell>
          <cell r="U406">
            <v>687.85170000000005</v>
          </cell>
          <cell r="V406">
            <v>4631.3748999999998</v>
          </cell>
          <cell r="W406">
            <v>342.41269999999997</v>
          </cell>
          <cell r="X406">
            <v>881.86109999999996</v>
          </cell>
          <cell r="Y406">
            <v>5937.6611999999996</v>
          </cell>
          <cell r="Z406">
            <v>324.40789999999998</v>
          </cell>
          <cell r="AA406">
            <v>828.97450000000003</v>
          </cell>
          <cell r="AB406">
            <v>5625.4450999999999</v>
          </cell>
          <cell r="AC406">
            <v>0</v>
          </cell>
          <cell r="AD406">
            <v>0</v>
          </cell>
          <cell r="AE406">
            <v>0</v>
          </cell>
          <cell r="AF406">
            <v>0</v>
          </cell>
          <cell r="AG406">
            <v>0</v>
          </cell>
          <cell r="AH406">
            <v>0</v>
          </cell>
          <cell r="AI406">
            <v>23.184200000000001</v>
          </cell>
          <cell r="AJ406">
            <v>53.949399999999997</v>
          </cell>
          <cell r="AK406">
            <v>268.411</v>
          </cell>
          <cell r="AL406">
            <v>315.81299999999999</v>
          </cell>
          <cell r="AM406">
            <v>807.43899999999996</v>
          </cell>
          <cell r="AN406">
            <v>5476.4035999999996</v>
          </cell>
          <cell r="AO406">
            <v>617.0367</v>
          </cell>
          <cell r="AP406">
            <v>1582.4640999999999</v>
          </cell>
          <cell r="AQ406">
            <v>10833.4377</v>
          </cell>
          <cell r="AR406">
            <v>23.184200000000001</v>
          </cell>
          <cell r="AS406">
            <v>53.949399999999997</v>
          </cell>
          <cell r="AT406">
            <v>268.411</v>
          </cell>
          <cell r="AU406">
            <v>0</v>
          </cell>
          <cell r="AV406">
            <v>0</v>
          </cell>
          <cell r="AW406">
            <v>0</v>
          </cell>
          <cell r="AX406">
            <v>0</v>
          </cell>
          <cell r="AY406">
            <v>0</v>
          </cell>
          <cell r="AZ406">
            <v>0</v>
          </cell>
          <cell r="BA406">
            <v>23.184200000000001</v>
          </cell>
          <cell r="BB406">
            <v>53.949399999999997</v>
          </cell>
          <cell r="BC406">
            <v>268.411</v>
          </cell>
          <cell r="BD406">
            <v>324.40789999999998</v>
          </cell>
          <cell r="BE406">
            <v>828.97450000000003</v>
          </cell>
          <cell r="BF406">
            <v>5625.4450999999999</v>
          </cell>
          <cell r="BG406">
            <v>658.22569999999996</v>
          </cell>
          <cell r="BH406">
            <v>1689.3000999999999</v>
          </cell>
          <cell r="BI406">
            <v>11414.0648</v>
          </cell>
          <cell r="BJ406">
            <v>982.6336</v>
          </cell>
          <cell r="BK406">
            <v>2518.2746000000002</v>
          </cell>
          <cell r="BL406">
            <v>17039.509900000001</v>
          </cell>
          <cell r="BM406">
            <v>959.44939999999997</v>
          </cell>
          <cell r="BN406">
            <v>2464.3252000000002</v>
          </cell>
          <cell r="BO406">
            <v>16771.098900000001</v>
          </cell>
          <cell r="BP406">
            <v>324.40789999999998</v>
          </cell>
          <cell r="BQ406">
            <v>828.97450000000003</v>
          </cell>
          <cell r="BR406">
            <v>5625.4450999999999</v>
          </cell>
          <cell r="BS406">
            <v>658.22569999999996</v>
          </cell>
          <cell r="BT406">
            <v>1689.3000999999999</v>
          </cell>
          <cell r="BU406">
            <v>11414.0648</v>
          </cell>
          <cell r="BV406">
            <v>982.6336</v>
          </cell>
          <cell r="BW406">
            <v>2518.2746000000002</v>
          </cell>
          <cell r="BX406">
            <v>17039.509900000001</v>
          </cell>
          <cell r="BY406">
            <v>23.184200000000001</v>
          </cell>
          <cell r="BZ406">
            <v>53.949399999999997</v>
          </cell>
          <cell r="CA406">
            <v>268.411</v>
          </cell>
          <cell r="CB406">
            <v>0</v>
          </cell>
          <cell r="CC406">
            <v>0</v>
          </cell>
          <cell r="CD406">
            <v>0</v>
          </cell>
          <cell r="CE406">
            <v>0</v>
          </cell>
          <cell r="CF406">
            <v>0</v>
          </cell>
          <cell r="CG406">
            <v>0</v>
          </cell>
          <cell r="CH406">
            <v>0</v>
          </cell>
          <cell r="CI406">
            <v>0</v>
          </cell>
          <cell r="CJ406">
            <v>0</v>
          </cell>
          <cell r="CK406">
            <v>0</v>
          </cell>
          <cell r="CL406">
            <v>0</v>
          </cell>
          <cell r="CM406">
            <v>0</v>
          </cell>
          <cell r="CN406">
            <v>23.184200000000001</v>
          </cell>
          <cell r="CO406">
            <v>53.949399999999997</v>
          </cell>
          <cell r="CP406">
            <v>268.411</v>
          </cell>
          <cell r="CQ406">
            <v>0</v>
          </cell>
          <cell r="CR406">
            <v>0</v>
          </cell>
          <cell r="CS406">
            <v>0</v>
          </cell>
          <cell r="CT406">
            <v>0</v>
          </cell>
          <cell r="CU406">
            <v>0</v>
          </cell>
          <cell r="CV406">
            <v>0</v>
          </cell>
          <cell r="CW406">
            <v>0</v>
          </cell>
          <cell r="CX406">
            <v>0</v>
          </cell>
          <cell r="CY406">
            <v>0</v>
          </cell>
          <cell r="CZ406">
            <v>959.44939999999997</v>
          </cell>
          <cell r="DA406">
            <v>2464.3252000000002</v>
          </cell>
          <cell r="DB406">
            <v>16771.098900000001</v>
          </cell>
        </row>
        <row r="407">
          <cell r="A407">
            <v>94205</v>
          </cell>
          <cell r="B407">
            <v>1226.7686000000001</v>
          </cell>
          <cell r="C407">
            <v>2902.7595999999999</v>
          </cell>
          <cell r="D407">
            <v>24130.236400000002</v>
          </cell>
          <cell r="E407">
            <v>2278.2847000000002</v>
          </cell>
          <cell r="F407">
            <v>5390.8392999999996</v>
          </cell>
          <cell r="G407">
            <v>44813.299899999998</v>
          </cell>
          <cell r="H407">
            <v>0</v>
          </cell>
          <cell r="I407">
            <v>3251.2456999999999</v>
          </cell>
          <cell r="J407">
            <v>0</v>
          </cell>
          <cell r="K407">
            <v>0</v>
          </cell>
          <cell r="L407">
            <v>0</v>
          </cell>
          <cell r="M407">
            <v>0</v>
          </cell>
          <cell r="N407">
            <v>0</v>
          </cell>
          <cell r="O407">
            <v>3251.2456999999999</v>
          </cell>
          <cell r="P407">
            <v>0</v>
          </cell>
          <cell r="Q407">
            <v>451.63940000000002</v>
          </cell>
          <cell r="R407">
            <v>752.97850000000005</v>
          </cell>
          <cell r="S407">
            <v>-3140.7035999999998</v>
          </cell>
          <cell r="T407">
            <v>1601.2670000000001</v>
          </cell>
          <cell r="U407">
            <v>2669.6509000000001</v>
          </cell>
          <cell r="V407">
            <v>-11135.216200000001</v>
          </cell>
          <cell r="W407">
            <v>5557.9597000000003</v>
          </cell>
          <cell r="X407">
            <v>11716.228300000001</v>
          </cell>
          <cell r="Y407">
            <v>54667.616499999996</v>
          </cell>
          <cell r="Z407">
            <v>4956.8231999999998</v>
          </cell>
          <cell r="AA407">
            <v>8216.0982999999997</v>
          </cell>
          <cell r="AB407">
            <v>0</v>
          </cell>
          <cell r="AC407">
            <v>0</v>
          </cell>
          <cell r="AD407">
            <v>0</v>
          </cell>
          <cell r="AE407">
            <v>0</v>
          </cell>
          <cell r="AF407">
            <v>0</v>
          </cell>
          <cell r="AG407">
            <v>0</v>
          </cell>
          <cell r="AH407">
            <v>0</v>
          </cell>
          <cell r="AI407">
            <v>0</v>
          </cell>
          <cell r="AJ407">
            <v>0</v>
          </cell>
          <cell r="AK407">
            <v>0</v>
          </cell>
          <cell r="AL407">
            <v>1893.4303</v>
          </cell>
          <cell r="AM407">
            <v>3145.4520000000002</v>
          </cell>
          <cell r="AN407">
            <v>37243.3079</v>
          </cell>
          <cell r="AO407">
            <v>6850.2534999999998</v>
          </cell>
          <cell r="AP407">
            <v>11361.550300000001</v>
          </cell>
          <cell r="AQ407">
            <v>37243.3079</v>
          </cell>
          <cell r="AR407">
            <v>0</v>
          </cell>
          <cell r="AS407">
            <v>3251.2456999999999</v>
          </cell>
          <cell r="AT407">
            <v>0</v>
          </cell>
          <cell r="AU407">
            <v>0</v>
          </cell>
          <cell r="AV407">
            <v>0</v>
          </cell>
          <cell r="AW407">
            <v>0</v>
          </cell>
          <cell r="AX407">
            <v>0</v>
          </cell>
          <cell r="AY407">
            <v>0</v>
          </cell>
          <cell r="AZ407">
            <v>0</v>
          </cell>
          <cell r="BA407">
            <v>0</v>
          </cell>
          <cell r="BB407">
            <v>3251.2456999999999</v>
          </cell>
          <cell r="BC407">
            <v>0</v>
          </cell>
          <cell r="BD407">
            <v>8461.8765000000003</v>
          </cell>
          <cell r="BE407">
            <v>19760.942899999998</v>
          </cell>
          <cell r="BF407">
            <v>68943.536300000007</v>
          </cell>
          <cell r="BG407">
            <v>3946.3366999999998</v>
          </cell>
          <cell r="BH407">
            <v>6568.0814</v>
          </cell>
          <cell r="BI407">
            <v>22967.3881</v>
          </cell>
          <cell r="BJ407">
            <v>12408.2132</v>
          </cell>
          <cell r="BK407">
            <v>26329.024300000001</v>
          </cell>
          <cell r="BL407">
            <v>91910.924400000004</v>
          </cell>
          <cell r="BM407">
            <v>12408.2132</v>
          </cell>
          <cell r="BN407">
            <v>23077.778600000001</v>
          </cell>
          <cell r="BO407">
            <v>91910.924400000004</v>
          </cell>
          <cell r="BP407">
            <v>8461.8765000000003</v>
          </cell>
          <cell r="BQ407">
            <v>19760.942899999998</v>
          </cell>
          <cell r="BR407">
            <v>68943.536300000007</v>
          </cell>
          <cell r="BS407">
            <v>3946.3366999999998</v>
          </cell>
          <cell r="BT407">
            <v>6568.0814</v>
          </cell>
          <cell r="BU407">
            <v>22967.3881</v>
          </cell>
          <cell r="BV407">
            <v>12408.2132</v>
          </cell>
          <cell r="BW407">
            <v>26329.024300000001</v>
          </cell>
          <cell r="BX407">
            <v>91910.924400000004</v>
          </cell>
          <cell r="BY407">
            <v>0</v>
          </cell>
          <cell r="BZ407">
            <v>0</v>
          </cell>
          <cell r="CA407">
            <v>0</v>
          </cell>
          <cell r="CB407">
            <v>0</v>
          </cell>
          <cell r="CC407">
            <v>0</v>
          </cell>
          <cell r="CD407">
            <v>0</v>
          </cell>
          <cell r="CE407">
            <v>0</v>
          </cell>
          <cell r="CF407">
            <v>3251.2456999999999</v>
          </cell>
          <cell r="CG407">
            <v>0</v>
          </cell>
          <cell r="CH407">
            <v>0</v>
          </cell>
          <cell r="CI407">
            <v>0</v>
          </cell>
          <cell r="CJ407">
            <v>0</v>
          </cell>
          <cell r="CK407">
            <v>0</v>
          </cell>
          <cell r="CL407">
            <v>0</v>
          </cell>
          <cell r="CM407">
            <v>0</v>
          </cell>
          <cell r="CN407">
            <v>0</v>
          </cell>
          <cell r="CO407">
            <v>3251.2456999999999</v>
          </cell>
          <cell r="CP407">
            <v>0</v>
          </cell>
          <cell r="CQ407">
            <v>0</v>
          </cell>
          <cell r="CR407">
            <v>0</v>
          </cell>
          <cell r="CS407">
            <v>0</v>
          </cell>
          <cell r="CT407">
            <v>0</v>
          </cell>
          <cell r="CU407">
            <v>0</v>
          </cell>
          <cell r="CV407">
            <v>0</v>
          </cell>
          <cell r="CW407">
            <v>0</v>
          </cell>
          <cell r="CX407">
            <v>0</v>
          </cell>
          <cell r="CY407">
            <v>0</v>
          </cell>
          <cell r="CZ407">
            <v>12408.2132</v>
          </cell>
          <cell r="DA407">
            <v>23077.778600000001</v>
          </cell>
          <cell r="DB407">
            <v>91910.924400000004</v>
          </cell>
        </row>
        <row r="408">
          <cell r="A408">
            <v>94206</v>
          </cell>
          <cell r="B408">
            <v>1101.8053</v>
          </cell>
          <cell r="C408">
            <v>3689.5511999999999</v>
          </cell>
          <cell r="D408">
            <v>13821.0067</v>
          </cell>
          <cell r="E408">
            <v>2046.21</v>
          </cell>
          <cell r="F408">
            <v>6492.7295000000004</v>
          </cell>
          <cell r="G408">
            <v>25667.587800000001</v>
          </cell>
          <cell r="H408">
            <v>0</v>
          </cell>
          <cell r="I408">
            <v>4840.7785999999996</v>
          </cell>
          <cell r="J408">
            <v>0</v>
          </cell>
          <cell r="K408">
            <v>3010.1828999999998</v>
          </cell>
          <cell r="L408">
            <v>5974.6826000000001</v>
          </cell>
          <cell r="M408">
            <v>62824.3724</v>
          </cell>
          <cell r="N408">
            <v>0</v>
          </cell>
          <cell r="O408">
            <v>4840.7785999999996</v>
          </cell>
          <cell r="P408">
            <v>0</v>
          </cell>
          <cell r="Q408">
            <v>338.64170000000001</v>
          </cell>
          <cell r="R408">
            <v>639.54970000000003</v>
          </cell>
          <cell r="S408">
            <v>3723.0234</v>
          </cell>
          <cell r="T408">
            <v>1200.6388999999999</v>
          </cell>
          <cell r="U408">
            <v>2267.4944999999998</v>
          </cell>
          <cell r="V408">
            <v>13199.8125</v>
          </cell>
          <cell r="W408">
            <v>1677.1130000000001</v>
          </cell>
          <cell r="X408">
            <v>7114.6423000000004</v>
          </cell>
          <cell r="Y408">
            <v>-6412.942</v>
          </cell>
          <cell r="Z408">
            <v>2300.6932000000002</v>
          </cell>
          <cell r="AA408">
            <v>4319.7151000000003</v>
          </cell>
          <cell r="AB408">
            <v>24603.767</v>
          </cell>
          <cell r="AC408">
            <v>529.19619999999998</v>
          </cell>
          <cell r="AD408">
            <v>2074.1089999999999</v>
          </cell>
          <cell r="AE408">
            <v>10572.766</v>
          </cell>
          <cell r="AF408">
            <v>0</v>
          </cell>
          <cell r="AG408">
            <v>0</v>
          </cell>
          <cell r="AH408">
            <v>0</v>
          </cell>
          <cell r="AI408">
            <v>0</v>
          </cell>
          <cell r="AJ408">
            <v>0</v>
          </cell>
          <cell r="AK408">
            <v>0</v>
          </cell>
          <cell r="AL408">
            <v>1419.7046</v>
          </cell>
          <cell r="AM408">
            <v>2671.9386</v>
          </cell>
          <cell r="AN408">
            <v>17808.724999999999</v>
          </cell>
          <cell r="AO408">
            <v>3191.2015999999999</v>
          </cell>
          <cell r="AP408">
            <v>4917.5447000000004</v>
          </cell>
          <cell r="AQ408">
            <v>31839.725999999999</v>
          </cell>
          <cell r="AR408">
            <v>3539.3791000000001</v>
          </cell>
          <cell r="AS408">
            <v>12889.5702</v>
          </cell>
          <cell r="AT408">
            <v>73397.138399999996</v>
          </cell>
          <cell r="AU408">
            <v>0</v>
          </cell>
          <cell r="AV408">
            <v>0</v>
          </cell>
          <cell r="AW408">
            <v>0</v>
          </cell>
          <cell r="AX408">
            <v>0</v>
          </cell>
          <cell r="AY408">
            <v>0</v>
          </cell>
          <cell r="AZ408">
            <v>0</v>
          </cell>
          <cell r="BA408">
            <v>3539.3791000000001</v>
          </cell>
          <cell r="BB408">
            <v>12889.5702</v>
          </cell>
          <cell r="BC408">
            <v>73397.138399999996</v>
          </cell>
          <cell r="BD408">
            <v>5448.7084999999997</v>
          </cell>
          <cell r="BE408">
            <v>19342.774399999998</v>
          </cell>
          <cell r="BF408">
            <v>64092.361499999999</v>
          </cell>
          <cell r="BG408">
            <v>2958.9852000000001</v>
          </cell>
          <cell r="BH408">
            <v>5578.9827999999998</v>
          </cell>
          <cell r="BI408">
            <v>34731.560899999997</v>
          </cell>
          <cell r="BJ408">
            <v>8407.6936999999998</v>
          </cell>
          <cell r="BK408">
            <v>24921.7572</v>
          </cell>
          <cell r="BL408">
            <v>98823.922399999996</v>
          </cell>
          <cell r="BM408">
            <v>4868.3145999999997</v>
          </cell>
          <cell r="BN408">
            <v>12032.187</v>
          </cell>
          <cell r="BO408">
            <v>25426.784</v>
          </cell>
          <cell r="BP408">
            <v>5448.7084999999997</v>
          </cell>
          <cell r="BQ408">
            <v>19342.774399999998</v>
          </cell>
          <cell r="BR408">
            <v>64092.361499999999</v>
          </cell>
          <cell r="BS408">
            <v>2958.9852000000001</v>
          </cell>
          <cell r="BT408">
            <v>5578.9827999999998</v>
          </cell>
          <cell r="BU408">
            <v>34731.560899999997</v>
          </cell>
          <cell r="BV408">
            <v>8407.6936999999998</v>
          </cell>
          <cell r="BW408">
            <v>24921.7572</v>
          </cell>
          <cell r="BX408">
            <v>98823.922399999996</v>
          </cell>
          <cell r="BY408">
            <v>0</v>
          </cell>
          <cell r="BZ408">
            <v>0</v>
          </cell>
          <cell r="CA408">
            <v>0</v>
          </cell>
          <cell r="CB408">
            <v>0</v>
          </cell>
          <cell r="CC408">
            <v>0</v>
          </cell>
          <cell r="CD408">
            <v>0</v>
          </cell>
          <cell r="CE408">
            <v>0</v>
          </cell>
          <cell r="CF408">
            <v>4840.7785999999996</v>
          </cell>
          <cell r="CG408">
            <v>0</v>
          </cell>
          <cell r="CH408">
            <v>3010.1828999999998</v>
          </cell>
          <cell r="CI408">
            <v>5974.6826000000001</v>
          </cell>
          <cell r="CJ408">
            <v>62824.3724</v>
          </cell>
          <cell r="CK408">
            <v>529.19619999999998</v>
          </cell>
          <cell r="CL408">
            <v>2074.1089999999999</v>
          </cell>
          <cell r="CM408">
            <v>10572.766</v>
          </cell>
          <cell r="CN408">
            <v>3539.3791000000001</v>
          </cell>
          <cell r="CO408">
            <v>12889.5702</v>
          </cell>
          <cell r="CP408">
            <v>73397.138399999996</v>
          </cell>
          <cell r="CQ408">
            <v>0</v>
          </cell>
          <cell r="CR408">
            <v>0</v>
          </cell>
          <cell r="CS408">
            <v>0</v>
          </cell>
          <cell r="CT408">
            <v>0</v>
          </cell>
          <cell r="CU408">
            <v>0</v>
          </cell>
          <cell r="CV408">
            <v>0</v>
          </cell>
          <cell r="CW408">
            <v>0</v>
          </cell>
          <cell r="CX408">
            <v>0</v>
          </cell>
          <cell r="CY408">
            <v>0</v>
          </cell>
          <cell r="CZ408">
            <v>4868.3145999999997</v>
          </cell>
          <cell r="DA408">
            <v>12032.187</v>
          </cell>
          <cell r="DB408">
            <v>25426.784</v>
          </cell>
        </row>
        <row r="409">
          <cell r="A409">
            <v>94207</v>
          </cell>
          <cell r="B409">
            <v>0</v>
          </cell>
          <cell r="C409">
            <v>0</v>
          </cell>
          <cell r="D409">
            <v>0</v>
          </cell>
          <cell r="E409">
            <v>0</v>
          </cell>
          <cell r="F409">
            <v>0</v>
          </cell>
          <cell r="G409">
            <v>0</v>
          </cell>
          <cell r="H409">
            <v>0</v>
          </cell>
          <cell r="I409">
            <v>153.2467</v>
          </cell>
          <cell r="J409">
            <v>0</v>
          </cell>
          <cell r="K409">
            <v>0</v>
          </cell>
          <cell r="L409">
            <v>0</v>
          </cell>
          <cell r="M409">
            <v>0</v>
          </cell>
          <cell r="N409">
            <v>0</v>
          </cell>
          <cell r="O409">
            <v>153.2467</v>
          </cell>
          <cell r="P409">
            <v>0</v>
          </cell>
          <cell r="Q409">
            <v>28.468900000000001</v>
          </cell>
          <cell r="R409">
            <v>119.0535</v>
          </cell>
          <cell r="S409">
            <v>493.66750000000002</v>
          </cell>
          <cell r="T409">
            <v>100.93510000000001</v>
          </cell>
          <cell r="U409">
            <v>422.09870000000001</v>
          </cell>
          <cell r="V409">
            <v>1750.2797</v>
          </cell>
          <cell r="W409">
            <v>129.404</v>
          </cell>
          <cell r="X409">
            <v>541.15219999999999</v>
          </cell>
          <cell r="Y409">
            <v>2243.9472000000001</v>
          </cell>
          <cell r="Z409">
            <v>132.67500000000001</v>
          </cell>
          <cell r="AA409">
            <v>544.73490000000004</v>
          </cell>
          <cell r="AB409">
            <v>2300.6729999999998</v>
          </cell>
          <cell r="AC409">
            <v>0</v>
          </cell>
          <cell r="AD409">
            <v>0</v>
          </cell>
          <cell r="AE409">
            <v>0</v>
          </cell>
          <cell r="AF409">
            <v>0</v>
          </cell>
          <cell r="AG409">
            <v>0</v>
          </cell>
          <cell r="AH409">
            <v>0</v>
          </cell>
          <cell r="AI409">
            <v>7.8091999999999997</v>
          </cell>
          <cell r="AJ409">
            <v>18.262899999999998</v>
          </cell>
          <cell r="AK409">
            <v>90.409899999999993</v>
          </cell>
          <cell r="AL409">
            <v>119.3515</v>
          </cell>
          <cell r="AM409">
            <v>491.18099999999998</v>
          </cell>
          <cell r="AN409">
            <v>2069.6316000000002</v>
          </cell>
          <cell r="AO409">
            <v>244.21729999999999</v>
          </cell>
          <cell r="AP409">
            <v>1017.653</v>
          </cell>
          <cell r="AQ409">
            <v>4279.8946999999998</v>
          </cell>
          <cell r="AR409">
            <v>7.8091999999999997</v>
          </cell>
          <cell r="AS409">
            <v>171.50960000000001</v>
          </cell>
          <cell r="AT409">
            <v>90.409899999999993</v>
          </cell>
          <cell r="AU409">
            <v>0</v>
          </cell>
          <cell r="AV409">
            <v>0</v>
          </cell>
          <cell r="AW409">
            <v>0</v>
          </cell>
          <cell r="AX409">
            <v>0</v>
          </cell>
          <cell r="AY409">
            <v>0</v>
          </cell>
          <cell r="AZ409">
            <v>0</v>
          </cell>
          <cell r="BA409">
            <v>7.8091999999999997</v>
          </cell>
          <cell r="BB409">
            <v>171.50960000000001</v>
          </cell>
          <cell r="BC409">
            <v>90.409899999999993</v>
          </cell>
          <cell r="BD409">
            <v>132.67500000000001</v>
          </cell>
          <cell r="BE409">
            <v>697.98159999999996</v>
          </cell>
          <cell r="BF409">
            <v>2300.6729999999998</v>
          </cell>
          <cell r="BG409">
            <v>248.75550000000001</v>
          </cell>
          <cell r="BH409">
            <v>1032.3332</v>
          </cell>
          <cell r="BI409">
            <v>4313.5788000000002</v>
          </cell>
          <cell r="BJ409">
            <v>381.43049999999999</v>
          </cell>
          <cell r="BK409">
            <v>1730.3148000000001</v>
          </cell>
          <cell r="BL409">
            <v>6614.2518</v>
          </cell>
          <cell r="BM409">
            <v>373.62130000000002</v>
          </cell>
          <cell r="BN409">
            <v>1558.8052</v>
          </cell>
          <cell r="BO409">
            <v>6523.8419000000004</v>
          </cell>
          <cell r="BP409">
            <v>132.67500000000001</v>
          </cell>
          <cell r="BQ409">
            <v>697.98159999999996</v>
          </cell>
          <cell r="BR409">
            <v>2300.6729999999998</v>
          </cell>
          <cell r="BS409">
            <v>248.75550000000001</v>
          </cell>
          <cell r="BT409">
            <v>1032.3332</v>
          </cell>
          <cell r="BU409">
            <v>4313.5788000000002</v>
          </cell>
          <cell r="BV409">
            <v>381.43049999999999</v>
          </cell>
          <cell r="BW409">
            <v>1730.3148000000001</v>
          </cell>
          <cell r="BX409">
            <v>6614.2518</v>
          </cell>
          <cell r="BY409">
            <v>7.8091999999999997</v>
          </cell>
          <cell r="BZ409">
            <v>18.262899999999998</v>
          </cell>
          <cell r="CA409">
            <v>90.409899999999993</v>
          </cell>
          <cell r="CB409">
            <v>0</v>
          </cell>
          <cell r="CC409">
            <v>0</v>
          </cell>
          <cell r="CD409">
            <v>0</v>
          </cell>
          <cell r="CE409">
            <v>0</v>
          </cell>
          <cell r="CF409">
            <v>153.2467</v>
          </cell>
          <cell r="CG409">
            <v>0</v>
          </cell>
          <cell r="CH409">
            <v>0</v>
          </cell>
          <cell r="CI409">
            <v>0</v>
          </cell>
          <cell r="CJ409">
            <v>0</v>
          </cell>
          <cell r="CK409">
            <v>0</v>
          </cell>
          <cell r="CL409">
            <v>0</v>
          </cell>
          <cell r="CM409">
            <v>0</v>
          </cell>
          <cell r="CN409">
            <v>7.8091999999999997</v>
          </cell>
          <cell r="CO409">
            <v>171.50960000000001</v>
          </cell>
          <cell r="CP409">
            <v>90.409899999999993</v>
          </cell>
          <cell r="CQ409">
            <v>0</v>
          </cell>
          <cell r="CR409">
            <v>0</v>
          </cell>
          <cell r="CS409">
            <v>0</v>
          </cell>
          <cell r="CT409">
            <v>0</v>
          </cell>
          <cell r="CU409">
            <v>0</v>
          </cell>
          <cell r="CV409">
            <v>0</v>
          </cell>
          <cell r="CW409">
            <v>0</v>
          </cell>
          <cell r="CX409">
            <v>0</v>
          </cell>
          <cell r="CY409">
            <v>0</v>
          </cell>
          <cell r="CZ409">
            <v>373.62130000000002</v>
          </cell>
          <cell r="DA409">
            <v>1558.8052</v>
          </cell>
          <cell r="DB409">
            <v>6523.8419000000004</v>
          </cell>
        </row>
        <row r="410">
          <cell r="A410">
            <v>94208</v>
          </cell>
          <cell r="B410">
            <v>11.5016</v>
          </cell>
          <cell r="C410">
            <v>20.646000000000001</v>
          </cell>
          <cell r="D410">
            <v>72.564400000000006</v>
          </cell>
          <cell r="E410">
            <v>21.360199999999999</v>
          </cell>
          <cell r="F410">
            <v>38.342599999999997</v>
          </cell>
          <cell r="G410">
            <v>134.7638</v>
          </cell>
          <cell r="H410">
            <v>0</v>
          </cell>
          <cell r="I410">
            <v>689.31169999999997</v>
          </cell>
          <cell r="J410">
            <v>0</v>
          </cell>
          <cell r="K410">
            <v>0</v>
          </cell>
          <cell r="L410">
            <v>0</v>
          </cell>
          <cell r="M410">
            <v>0</v>
          </cell>
          <cell r="N410">
            <v>0</v>
          </cell>
          <cell r="O410">
            <v>689.31169999999997</v>
          </cell>
          <cell r="P410">
            <v>0</v>
          </cell>
          <cell r="Q410">
            <v>41.540900000000001</v>
          </cell>
          <cell r="R410">
            <v>76.326099999999997</v>
          </cell>
          <cell r="S410">
            <v>-92.658299999999997</v>
          </cell>
          <cell r="T410">
            <v>147.28149999999999</v>
          </cell>
          <cell r="U410">
            <v>270.61059999999998</v>
          </cell>
          <cell r="V410">
            <v>-328.51769999999999</v>
          </cell>
          <cell r="W410">
            <v>221.6842</v>
          </cell>
          <cell r="X410">
            <v>405.92529999999999</v>
          </cell>
          <cell r="Y410">
            <v>-213.84780000000001</v>
          </cell>
          <cell r="Z410">
            <v>487.2294</v>
          </cell>
          <cell r="AA410">
            <v>894.76409999999998</v>
          </cell>
          <cell r="AB410">
            <v>0</v>
          </cell>
          <cell r="AC410">
            <v>0</v>
          </cell>
          <cell r="AD410">
            <v>0</v>
          </cell>
          <cell r="AE410">
            <v>2848.0839000000001</v>
          </cell>
          <cell r="AF410">
            <v>0</v>
          </cell>
          <cell r="AG410">
            <v>0</v>
          </cell>
          <cell r="AH410">
            <v>0</v>
          </cell>
          <cell r="AI410">
            <v>0</v>
          </cell>
          <cell r="AJ410">
            <v>0</v>
          </cell>
          <cell r="AK410">
            <v>0</v>
          </cell>
          <cell r="AL410">
            <v>186.1131</v>
          </cell>
          <cell r="AM410">
            <v>342.20260000000002</v>
          </cell>
          <cell r="AN410">
            <v>1174.2053000000001</v>
          </cell>
          <cell r="AO410">
            <v>673.34249999999997</v>
          </cell>
          <cell r="AP410">
            <v>1236.9666999999999</v>
          </cell>
          <cell r="AQ410">
            <v>-1673.8786</v>
          </cell>
          <cell r="AR410">
            <v>0</v>
          </cell>
          <cell r="AS410">
            <v>689.31169999999997</v>
          </cell>
          <cell r="AT410">
            <v>2848.0839000000001</v>
          </cell>
          <cell r="AU410">
            <v>0</v>
          </cell>
          <cell r="AV410">
            <v>0</v>
          </cell>
          <cell r="AW410">
            <v>0</v>
          </cell>
          <cell r="AX410">
            <v>0</v>
          </cell>
          <cell r="AY410">
            <v>0</v>
          </cell>
          <cell r="AZ410">
            <v>0</v>
          </cell>
          <cell r="BA410">
            <v>0</v>
          </cell>
          <cell r="BB410">
            <v>689.31169999999997</v>
          </cell>
          <cell r="BC410">
            <v>2848.0839000000001</v>
          </cell>
          <cell r="BD410">
            <v>520.09119999999996</v>
          </cell>
          <cell r="BE410">
            <v>1643.0644</v>
          </cell>
          <cell r="BF410">
            <v>207.32820000000001</v>
          </cell>
          <cell r="BG410">
            <v>374.93549999999999</v>
          </cell>
          <cell r="BH410">
            <v>689.13930000000005</v>
          </cell>
          <cell r="BI410">
            <v>753.02930000000003</v>
          </cell>
          <cell r="BJ410">
            <v>895.02670000000001</v>
          </cell>
          <cell r="BK410">
            <v>2332.2037</v>
          </cell>
          <cell r="BL410">
            <v>960.35749999999996</v>
          </cell>
          <cell r="BM410">
            <v>895.02670000000001</v>
          </cell>
          <cell r="BN410">
            <v>1642.8920000000001</v>
          </cell>
          <cell r="BO410">
            <v>-1887.7264</v>
          </cell>
          <cell r="BP410">
            <v>520.09119999999996</v>
          </cell>
          <cell r="BQ410">
            <v>1643.0644</v>
          </cell>
          <cell r="BR410">
            <v>207.32820000000001</v>
          </cell>
          <cell r="BS410">
            <v>374.93549999999999</v>
          </cell>
          <cell r="BT410">
            <v>689.13930000000005</v>
          </cell>
          <cell r="BU410">
            <v>753.02930000000003</v>
          </cell>
          <cell r="BV410">
            <v>895.02670000000001</v>
          </cell>
          <cell r="BW410">
            <v>2332.2037</v>
          </cell>
          <cell r="BX410">
            <v>960.35749999999996</v>
          </cell>
          <cell r="BY410">
            <v>0</v>
          </cell>
          <cell r="BZ410">
            <v>0</v>
          </cell>
          <cell r="CA410">
            <v>0</v>
          </cell>
          <cell r="CB410">
            <v>0</v>
          </cell>
          <cell r="CC410">
            <v>0</v>
          </cell>
          <cell r="CD410">
            <v>0</v>
          </cell>
          <cell r="CE410">
            <v>0</v>
          </cell>
          <cell r="CF410">
            <v>689.31169999999997</v>
          </cell>
          <cell r="CG410">
            <v>0</v>
          </cell>
          <cell r="CH410">
            <v>0</v>
          </cell>
          <cell r="CI410">
            <v>0</v>
          </cell>
          <cell r="CJ410">
            <v>0</v>
          </cell>
          <cell r="CK410">
            <v>0</v>
          </cell>
          <cell r="CL410">
            <v>0</v>
          </cell>
          <cell r="CM410">
            <v>2848.0839000000001</v>
          </cell>
          <cell r="CN410">
            <v>0</v>
          </cell>
          <cell r="CO410">
            <v>689.31169999999997</v>
          </cell>
          <cell r="CP410">
            <v>2848.0839000000001</v>
          </cell>
          <cell r="CQ410">
            <v>0</v>
          </cell>
          <cell r="CR410">
            <v>0</v>
          </cell>
          <cell r="CS410">
            <v>0</v>
          </cell>
          <cell r="CT410">
            <v>0</v>
          </cell>
          <cell r="CU410">
            <v>0</v>
          </cell>
          <cell r="CV410">
            <v>0</v>
          </cell>
          <cell r="CW410">
            <v>0</v>
          </cell>
          <cell r="CX410">
            <v>0</v>
          </cell>
          <cell r="CY410">
            <v>0</v>
          </cell>
          <cell r="CZ410">
            <v>895.02670000000001</v>
          </cell>
          <cell r="DA410">
            <v>1642.8920000000001</v>
          </cell>
          <cell r="DB410">
            <v>-1887.7264</v>
          </cell>
        </row>
        <row r="411">
          <cell r="A411">
            <v>94209</v>
          </cell>
          <cell r="B411">
            <v>7.2838000000000003</v>
          </cell>
          <cell r="C411">
            <v>29.308299999999999</v>
          </cell>
          <cell r="D411">
            <v>109.9804</v>
          </cell>
          <cell r="E411">
            <v>13.527100000000001</v>
          </cell>
          <cell r="F411">
            <v>54.429900000000004</v>
          </cell>
          <cell r="G411">
            <v>204.24959999999999</v>
          </cell>
          <cell r="H411">
            <v>0</v>
          </cell>
          <cell r="I411">
            <v>95.413399999999996</v>
          </cell>
          <cell r="J411">
            <v>0</v>
          </cell>
          <cell r="K411">
            <v>20.8109</v>
          </cell>
          <cell r="L411">
            <v>40.4557</v>
          </cell>
          <cell r="M411">
            <v>314.23140000000001</v>
          </cell>
          <cell r="N411">
            <v>0</v>
          </cell>
          <cell r="O411">
            <v>95.413399999999996</v>
          </cell>
          <cell r="P411">
            <v>0</v>
          </cell>
          <cell r="Q411">
            <v>5.8895</v>
          </cell>
          <cell r="R411">
            <v>5.2169999999999996</v>
          </cell>
          <cell r="S411">
            <v>-59.155099999999997</v>
          </cell>
          <cell r="T411">
            <v>20.880800000000001</v>
          </cell>
          <cell r="U411">
            <v>18.496500000000001</v>
          </cell>
          <cell r="V411">
            <v>-209.73220000000001</v>
          </cell>
          <cell r="W411">
            <v>26.770299999999999</v>
          </cell>
          <cell r="X411">
            <v>66.995999999999995</v>
          </cell>
          <cell r="Y411">
            <v>-268.88869999999997</v>
          </cell>
          <cell r="Z411">
            <v>93.8108</v>
          </cell>
          <cell r="AA411">
            <v>83.098799999999997</v>
          </cell>
          <cell r="AB411">
            <v>0</v>
          </cell>
          <cell r="AC411">
            <v>0</v>
          </cell>
          <cell r="AD411">
            <v>0</v>
          </cell>
          <cell r="AE411">
            <v>0</v>
          </cell>
          <cell r="AF411">
            <v>0</v>
          </cell>
          <cell r="AG411">
            <v>0</v>
          </cell>
          <cell r="AH411">
            <v>0</v>
          </cell>
          <cell r="AI411">
            <v>0</v>
          </cell>
          <cell r="AJ411">
            <v>0</v>
          </cell>
          <cell r="AK411">
            <v>0</v>
          </cell>
          <cell r="AL411">
            <v>29.127400000000002</v>
          </cell>
          <cell r="AM411">
            <v>25.801400000000001</v>
          </cell>
          <cell r="AN411">
            <v>439.80459999999999</v>
          </cell>
          <cell r="AO411">
            <v>122.93819999999999</v>
          </cell>
          <cell r="AP411">
            <v>108.9002</v>
          </cell>
          <cell r="AQ411">
            <v>439.80459999999999</v>
          </cell>
          <cell r="AR411">
            <v>20.8109</v>
          </cell>
          <cell r="AS411">
            <v>135.8691</v>
          </cell>
          <cell r="AT411">
            <v>314.23140000000001</v>
          </cell>
          <cell r="AU411">
            <v>0</v>
          </cell>
          <cell r="AV411">
            <v>0</v>
          </cell>
          <cell r="AW411">
            <v>0</v>
          </cell>
          <cell r="AX411">
            <v>0</v>
          </cell>
          <cell r="AY411">
            <v>0</v>
          </cell>
          <cell r="AZ411">
            <v>0</v>
          </cell>
          <cell r="BA411">
            <v>20.8109</v>
          </cell>
          <cell r="BB411">
            <v>135.8691</v>
          </cell>
          <cell r="BC411">
            <v>314.23140000000001</v>
          </cell>
          <cell r="BD411">
            <v>114.6217</v>
          </cell>
          <cell r="BE411">
            <v>262.25040000000001</v>
          </cell>
          <cell r="BF411">
            <v>314.23</v>
          </cell>
          <cell r="BG411">
            <v>55.8977</v>
          </cell>
          <cell r="BH411">
            <v>49.514899999999997</v>
          </cell>
          <cell r="BI411">
            <v>170.91730000000001</v>
          </cell>
          <cell r="BJ411">
            <v>170.51939999999999</v>
          </cell>
          <cell r="BK411">
            <v>311.76530000000002</v>
          </cell>
          <cell r="BL411">
            <v>485.14729999999997</v>
          </cell>
          <cell r="BM411">
            <v>149.70849999999999</v>
          </cell>
          <cell r="BN411">
            <v>175.89619999999999</v>
          </cell>
          <cell r="BO411">
            <v>170.91589999999999</v>
          </cell>
          <cell r="BP411">
            <v>114.6217</v>
          </cell>
          <cell r="BQ411">
            <v>262.25040000000001</v>
          </cell>
          <cell r="BR411">
            <v>314.23</v>
          </cell>
          <cell r="BS411">
            <v>55.8977</v>
          </cell>
          <cell r="BT411">
            <v>49.514899999999997</v>
          </cell>
          <cell r="BU411">
            <v>170.91730000000001</v>
          </cell>
          <cell r="BV411">
            <v>170.51939999999999</v>
          </cell>
          <cell r="BW411">
            <v>311.76530000000002</v>
          </cell>
          <cell r="BX411">
            <v>485.14729999999997</v>
          </cell>
          <cell r="BY411">
            <v>0</v>
          </cell>
          <cell r="BZ411">
            <v>0</v>
          </cell>
          <cell r="CA411">
            <v>0</v>
          </cell>
          <cell r="CB411">
            <v>0</v>
          </cell>
          <cell r="CC411">
            <v>0</v>
          </cell>
          <cell r="CD411">
            <v>0</v>
          </cell>
          <cell r="CE411">
            <v>0</v>
          </cell>
          <cell r="CF411">
            <v>95.413399999999996</v>
          </cell>
          <cell r="CG411">
            <v>0</v>
          </cell>
          <cell r="CH411">
            <v>20.8109</v>
          </cell>
          <cell r="CI411">
            <v>40.4557</v>
          </cell>
          <cell r="CJ411">
            <v>314.23140000000001</v>
          </cell>
          <cell r="CK411">
            <v>0</v>
          </cell>
          <cell r="CL411">
            <v>0</v>
          </cell>
          <cell r="CM411">
            <v>0</v>
          </cell>
          <cell r="CN411">
            <v>20.8109</v>
          </cell>
          <cell r="CO411">
            <v>135.8691</v>
          </cell>
          <cell r="CP411">
            <v>314.23140000000001</v>
          </cell>
          <cell r="CQ411">
            <v>0</v>
          </cell>
          <cell r="CR411">
            <v>0</v>
          </cell>
          <cell r="CS411">
            <v>0</v>
          </cell>
          <cell r="CT411">
            <v>0</v>
          </cell>
          <cell r="CU411">
            <v>0</v>
          </cell>
          <cell r="CV411">
            <v>0</v>
          </cell>
          <cell r="CW411">
            <v>0</v>
          </cell>
          <cell r="CX411">
            <v>0</v>
          </cell>
          <cell r="CY411">
            <v>0</v>
          </cell>
          <cell r="CZ411">
            <v>149.70849999999999</v>
          </cell>
          <cell r="DA411">
            <v>175.89619999999999</v>
          </cell>
          <cell r="DB411">
            <v>170.91589999999999</v>
          </cell>
        </row>
        <row r="412">
          <cell r="A412">
            <v>94210</v>
          </cell>
          <cell r="B412">
            <v>0</v>
          </cell>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48.496099999999998</v>
          </cell>
          <cell r="R412">
            <v>153.18209999999999</v>
          </cell>
          <cell r="S412">
            <v>704.90930000000003</v>
          </cell>
          <cell r="T412">
            <v>171.9408</v>
          </cell>
          <cell r="U412">
            <v>543.09979999999996</v>
          </cell>
          <cell r="V412">
            <v>2499.2136</v>
          </cell>
          <cell r="W412">
            <v>220.43690000000001</v>
          </cell>
          <cell r="X412">
            <v>696.28189999999995</v>
          </cell>
          <cell r="Y412">
            <v>3204.1228999999998</v>
          </cell>
          <cell r="Z412">
            <v>226.0103</v>
          </cell>
          <cell r="AA412">
            <v>706.72220000000004</v>
          </cell>
          <cell r="AB412">
            <v>3159.1298000000002</v>
          </cell>
          <cell r="AC412">
            <v>0</v>
          </cell>
          <cell r="AD412">
            <v>0</v>
          </cell>
          <cell r="AE412">
            <v>0</v>
          </cell>
          <cell r="AF412">
            <v>0</v>
          </cell>
          <cell r="AG412">
            <v>0</v>
          </cell>
          <cell r="AH412">
            <v>0</v>
          </cell>
          <cell r="AI412">
            <v>8.3102</v>
          </cell>
          <cell r="AJ412">
            <v>19.439599999999999</v>
          </cell>
          <cell r="AK412">
            <v>96.21</v>
          </cell>
          <cell r="AL412">
            <v>203.31270000000001</v>
          </cell>
          <cell r="AM412">
            <v>636.29960000000005</v>
          </cell>
          <cell r="AN412">
            <v>3525.5743000000002</v>
          </cell>
          <cell r="AO412">
            <v>421.01280000000003</v>
          </cell>
          <cell r="AP412">
            <v>1323.5822000000001</v>
          </cell>
          <cell r="AQ412">
            <v>6588.4940999999999</v>
          </cell>
          <cell r="AR412">
            <v>8.3102</v>
          </cell>
          <cell r="AS412">
            <v>19.439599999999999</v>
          </cell>
          <cell r="AT412">
            <v>96.21</v>
          </cell>
          <cell r="AU412">
            <v>0</v>
          </cell>
          <cell r="AV412">
            <v>0</v>
          </cell>
          <cell r="AW412">
            <v>0</v>
          </cell>
          <cell r="AX412">
            <v>0</v>
          </cell>
          <cell r="AY412">
            <v>0</v>
          </cell>
          <cell r="AZ412">
            <v>0</v>
          </cell>
          <cell r="BA412">
            <v>8.3102</v>
          </cell>
          <cell r="BB412">
            <v>19.439599999999999</v>
          </cell>
          <cell r="BC412">
            <v>96.21</v>
          </cell>
          <cell r="BD412">
            <v>226.0103</v>
          </cell>
          <cell r="BE412">
            <v>706.72220000000004</v>
          </cell>
          <cell r="BF412">
            <v>3159.1298000000002</v>
          </cell>
          <cell r="BG412">
            <v>423.74959999999999</v>
          </cell>
          <cell r="BH412">
            <v>1332.5815</v>
          </cell>
          <cell r="BI412">
            <v>6729.6971999999996</v>
          </cell>
          <cell r="BJ412">
            <v>649.75990000000002</v>
          </cell>
          <cell r="BK412">
            <v>2039.3036999999999</v>
          </cell>
          <cell r="BL412">
            <v>9888.8269999999993</v>
          </cell>
          <cell r="BM412">
            <v>641.44970000000001</v>
          </cell>
          <cell r="BN412">
            <v>2019.8641</v>
          </cell>
          <cell r="BO412">
            <v>9792.6170000000002</v>
          </cell>
          <cell r="BP412">
            <v>226.0103</v>
          </cell>
          <cell r="BQ412">
            <v>706.72220000000004</v>
          </cell>
          <cell r="BR412">
            <v>3159.1298000000002</v>
          </cell>
          <cell r="BS412">
            <v>423.74959999999999</v>
          </cell>
          <cell r="BT412">
            <v>1332.5815</v>
          </cell>
          <cell r="BU412">
            <v>6729.6971999999996</v>
          </cell>
          <cell r="BV412">
            <v>649.75990000000002</v>
          </cell>
          <cell r="BW412">
            <v>2039.3036999999999</v>
          </cell>
          <cell r="BX412">
            <v>9888.8269999999993</v>
          </cell>
          <cell r="BY412">
            <v>8.3102</v>
          </cell>
          <cell r="BZ412">
            <v>19.439599999999999</v>
          </cell>
          <cell r="CA412">
            <v>96.21</v>
          </cell>
          <cell r="CB412">
            <v>0</v>
          </cell>
          <cell r="CC412">
            <v>0</v>
          </cell>
          <cell r="CD412">
            <v>0</v>
          </cell>
          <cell r="CE412">
            <v>0</v>
          </cell>
          <cell r="CF412">
            <v>0</v>
          </cell>
          <cell r="CG412">
            <v>0</v>
          </cell>
          <cell r="CH412">
            <v>0</v>
          </cell>
          <cell r="CI412">
            <v>0</v>
          </cell>
          <cell r="CJ412">
            <v>0</v>
          </cell>
          <cell r="CK412">
            <v>0</v>
          </cell>
          <cell r="CL412">
            <v>0</v>
          </cell>
          <cell r="CM412">
            <v>0</v>
          </cell>
          <cell r="CN412">
            <v>8.3102</v>
          </cell>
          <cell r="CO412">
            <v>19.439599999999999</v>
          </cell>
          <cell r="CP412">
            <v>96.21</v>
          </cell>
          <cell r="CQ412">
            <v>0</v>
          </cell>
          <cell r="CR412">
            <v>0</v>
          </cell>
          <cell r="CS412">
            <v>0</v>
          </cell>
          <cell r="CT412">
            <v>0</v>
          </cell>
          <cell r="CU412">
            <v>0</v>
          </cell>
          <cell r="CV412">
            <v>0</v>
          </cell>
          <cell r="CW412">
            <v>0</v>
          </cell>
          <cell r="CX412">
            <v>0</v>
          </cell>
          <cell r="CY412">
            <v>0</v>
          </cell>
          <cell r="CZ412">
            <v>641.44970000000001</v>
          </cell>
          <cell r="DA412">
            <v>2019.8641</v>
          </cell>
          <cell r="DB412">
            <v>9792.6170000000002</v>
          </cell>
        </row>
        <row r="413">
          <cell r="A413">
            <v>94211</v>
          </cell>
          <cell r="B413">
            <v>17.308299999999999</v>
          </cell>
          <cell r="C413">
            <v>52.990600000000001</v>
          </cell>
          <cell r="D413">
            <v>261.34359999999998</v>
          </cell>
          <cell r="E413">
            <v>32.144100000000002</v>
          </cell>
          <cell r="F413">
            <v>98.411199999999994</v>
          </cell>
          <cell r="G413">
            <v>485.35430000000002</v>
          </cell>
          <cell r="H413">
            <v>0</v>
          </cell>
          <cell r="I413">
            <v>53.414499999999997</v>
          </cell>
          <cell r="J413">
            <v>0</v>
          </cell>
          <cell r="K413">
            <v>29.996700000000001</v>
          </cell>
          <cell r="L413">
            <v>26.5715</v>
          </cell>
          <cell r="M413">
            <v>452.92930000000001</v>
          </cell>
          <cell r="N413">
            <v>0</v>
          </cell>
          <cell r="O413">
            <v>53.414499999999997</v>
          </cell>
          <cell r="P413">
            <v>0</v>
          </cell>
          <cell r="Q413">
            <v>73.6995</v>
          </cell>
          <cell r="R413">
            <v>200.23429999999999</v>
          </cell>
          <cell r="S413">
            <v>1112.8118999999999</v>
          </cell>
          <cell r="T413">
            <v>261.29840000000002</v>
          </cell>
          <cell r="U413">
            <v>709.92179999999996</v>
          </cell>
          <cell r="V413">
            <v>3945.4261000000001</v>
          </cell>
          <cell r="W413">
            <v>354.45359999999999</v>
          </cell>
          <cell r="X413">
            <v>1034.9864</v>
          </cell>
          <cell r="Y413">
            <v>5352.0065999999997</v>
          </cell>
          <cell r="Z413">
            <v>1140.6410000000001</v>
          </cell>
          <cell r="AA413">
            <v>3085.9364</v>
          </cell>
          <cell r="AB413">
            <v>17222.896100000002</v>
          </cell>
          <cell r="AC413">
            <v>6.4805999999999999</v>
          </cell>
          <cell r="AD413">
            <v>26.247599999999998</v>
          </cell>
          <cell r="AE413">
            <v>0</v>
          </cell>
          <cell r="AF413">
            <v>0</v>
          </cell>
          <cell r="AG413">
            <v>0</v>
          </cell>
          <cell r="AH413">
            <v>0</v>
          </cell>
          <cell r="AI413">
            <v>0</v>
          </cell>
          <cell r="AJ413">
            <v>0</v>
          </cell>
          <cell r="AK413">
            <v>0</v>
          </cell>
          <cell r="AL413">
            <v>336.5761</v>
          </cell>
          <cell r="AM413">
            <v>914.10530000000006</v>
          </cell>
          <cell r="AN413">
            <v>5082.0693000000001</v>
          </cell>
          <cell r="AO413">
            <v>1470.7365</v>
          </cell>
          <cell r="AP413">
            <v>3973.7941000000001</v>
          </cell>
          <cell r="AQ413">
            <v>22304.965400000001</v>
          </cell>
          <cell r="AR413">
            <v>36.4773</v>
          </cell>
          <cell r="AS413">
            <v>106.2336</v>
          </cell>
          <cell r="AT413">
            <v>452.92930000000001</v>
          </cell>
          <cell r="AU413">
            <v>0</v>
          </cell>
          <cell r="AV413">
            <v>0</v>
          </cell>
          <cell r="AW413">
            <v>0</v>
          </cell>
          <cell r="AX413">
            <v>0</v>
          </cell>
          <cell r="AY413">
            <v>0</v>
          </cell>
          <cell r="AZ413">
            <v>0</v>
          </cell>
          <cell r="BA413">
            <v>36.4773</v>
          </cell>
          <cell r="BB413">
            <v>106.2336</v>
          </cell>
          <cell r="BC413">
            <v>452.92930000000001</v>
          </cell>
          <cell r="BD413">
            <v>1190.0934</v>
          </cell>
          <cell r="BE413">
            <v>3290.7527</v>
          </cell>
          <cell r="BF413">
            <v>17969.594000000001</v>
          </cell>
          <cell r="BG413">
            <v>671.57399999999996</v>
          </cell>
          <cell r="BH413">
            <v>1824.2614000000001</v>
          </cell>
          <cell r="BI413">
            <v>10140.3073</v>
          </cell>
          <cell r="BJ413">
            <v>1861.6674</v>
          </cell>
          <cell r="BK413">
            <v>5115.0141000000003</v>
          </cell>
          <cell r="BL413">
            <v>28109.901300000001</v>
          </cell>
          <cell r="BM413">
            <v>1825.1901</v>
          </cell>
          <cell r="BN413">
            <v>5008.7804999999998</v>
          </cell>
          <cell r="BO413">
            <v>27656.972000000002</v>
          </cell>
          <cell r="BP413">
            <v>1190.0934</v>
          </cell>
          <cell r="BQ413">
            <v>3290.7527</v>
          </cell>
          <cell r="BR413">
            <v>17969.594000000001</v>
          </cell>
          <cell r="BS413">
            <v>671.57399999999996</v>
          </cell>
          <cell r="BT413">
            <v>1824.2614000000001</v>
          </cell>
          <cell r="BU413">
            <v>10140.3073</v>
          </cell>
          <cell r="BV413">
            <v>1861.6674</v>
          </cell>
          <cell r="BW413">
            <v>5115.0141000000003</v>
          </cell>
          <cell r="BX413">
            <v>28109.901300000001</v>
          </cell>
          <cell r="BY413">
            <v>0</v>
          </cell>
          <cell r="BZ413">
            <v>0</v>
          </cell>
          <cell r="CA413">
            <v>0</v>
          </cell>
          <cell r="CB413">
            <v>0</v>
          </cell>
          <cell r="CC413">
            <v>0</v>
          </cell>
          <cell r="CD413">
            <v>0</v>
          </cell>
          <cell r="CE413">
            <v>0</v>
          </cell>
          <cell r="CF413">
            <v>53.414499999999997</v>
          </cell>
          <cell r="CG413">
            <v>0</v>
          </cell>
          <cell r="CH413">
            <v>29.996700000000001</v>
          </cell>
          <cell r="CI413">
            <v>26.5715</v>
          </cell>
          <cell r="CJ413">
            <v>452.92930000000001</v>
          </cell>
          <cell r="CK413">
            <v>6.4805999999999999</v>
          </cell>
          <cell r="CL413">
            <v>26.247599999999998</v>
          </cell>
          <cell r="CM413">
            <v>0</v>
          </cell>
          <cell r="CN413">
            <v>36.4773</v>
          </cell>
          <cell r="CO413">
            <v>106.2336</v>
          </cell>
          <cell r="CP413">
            <v>452.92930000000001</v>
          </cell>
          <cell r="CQ413">
            <v>0</v>
          </cell>
          <cell r="CR413">
            <v>0</v>
          </cell>
          <cell r="CS413">
            <v>0</v>
          </cell>
          <cell r="CT413">
            <v>0</v>
          </cell>
          <cell r="CU413">
            <v>0</v>
          </cell>
          <cell r="CV413">
            <v>0</v>
          </cell>
          <cell r="CW413">
            <v>0</v>
          </cell>
          <cell r="CX413">
            <v>0</v>
          </cell>
          <cell r="CY413">
            <v>0</v>
          </cell>
          <cell r="CZ413">
            <v>1825.1901</v>
          </cell>
          <cell r="DA413">
            <v>5008.7804999999998</v>
          </cell>
          <cell r="DB413">
            <v>27656.972000000002</v>
          </cell>
        </row>
        <row r="414">
          <cell r="A414">
            <v>94212</v>
          </cell>
          <cell r="B414">
            <v>397.34300000000002</v>
          </cell>
          <cell r="C414">
            <v>719.93849999999998</v>
          </cell>
          <cell r="D414">
            <v>5807.0456999999997</v>
          </cell>
          <cell r="E414">
            <v>737.92269999999996</v>
          </cell>
          <cell r="F414">
            <v>1738.3756000000001</v>
          </cell>
          <cell r="G414">
            <v>10784.511500000001</v>
          </cell>
          <cell r="H414">
            <v>0</v>
          </cell>
          <cell r="I414">
            <v>0</v>
          </cell>
          <cell r="J414">
            <v>0</v>
          </cell>
          <cell r="K414">
            <v>454.1062</v>
          </cell>
          <cell r="L414">
            <v>826.15830000000005</v>
          </cell>
          <cell r="M414">
            <v>6636.6198999999997</v>
          </cell>
          <cell r="N414">
            <v>0</v>
          </cell>
          <cell r="O414">
            <v>0</v>
          </cell>
          <cell r="P414">
            <v>0</v>
          </cell>
          <cell r="Q414">
            <v>182.41149999999999</v>
          </cell>
          <cell r="R414">
            <v>336.82760000000002</v>
          </cell>
          <cell r="S414">
            <v>2665.8874999999998</v>
          </cell>
          <cell r="T414">
            <v>646.73159999999996</v>
          </cell>
          <cell r="U414">
            <v>1194.2068999999999</v>
          </cell>
          <cell r="V414">
            <v>9451.7829999999994</v>
          </cell>
          <cell r="W414">
            <v>1510.3026</v>
          </cell>
          <cell r="X414">
            <v>3163.1903000000002</v>
          </cell>
          <cell r="Y414">
            <v>22072.607800000002</v>
          </cell>
          <cell r="Z414">
            <v>2001.9944</v>
          </cell>
          <cell r="AA414">
            <v>3694.7046999999998</v>
          </cell>
          <cell r="AB414">
            <v>29258.528900000001</v>
          </cell>
          <cell r="AC414">
            <v>0</v>
          </cell>
          <cell r="AD414">
            <v>0</v>
          </cell>
          <cell r="AE414">
            <v>0</v>
          </cell>
          <cell r="AF414">
            <v>0</v>
          </cell>
          <cell r="AG414">
            <v>0</v>
          </cell>
          <cell r="AH414">
            <v>0</v>
          </cell>
          <cell r="AI414">
            <v>0</v>
          </cell>
          <cell r="AJ414">
            <v>0</v>
          </cell>
          <cell r="AK414">
            <v>0</v>
          </cell>
          <cell r="AL414">
            <v>764.73260000000005</v>
          </cell>
          <cell r="AM414">
            <v>1413.0688</v>
          </cell>
          <cell r="AN414">
            <v>11176.3295</v>
          </cell>
          <cell r="AO414">
            <v>2766.7269999999999</v>
          </cell>
          <cell r="AP414">
            <v>5107.7735000000002</v>
          </cell>
          <cell r="AQ414">
            <v>40434.858399999997</v>
          </cell>
          <cell r="AR414">
            <v>454.1062</v>
          </cell>
          <cell r="AS414">
            <v>826.15830000000005</v>
          </cell>
          <cell r="AT414">
            <v>6636.6198999999997</v>
          </cell>
          <cell r="AU414">
            <v>0</v>
          </cell>
          <cell r="AV414">
            <v>0</v>
          </cell>
          <cell r="AW414">
            <v>0</v>
          </cell>
          <cell r="AX414">
            <v>0</v>
          </cell>
          <cell r="AY414">
            <v>0</v>
          </cell>
          <cell r="AZ414">
            <v>0</v>
          </cell>
          <cell r="BA414">
            <v>454.1062</v>
          </cell>
          <cell r="BB414">
            <v>826.15830000000005</v>
          </cell>
          <cell r="BC414">
            <v>6636.6198999999997</v>
          </cell>
          <cell r="BD414">
            <v>3137.2601</v>
          </cell>
          <cell r="BE414">
            <v>6153.0187999999998</v>
          </cell>
          <cell r="BF414">
            <v>45850.0861</v>
          </cell>
          <cell r="BG414">
            <v>1593.8757000000001</v>
          </cell>
          <cell r="BH414">
            <v>2944.1033000000002</v>
          </cell>
          <cell r="BI414">
            <v>23294</v>
          </cell>
          <cell r="BJ414">
            <v>4731.1358</v>
          </cell>
          <cell r="BK414">
            <v>9097.1221000000005</v>
          </cell>
          <cell r="BL414">
            <v>69144.0861</v>
          </cell>
          <cell r="BM414">
            <v>4277.0295999999998</v>
          </cell>
          <cell r="BN414">
            <v>8270.9637999999995</v>
          </cell>
          <cell r="BO414">
            <v>62507.466200000003</v>
          </cell>
          <cell r="BP414">
            <v>3137.2601</v>
          </cell>
          <cell r="BQ414">
            <v>6153.0187999999998</v>
          </cell>
          <cell r="BR414">
            <v>45850.0861</v>
          </cell>
          <cell r="BS414">
            <v>1593.8757000000001</v>
          </cell>
          <cell r="BT414">
            <v>2944.1033000000002</v>
          </cell>
          <cell r="BU414">
            <v>23294</v>
          </cell>
          <cell r="BV414">
            <v>4731.1358</v>
          </cell>
          <cell r="BW414">
            <v>9097.1221000000005</v>
          </cell>
          <cell r="BX414">
            <v>69144.0861</v>
          </cell>
          <cell r="BY414">
            <v>0</v>
          </cell>
          <cell r="BZ414">
            <v>0</v>
          </cell>
          <cell r="CA414">
            <v>0</v>
          </cell>
          <cell r="CB414">
            <v>0</v>
          </cell>
          <cell r="CC414">
            <v>0</v>
          </cell>
          <cell r="CD414">
            <v>0</v>
          </cell>
          <cell r="CE414">
            <v>0</v>
          </cell>
          <cell r="CF414">
            <v>0</v>
          </cell>
          <cell r="CG414">
            <v>0</v>
          </cell>
          <cell r="CH414">
            <v>454.1062</v>
          </cell>
          <cell r="CI414">
            <v>826.15830000000005</v>
          </cell>
          <cell r="CJ414">
            <v>6636.6198999999997</v>
          </cell>
          <cell r="CK414">
            <v>0</v>
          </cell>
          <cell r="CL414">
            <v>0</v>
          </cell>
          <cell r="CM414">
            <v>0</v>
          </cell>
          <cell r="CN414">
            <v>454.1062</v>
          </cell>
          <cell r="CO414">
            <v>826.15830000000005</v>
          </cell>
          <cell r="CP414">
            <v>6636.6198999999997</v>
          </cell>
          <cell r="CQ414">
            <v>0</v>
          </cell>
          <cell r="CR414">
            <v>0</v>
          </cell>
          <cell r="CS414">
            <v>0</v>
          </cell>
          <cell r="CT414">
            <v>0</v>
          </cell>
          <cell r="CU414">
            <v>0</v>
          </cell>
          <cell r="CV414">
            <v>0</v>
          </cell>
          <cell r="CW414">
            <v>0</v>
          </cell>
          <cell r="CX414">
            <v>0</v>
          </cell>
          <cell r="CY414">
            <v>0</v>
          </cell>
          <cell r="CZ414">
            <v>4277.0295999999998</v>
          </cell>
          <cell r="DA414">
            <v>8270.9637999999995</v>
          </cell>
          <cell r="DB414">
            <v>62507.466200000003</v>
          </cell>
        </row>
        <row r="415">
          <cell r="A415">
            <v>94213</v>
          </cell>
          <cell r="B415">
            <v>1720.4899</v>
          </cell>
          <cell r="C415">
            <v>1531.3539000000001</v>
          </cell>
          <cell r="D415">
            <v>0</v>
          </cell>
          <cell r="E415">
            <v>3195.1956</v>
          </cell>
          <cell r="F415">
            <v>2856.3036000000002</v>
          </cell>
          <cell r="G415">
            <v>0</v>
          </cell>
          <cell r="H415">
            <v>0</v>
          </cell>
          <cell r="I415">
            <v>0</v>
          </cell>
          <cell r="J415">
            <v>0</v>
          </cell>
          <cell r="K415">
            <v>0</v>
          </cell>
          <cell r="L415">
            <v>0</v>
          </cell>
          <cell r="M415">
            <v>0</v>
          </cell>
          <cell r="N415">
            <v>0</v>
          </cell>
          <cell r="O415">
            <v>0</v>
          </cell>
          <cell r="P415">
            <v>0</v>
          </cell>
          <cell r="Q415">
            <v>7.2957000000000001</v>
          </cell>
          <cell r="R415">
            <v>22.715900000000001</v>
          </cell>
          <cell r="S415">
            <v>0</v>
          </cell>
          <cell r="T415">
            <v>25.866499999999998</v>
          </cell>
          <cell r="U415">
            <v>80.537899999999993</v>
          </cell>
          <cell r="V415">
            <v>0</v>
          </cell>
          <cell r="W415">
            <v>4948.8477000000003</v>
          </cell>
          <cell r="X415">
            <v>4490.9112999999998</v>
          </cell>
          <cell r="Y415">
            <v>0</v>
          </cell>
          <cell r="Z415">
            <v>49.566099999999999</v>
          </cell>
          <cell r="AA415">
            <v>151.88339999999999</v>
          </cell>
          <cell r="AB415">
            <v>0</v>
          </cell>
          <cell r="AC415">
            <v>0</v>
          </cell>
          <cell r="AD415">
            <v>0</v>
          </cell>
          <cell r="AE415">
            <v>0</v>
          </cell>
          <cell r="AF415">
            <v>0</v>
          </cell>
          <cell r="AG415">
            <v>0</v>
          </cell>
          <cell r="AH415">
            <v>0</v>
          </cell>
          <cell r="AI415">
            <v>0</v>
          </cell>
          <cell r="AJ415">
            <v>0</v>
          </cell>
          <cell r="AK415">
            <v>0</v>
          </cell>
          <cell r="AL415">
            <v>30.586099999999998</v>
          </cell>
          <cell r="AM415">
            <v>94.185900000000004</v>
          </cell>
          <cell r="AN415">
            <v>0</v>
          </cell>
          <cell r="AO415">
            <v>80.152199999999993</v>
          </cell>
          <cell r="AP415">
            <v>246.0693</v>
          </cell>
          <cell r="AQ415">
            <v>0</v>
          </cell>
          <cell r="AR415">
            <v>0</v>
          </cell>
          <cell r="AS415">
            <v>0</v>
          </cell>
          <cell r="AT415">
            <v>0</v>
          </cell>
          <cell r="AU415">
            <v>0</v>
          </cell>
          <cell r="AV415">
            <v>0</v>
          </cell>
          <cell r="AW415">
            <v>0</v>
          </cell>
          <cell r="AX415">
            <v>0</v>
          </cell>
          <cell r="AY415">
            <v>0</v>
          </cell>
          <cell r="AZ415">
            <v>0</v>
          </cell>
          <cell r="BA415">
            <v>0</v>
          </cell>
          <cell r="BB415">
            <v>0</v>
          </cell>
          <cell r="BC415">
            <v>0</v>
          </cell>
          <cell r="BD415">
            <v>4965.2515999999996</v>
          </cell>
          <cell r="BE415">
            <v>4539.5409</v>
          </cell>
          <cell r="BF415">
            <v>0</v>
          </cell>
          <cell r="BG415">
            <v>63.7483</v>
          </cell>
          <cell r="BH415">
            <v>197.43969999999999</v>
          </cell>
          <cell r="BI415">
            <v>0</v>
          </cell>
          <cell r="BJ415">
            <v>5028.9998999999998</v>
          </cell>
          <cell r="BK415">
            <v>4736.9805999999999</v>
          </cell>
          <cell r="BL415">
            <v>0</v>
          </cell>
          <cell r="BM415">
            <v>5028.9998999999998</v>
          </cell>
          <cell r="BN415">
            <v>4736.9805999999999</v>
          </cell>
          <cell r="BO415">
            <v>0</v>
          </cell>
          <cell r="BP415">
            <v>4965.2515999999996</v>
          </cell>
          <cell r="BQ415">
            <v>4539.5409</v>
          </cell>
          <cell r="BR415">
            <v>0</v>
          </cell>
          <cell r="BS415">
            <v>63.7483</v>
          </cell>
          <cell r="BT415">
            <v>197.43969999999999</v>
          </cell>
          <cell r="BU415">
            <v>0</v>
          </cell>
          <cell r="BV415">
            <v>5028.9998999999998</v>
          </cell>
          <cell r="BW415">
            <v>4736.9805999999999</v>
          </cell>
          <cell r="BX415">
            <v>0</v>
          </cell>
          <cell r="BY415">
            <v>0</v>
          </cell>
          <cell r="BZ415">
            <v>0</v>
          </cell>
          <cell r="CA415">
            <v>0</v>
          </cell>
          <cell r="CB415">
            <v>0</v>
          </cell>
          <cell r="CC415">
            <v>0</v>
          </cell>
          <cell r="CD415">
            <v>0</v>
          </cell>
          <cell r="CE415">
            <v>0</v>
          </cell>
          <cell r="CF415">
            <v>0</v>
          </cell>
          <cell r="CG415">
            <v>0</v>
          </cell>
          <cell r="CH415">
            <v>0</v>
          </cell>
          <cell r="CI415">
            <v>0</v>
          </cell>
          <cell r="CJ415">
            <v>0</v>
          </cell>
          <cell r="CK415">
            <v>0</v>
          </cell>
          <cell r="CL415">
            <v>0</v>
          </cell>
          <cell r="CM415">
            <v>0</v>
          </cell>
          <cell r="CN415">
            <v>0</v>
          </cell>
          <cell r="CO415">
            <v>0</v>
          </cell>
          <cell r="CP415">
            <v>0</v>
          </cell>
          <cell r="CQ415">
            <v>0</v>
          </cell>
          <cell r="CR415">
            <v>0</v>
          </cell>
          <cell r="CS415">
            <v>0</v>
          </cell>
          <cell r="CT415">
            <v>0</v>
          </cell>
          <cell r="CU415">
            <v>0</v>
          </cell>
          <cell r="CV415">
            <v>0</v>
          </cell>
          <cell r="CW415">
            <v>0</v>
          </cell>
          <cell r="CX415">
            <v>0</v>
          </cell>
          <cell r="CY415">
            <v>0</v>
          </cell>
          <cell r="CZ415">
            <v>5028.9998999999998</v>
          </cell>
          <cell r="DA415">
            <v>4736.9805999999999</v>
          </cell>
          <cell r="DB415">
            <v>0</v>
          </cell>
        </row>
        <row r="416">
          <cell r="A416">
            <v>94214</v>
          </cell>
          <cell r="B416">
            <v>0</v>
          </cell>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88.380099999999999</v>
          </cell>
          <cell r="R416">
            <v>269.1617</v>
          </cell>
          <cell r="S416">
            <v>1569.1641999999999</v>
          </cell>
          <cell r="T416">
            <v>313.3476</v>
          </cell>
          <cell r="U416">
            <v>954.30039999999997</v>
          </cell>
          <cell r="V416">
            <v>5563.4011</v>
          </cell>
          <cell r="W416">
            <v>401.72770000000003</v>
          </cell>
          <cell r="X416">
            <v>1223.4621</v>
          </cell>
          <cell r="Y416">
            <v>7132.5653000000002</v>
          </cell>
          <cell r="Z416">
            <v>411.88639999999998</v>
          </cell>
          <cell r="AA416">
            <v>1239.4915000000001</v>
          </cell>
          <cell r="AB416">
            <v>7312.9285</v>
          </cell>
          <cell r="AC416">
            <v>0</v>
          </cell>
          <cell r="AD416">
            <v>0</v>
          </cell>
          <cell r="AE416">
            <v>0</v>
          </cell>
          <cell r="AF416">
            <v>0</v>
          </cell>
          <cell r="AG416">
            <v>0</v>
          </cell>
          <cell r="AH416">
            <v>0</v>
          </cell>
          <cell r="AI416">
            <v>11.002800000000001</v>
          </cell>
          <cell r="AJ416">
            <v>26.021100000000001</v>
          </cell>
          <cell r="AK416">
            <v>129.06290000000001</v>
          </cell>
          <cell r="AL416">
            <v>370.52019999999999</v>
          </cell>
          <cell r="AM416">
            <v>1116.3906999999999</v>
          </cell>
          <cell r="AN416">
            <v>6578.4844000000003</v>
          </cell>
          <cell r="AO416">
            <v>771.40380000000005</v>
          </cell>
          <cell r="AP416">
            <v>2329.8611000000001</v>
          </cell>
          <cell r="AQ416">
            <v>13762.35</v>
          </cell>
          <cell r="AR416">
            <v>11.002800000000001</v>
          </cell>
          <cell r="AS416">
            <v>26.021100000000001</v>
          </cell>
          <cell r="AT416">
            <v>129.06290000000001</v>
          </cell>
          <cell r="AU416">
            <v>0</v>
          </cell>
          <cell r="AV416">
            <v>0</v>
          </cell>
          <cell r="AW416">
            <v>0</v>
          </cell>
          <cell r="AX416">
            <v>0</v>
          </cell>
          <cell r="AY416">
            <v>0</v>
          </cell>
          <cell r="AZ416">
            <v>0</v>
          </cell>
          <cell r="BA416">
            <v>11.002800000000001</v>
          </cell>
          <cell r="BB416">
            <v>26.021100000000001</v>
          </cell>
          <cell r="BC416">
            <v>129.06290000000001</v>
          </cell>
          <cell r="BD416">
            <v>411.88639999999998</v>
          </cell>
          <cell r="BE416">
            <v>1239.4915000000001</v>
          </cell>
          <cell r="BF416">
            <v>7312.9285</v>
          </cell>
          <cell r="BG416">
            <v>772.24789999999996</v>
          </cell>
          <cell r="BH416">
            <v>2339.8528000000001</v>
          </cell>
          <cell r="BI416">
            <v>13711.0497</v>
          </cell>
          <cell r="BJ416">
            <v>1184.1342999999999</v>
          </cell>
          <cell r="BK416">
            <v>3579.3443000000002</v>
          </cell>
          <cell r="BL416">
            <v>21023.978200000001</v>
          </cell>
          <cell r="BM416">
            <v>1173.1315</v>
          </cell>
          <cell r="BN416">
            <v>3553.3231999999998</v>
          </cell>
          <cell r="BO416">
            <v>20894.915300000001</v>
          </cell>
          <cell r="BP416">
            <v>411.88639999999998</v>
          </cell>
          <cell r="BQ416">
            <v>1239.4915000000001</v>
          </cell>
          <cell r="BR416">
            <v>7312.9285</v>
          </cell>
          <cell r="BS416">
            <v>772.24789999999996</v>
          </cell>
          <cell r="BT416">
            <v>2339.8528000000001</v>
          </cell>
          <cell r="BU416">
            <v>13711.0497</v>
          </cell>
          <cell r="BV416">
            <v>1184.1342999999999</v>
          </cell>
          <cell r="BW416">
            <v>3579.3443000000002</v>
          </cell>
          <cell r="BX416">
            <v>21023.978200000001</v>
          </cell>
          <cell r="BY416">
            <v>11.002800000000001</v>
          </cell>
          <cell r="BZ416">
            <v>26.021100000000001</v>
          </cell>
          <cell r="CA416">
            <v>129.06290000000001</v>
          </cell>
          <cell r="CB416">
            <v>0</v>
          </cell>
          <cell r="CC416">
            <v>0</v>
          </cell>
          <cell r="CD416">
            <v>0</v>
          </cell>
          <cell r="CE416">
            <v>0</v>
          </cell>
          <cell r="CF416">
            <v>0</v>
          </cell>
          <cell r="CG416">
            <v>0</v>
          </cell>
          <cell r="CH416">
            <v>0</v>
          </cell>
          <cell r="CI416">
            <v>0</v>
          </cell>
          <cell r="CJ416">
            <v>0</v>
          </cell>
          <cell r="CK416">
            <v>0</v>
          </cell>
          <cell r="CL416">
            <v>0</v>
          </cell>
          <cell r="CM416">
            <v>0</v>
          </cell>
          <cell r="CN416">
            <v>11.002800000000001</v>
          </cell>
          <cell r="CO416">
            <v>26.021100000000001</v>
          </cell>
          <cell r="CP416">
            <v>129.06290000000001</v>
          </cell>
          <cell r="CQ416">
            <v>0</v>
          </cell>
          <cell r="CR416">
            <v>0</v>
          </cell>
          <cell r="CS416">
            <v>0</v>
          </cell>
          <cell r="CT416">
            <v>0</v>
          </cell>
          <cell r="CU416">
            <v>0</v>
          </cell>
          <cell r="CV416">
            <v>0</v>
          </cell>
          <cell r="CW416">
            <v>0</v>
          </cell>
          <cell r="CX416">
            <v>0</v>
          </cell>
          <cell r="CY416">
            <v>0</v>
          </cell>
          <cell r="CZ416">
            <v>1173.1315</v>
          </cell>
          <cell r="DA416">
            <v>3553.3231999999998</v>
          </cell>
          <cell r="DB416">
            <v>20894.915300000001</v>
          </cell>
        </row>
        <row r="417">
          <cell r="A417">
            <v>94215</v>
          </cell>
          <cell r="B417">
            <v>0</v>
          </cell>
          <cell r="C417">
            <v>0</v>
          </cell>
          <cell r="D417">
            <v>0</v>
          </cell>
          <cell r="E417">
            <v>0</v>
          </cell>
          <cell r="F417">
            <v>0</v>
          </cell>
          <cell r="G417">
            <v>0</v>
          </cell>
          <cell r="H417">
            <v>0</v>
          </cell>
          <cell r="I417">
            <v>689.28250000000003</v>
          </cell>
          <cell r="J417">
            <v>0</v>
          </cell>
          <cell r="K417">
            <v>0</v>
          </cell>
          <cell r="L417">
            <v>0</v>
          </cell>
          <cell r="M417">
            <v>0</v>
          </cell>
          <cell r="N417">
            <v>0</v>
          </cell>
          <cell r="O417">
            <v>689.28250000000003</v>
          </cell>
          <cell r="P417">
            <v>0</v>
          </cell>
          <cell r="Q417">
            <v>180.1591</v>
          </cell>
          <cell r="R417">
            <v>481.274</v>
          </cell>
          <cell r="S417">
            <v>598.09969999999998</v>
          </cell>
          <cell r="T417">
            <v>638.74590000000001</v>
          </cell>
          <cell r="U417">
            <v>1706.3354999999999</v>
          </cell>
          <cell r="V417">
            <v>2120.5347999999999</v>
          </cell>
          <cell r="W417">
            <v>818.90499999999997</v>
          </cell>
          <cell r="X417">
            <v>2187.6095</v>
          </cell>
          <cell r="Y417">
            <v>2718.6345000000001</v>
          </cell>
          <cell r="Z417">
            <v>990.48879999999997</v>
          </cell>
          <cell r="AA417">
            <v>2646.4996000000001</v>
          </cell>
          <cell r="AB417">
            <v>3288.2653</v>
          </cell>
          <cell r="AC417">
            <v>0</v>
          </cell>
          <cell r="AD417">
            <v>0</v>
          </cell>
          <cell r="AE417">
            <v>0</v>
          </cell>
          <cell r="AF417">
            <v>0</v>
          </cell>
          <cell r="AG417">
            <v>0</v>
          </cell>
          <cell r="AH417">
            <v>0</v>
          </cell>
          <cell r="AI417">
            <v>35.155999999999999</v>
          </cell>
          <cell r="AJ417">
            <v>82.052800000000005</v>
          </cell>
          <cell r="AK417">
            <v>107.29430000000001</v>
          </cell>
          <cell r="AL417">
            <v>891.01130000000001</v>
          </cell>
          <cell r="AM417">
            <v>2382.9533999999999</v>
          </cell>
          <cell r="AN417">
            <v>2958.0158999999999</v>
          </cell>
          <cell r="AO417">
            <v>1846.3441</v>
          </cell>
          <cell r="AP417">
            <v>4947.4002</v>
          </cell>
          <cell r="AQ417">
            <v>6138.9868999999999</v>
          </cell>
          <cell r="AR417">
            <v>35.155999999999999</v>
          </cell>
          <cell r="AS417">
            <v>771.33529999999996</v>
          </cell>
          <cell r="AT417">
            <v>107.29430000000001</v>
          </cell>
          <cell r="AU417">
            <v>0</v>
          </cell>
          <cell r="AV417">
            <v>0</v>
          </cell>
          <cell r="AW417">
            <v>0</v>
          </cell>
          <cell r="AX417">
            <v>0</v>
          </cell>
          <cell r="AY417">
            <v>0</v>
          </cell>
          <cell r="AZ417">
            <v>0</v>
          </cell>
          <cell r="BA417">
            <v>35.155999999999999</v>
          </cell>
          <cell r="BB417">
            <v>771.33529999999996</v>
          </cell>
          <cell r="BC417">
            <v>107.29430000000001</v>
          </cell>
          <cell r="BD417">
            <v>990.48879999999997</v>
          </cell>
          <cell r="BE417">
            <v>3335.7820999999999</v>
          </cell>
          <cell r="BF417">
            <v>3288.2653</v>
          </cell>
          <cell r="BG417">
            <v>1709.9163000000001</v>
          </cell>
          <cell r="BH417">
            <v>4570.5628999999999</v>
          </cell>
          <cell r="BI417">
            <v>5676.6504000000004</v>
          </cell>
          <cell r="BJ417">
            <v>2700.4050999999999</v>
          </cell>
          <cell r="BK417">
            <v>7906.3450000000003</v>
          </cell>
          <cell r="BL417">
            <v>8964.9156999999996</v>
          </cell>
          <cell r="BM417">
            <v>2665.2491</v>
          </cell>
          <cell r="BN417">
            <v>7135.0096999999996</v>
          </cell>
          <cell r="BO417">
            <v>8857.6214</v>
          </cell>
          <cell r="BP417">
            <v>990.48879999999997</v>
          </cell>
          <cell r="BQ417">
            <v>3335.7820999999999</v>
          </cell>
          <cell r="BR417">
            <v>3288.2653</v>
          </cell>
          <cell r="BS417">
            <v>1709.9163000000001</v>
          </cell>
          <cell r="BT417">
            <v>4570.5628999999999</v>
          </cell>
          <cell r="BU417">
            <v>5676.6504000000004</v>
          </cell>
          <cell r="BV417">
            <v>2700.4050999999999</v>
          </cell>
          <cell r="BW417">
            <v>7906.3450000000003</v>
          </cell>
          <cell r="BX417">
            <v>8964.9156999999996</v>
          </cell>
          <cell r="BY417">
            <v>35.155999999999999</v>
          </cell>
          <cell r="BZ417">
            <v>82.052800000000005</v>
          </cell>
          <cell r="CA417">
            <v>107.29430000000001</v>
          </cell>
          <cell r="CB417">
            <v>0</v>
          </cell>
          <cell r="CC417">
            <v>0</v>
          </cell>
          <cell r="CD417">
            <v>0</v>
          </cell>
          <cell r="CE417">
            <v>0</v>
          </cell>
          <cell r="CF417">
            <v>689.28250000000003</v>
          </cell>
          <cell r="CG417">
            <v>0</v>
          </cell>
          <cell r="CH417">
            <v>0</v>
          </cell>
          <cell r="CI417">
            <v>0</v>
          </cell>
          <cell r="CJ417">
            <v>0</v>
          </cell>
          <cell r="CK417">
            <v>0</v>
          </cell>
          <cell r="CL417">
            <v>0</v>
          </cell>
          <cell r="CM417">
            <v>0</v>
          </cell>
          <cell r="CN417">
            <v>35.155999999999999</v>
          </cell>
          <cell r="CO417">
            <v>771.33529999999996</v>
          </cell>
          <cell r="CP417">
            <v>107.29430000000001</v>
          </cell>
          <cell r="CQ417">
            <v>0</v>
          </cell>
          <cell r="CR417">
            <v>0</v>
          </cell>
          <cell r="CS417">
            <v>0</v>
          </cell>
          <cell r="CT417">
            <v>0</v>
          </cell>
          <cell r="CU417">
            <v>0</v>
          </cell>
          <cell r="CV417">
            <v>0</v>
          </cell>
          <cell r="CW417">
            <v>0</v>
          </cell>
          <cell r="CX417">
            <v>0</v>
          </cell>
          <cell r="CY417">
            <v>0</v>
          </cell>
          <cell r="CZ417">
            <v>2665.2491</v>
          </cell>
          <cell r="DA417">
            <v>7135.0096999999996</v>
          </cell>
          <cell r="DB417">
            <v>8857.6214</v>
          </cell>
        </row>
        <row r="418">
          <cell r="A418">
            <v>94216</v>
          </cell>
          <cell r="B418">
            <v>2.8355999999999999</v>
          </cell>
          <cell r="C418">
            <v>6.4329999999999998</v>
          </cell>
          <cell r="D418">
            <v>49.171300000000002</v>
          </cell>
          <cell r="E418">
            <v>5.2660999999999998</v>
          </cell>
          <cell r="F418">
            <v>11.947100000000001</v>
          </cell>
          <cell r="G418">
            <v>91.318899999999999</v>
          </cell>
          <cell r="H418">
            <v>0</v>
          </cell>
          <cell r="I418">
            <v>0</v>
          </cell>
          <cell r="J418">
            <v>0</v>
          </cell>
          <cell r="K418">
            <v>0</v>
          </cell>
          <cell r="L418">
            <v>0</v>
          </cell>
          <cell r="M418">
            <v>0</v>
          </cell>
          <cell r="N418">
            <v>0</v>
          </cell>
          <cell r="O418">
            <v>0</v>
          </cell>
          <cell r="P418">
            <v>0</v>
          </cell>
          <cell r="Q418">
            <v>6.6266999999999996</v>
          </cell>
          <cell r="R418">
            <v>74.892499999999998</v>
          </cell>
          <cell r="S418">
            <v>114.9134</v>
          </cell>
          <cell r="T418">
            <v>23.494599999999998</v>
          </cell>
          <cell r="U418">
            <v>265.52780000000001</v>
          </cell>
          <cell r="V418">
            <v>407.41050000000001</v>
          </cell>
          <cell r="W418">
            <v>38.222999999999999</v>
          </cell>
          <cell r="X418">
            <v>358.80040000000002</v>
          </cell>
          <cell r="Y418">
            <v>662.81410000000005</v>
          </cell>
          <cell r="Z418">
            <v>51.4895</v>
          </cell>
          <cell r="AA418">
            <v>580.63990000000001</v>
          </cell>
          <cell r="AB418">
            <v>892.86320000000001</v>
          </cell>
          <cell r="AC418">
            <v>0</v>
          </cell>
          <cell r="AD418">
            <v>0</v>
          </cell>
          <cell r="AE418">
            <v>0</v>
          </cell>
          <cell r="AF418">
            <v>0</v>
          </cell>
          <cell r="AG418">
            <v>0</v>
          </cell>
          <cell r="AH418">
            <v>0</v>
          </cell>
          <cell r="AI418">
            <v>0</v>
          </cell>
          <cell r="AJ418">
            <v>0</v>
          </cell>
          <cell r="AK418">
            <v>0</v>
          </cell>
          <cell r="AL418">
            <v>32.773499999999999</v>
          </cell>
          <cell r="AM418">
            <v>370.91</v>
          </cell>
          <cell r="AN418">
            <v>568.3152</v>
          </cell>
          <cell r="AO418">
            <v>84.263000000000005</v>
          </cell>
          <cell r="AP418">
            <v>951.54989999999998</v>
          </cell>
          <cell r="AQ418">
            <v>1461.1784</v>
          </cell>
          <cell r="AR418">
            <v>0</v>
          </cell>
          <cell r="AS418">
            <v>0</v>
          </cell>
          <cell r="AT418">
            <v>0</v>
          </cell>
          <cell r="AU418">
            <v>0</v>
          </cell>
          <cell r="AV418">
            <v>0</v>
          </cell>
          <cell r="AW418">
            <v>0</v>
          </cell>
          <cell r="AX418">
            <v>0</v>
          </cell>
          <cell r="AY418">
            <v>0</v>
          </cell>
          <cell r="AZ418">
            <v>0</v>
          </cell>
          <cell r="BA418">
            <v>0</v>
          </cell>
          <cell r="BB418">
            <v>0</v>
          </cell>
          <cell r="BC418">
            <v>0</v>
          </cell>
          <cell r="BD418">
            <v>59.591200000000001</v>
          </cell>
          <cell r="BE418">
            <v>599.02</v>
          </cell>
          <cell r="BF418">
            <v>1033.3534</v>
          </cell>
          <cell r="BG418">
            <v>62.894799999999996</v>
          </cell>
          <cell r="BH418">
            <v>711.33029999999997</v>
          </cell>
          <cell r="BI418">
            <v>1090.6391000000001</v>
          </cell>
          <cell r="BJ418">
            <v>122.486</v>
          </cell>
          <cell r="BK418">
            <v>1310.3503000000001</v>
          </cell>
          <cell r="BL418">
            <v>2123.9924999999998</v>
          </cell>
          <cell r="BM418">
            <v>122.486</v>
          </cell>
          <cell r="BN418">
            <v>1310.3503000000001</v>
          </cell>
          <cell r="BO418">
            <v>2123.9924999999998</v>
          </cell>
          <cell r="BP418">
            <v>59.591200000000001</v>
          </cell>
          <cell r="BQ418">
            <v>599.02</v>
          </cell>
          <cell r="BR418">
            <v>1033.3534</v>
          </cell>
          <cell r="BS418">
            <v>62.894799999999996</v>
          </cell>
          <cell r="BT418">
            <v>711.33029999999997</v>
          </cell>
          <cell r="BU418">
            <v>1090.6391000000001</v>
          </cell>
          <cell r="BV418">
            <v>122.486</v>
          </cell>
          <cell r="BW418">
            <v>1310.3503000000001</v>
          </cell>
          <cell r="BX418">
            <v>2123.9924999999998</v>
          </cell>
          <cell r="BY418">
            <v>0</v>
          </cell>
          <cell r="BZ418">
            <v>0</v>
          </cell>
          <cell r="CA418">
            <v>0</v>
          </cell>
          <cell r="CB418">
            <v>0</v>
          </cell>
          <cell r="CC418">
            <v>0</v>
          </cell>
          <cell r="CD418">
            <v>0</v>
          </cell>
          <cell r="CE418">
            <v>0</v>
          </cell>
          <cell r="CF418">
            <v>0</v>
          </cell>
          <cell r="CG418">
            <v>0</v>
          </cell>
          <cell r="CH418">
            <v>0</v>
          </cell>
          <cell r="CI418">
            <v>0</v>
          </cell>
          <cell r="CJ418">
            <v>0</v>
          </cell>
          <cell r="CK418">
            <v>0</v>
          </cell>
          <cell r="CL418">
            <v>0</v>
          </cell>
          <cell r="CM418">
            <v>0</v>
          </cell>
          <cell r="CN418">
            <v>0</v>
          </cell>
          <cell r="CO418">
            <v>0</v>
          </cell>
          <cell r="CP418">
            <v>0</v>
          </cell>
          <cell r="CQ418">
            <v>0</v>
          </cell>
          <cell r="CR418">
            <v>0</v>
          </cell>
          <cell r="CS418">
            <v>0</v>
          </cell>
          <cell r="CT418">
            <v>0</v>
          </cell>
          <cell r="CU418">
            <v>0</v>
          </cell>
          <cell r="CV418">
            <v>0</v>
          </cell>
          <cell r="CW418">
            <v>0</v>
          </cell>
          <cell r="CX418">
            <v>0</v>
          </cell>
          <cell r="CY418">
            <v>0</v>
          </cell>
          <cell r="CZ418">
            <v>122.486</v>
          </cell>
          <cell r="DA418">
            <v>1310.3503000000001</v>
          </cell>
          <cell r="DB418">
            <v>2123.9924999999998</v>
          </cell>
        </row>
        <row r="419">
          <cell r="A419">
            <v>94218</v>
          </cell>
          <cell r="B419">
            <v>0</v>
          </cell>
          <cell r="C419">
            <v>0</v>
          </cell>
          <cell r="D419">
            <v>0</v>
          </cell>
          <cell r="E419">
            <v>0</v>
          </cell>
          <cell r="F419">
            <v>0</v>
          </cell>
          <cell r="G419">
            <v>0</v>
          </cell>
          <cell r="H419">
            <v>0</v>
          </cell>
          <cell r="I419">
            <v>106.8439</v>
          </cell>
          <cell r="J419">
            <v>0</v>
          </cell>
          <cell r="K419">
            <v>0</v>
          </cell>
          <cell r="L419">
            <v>0</v>
          </cell>
          <cell r="M419">
            <v>0</v>
          </cell>
          <cell r="N419">
            <v>0</v>
          </cell>
          <cell r="O419">
            <v>106.8439</v>
          </cell>
          <cell r="P419">
            <v>0</v>
          </cell>
          <cell r="Q419">
            <v>157.2003</v>
          </cell>
          <cell r="R419">
            <v>326.41370000000001</v>
          </cell>
          <cell r="S419">
            <v>2600.8182000000002</v>
          </cell>
          <cell r="T419">
            <v>557.34640000000002</v>
          </cell>
          <cell r="U419">
            <v>1157.2847999999999</v>
          </cell>
          <cell r="V419">
            <v>9221.0773000000008</v>
          </cell>
          <cell r="W419">
            <v>714.54669999999999</v>
          </cell>
          <cell r="X419">
            <v>1483.6985</v>
          </cell>
          <cell r="Y419">
            <v>11821.895500000001</v>
          </cell>
          <cell r="Z419">
            <v>658.26969999999994</v>
          </cell>
          <cell r="AA419">
            <v>1369.4549999999999</v>
          </cell>
          <cell r="AB419">
            <v>10890.8122</v>
          </cell>
          <cell r="AC419">
            <v>0</v>
          </cell>
          <cell r="AD419">
            <v>0</v>
          </cell>
          <cell r="AE419">
            <v>0</v>
          </cell>
          <cell r="AF419">
            <v>0</v>
          </cell>
          <cell r="AG419">
            <v>0</v>
          </cell>
          <cell r="AH419">
            <v>0</v>
          </cell>
          <cell r="AI419">
            <v>5.2756999999999996</v>
          </cell>
          <cell r="AJ419">
            <v>7.6257000000000001</v>
          </cell>
          <cell r="AK419">
            <v>60.903100000000002</v>
          </cell>
          <cell r="AL419">
            <v>659.0385</v>
          </cell>
          <cell r="AM419">
            <v>1369.471</v>
          </cell>
          <cell r="AN419">
            <v>10903.5337</v>
          </cell>
          <cell r="AO419">
            <v>1312.0325</v>
          </cell>
          <cell r="AP419">
            <v>2731.3002999999999</v>
          </cell>
          <cell r="AQ419">
            <v>21733.442800000001</v>
          </cell>
          <cell r="AR419">
            <v>5.2756999999999996</v>
          </cell>
          <cell r="AS419">
            <v>114.4696</v>
          </cell>
          <cell r="AT419">
            <v>60.903100000000002</v>
          </cell>
          <cell r="AU419">
            <v>0</v>
          </cell>
          <cell r="AV419">
            <v>0</v>
          </cell>
          <cell r="AW419">
            <v>0</v>
          </cell>
          <cell r="AX419">
            <v>0</v>
          </cell>
          <cell r="AY419">
            <v>0</v>
          </cell>
          <cell r="AZ419">
            <v>0</v>
          </cell>
          <cell r="BA419">
            <v>5.2756999999999996</v>
          </cell>
          <cell r="BB419">
            <v>114.4696</v>
          </cell>
          <cell r="BC419">
            <v>60.903100000000002</v>
          </cell>
          <cell r="BD419">
            <v>658.26969999999994</v>
          </cell>
          <cell r="BE419">
            <v>1476.2989</v>
          </cell>
          <cell r="BF419">
            <v>10890.8122</v>
          </cell>
          <cell r="BG419">
            <v>1373.5852</v>
          </cell>
          <cell r="BH419">
            <v>2853.1695</v>
          </cell>
          <cell r="BI419">
            <v>22725.429199999999</v>
          </cell>
          <cell r="BJ419">
            <v>2031.8549</v>
          </cell>
          <cell r="BK419">
            <v>4329.4683999999997</v>
          </cell>
          <cell r="BL419">
            <v>33616.241399999999</v>
          </cell>
          <cell r="BM419">
            <v>2026.5791999999999</v>
          </cell>
          <cell r="BN419">
            <v>4214.9988000000003</v>
          </cell>
          <cell r="BO419">
            <v>33555.338300000003</v>
          </cell>
          <cell r="BP419">
            <v>658.26969999999994</v>
          </cell>
          <cell r="BQ419">
            <v>1476.2989</v>
          </cell>
          <cell r="BR419">
            <v>10890.8122</v>
          </cell>
          <cell r="BS419">
            <v>1373.5852</v>
          </cell>
          <cell r="BT419">
            <v>2853.1695</v>
          </cell>
          <cell r="BU419">
            <v>22725.429199999999</v>
          </cell>
          <cell r="BV419">
            <v>2031.8549</v>
          </cell>
          <cell r="BW419">
            <v>4329.4683999999997</v>
          </cell>
          <cell r="BX419">
            <v>33616.241399999999</v>
          </cell>
          <cell r="BY419">
            <v>5.2756999999999996</v>
          </cell>
          <cell r="BZ419">
            <v>7.6257000000000001</v>
          </cell>
          <cell r="CA419">
            <v>60.903100000000002</v>
          </cell>
          <cell r="CB419">
            <v>0</v>
          </cell>
          <cell r="CC419">
            <v>0</v>
          </cell>
          <cell r="CD419">
            <v>0</v>
          </cell>
          <cell r="CE419">
            <v>0</v>
          </cell>
          <cell r="CF419">
            <v>106.8439</v>
          </cell>
          <cell r="CG419">
            <v>0</v>
          </cell>
          <cell r="CH419">
            <v>0</v>
          </cell>
          <cell r="CI419">
            <v>0</v>
          </cell>
          <cell r="CJ419">
            <v>0</v>
          </cell>
          <cell r="CK419">
            <v>0</v>
          </cell>
          <cell r="CL419">
            <v>0</v>
          </cell>
          <cell r="CM419">
            <v>0</v>
          </cell>
          <cell r="CN419">
            <v>5.2756999999999996</v>
          </cell>
          <cell r="CO419">
            <v>114.4696</v>
          </cell>
          <cell r="CP419">
            <v>60.903100000000002</v>
          </cell>
          <cell r="CQ419">
            <v>0</v>
          </cell>
          <cell r="CR419">
            <v>0</v>
          </cell>
          <cell r="CS419">
            <v>0</v>
          </cell>
          <cell r="CT419">
            <v>0</v>
          </cell>
          <cell r="CU419">
            <v>0</v>
          </cell>
          <cell r="CV419">
            <v>0</v>
          </cell>
          <cell r="CW419">
            <v>0</v>
          </cell>
          <cell r="CX419">
            <v>0</v>
          </cell>
          <cell r="CY419">
            <v>0</v>
          </cell>
          <cell r="CZ419">
            <v>2026.5791999999999</v>
          </cell>
          <cell r="DA419">
            <v>4214.9988000000003</v>
          </cell>
          <cell r="DB419">
            <v>33555.338300000003</v>
          </cell>
        </row>
        <row r="420">
          <cell r="A420">
            <v>94219</v>
          </cell>
          <cell r="B420">
            <v>0</v>
          </cell>
          <cell r="C420">
            <v>249.41630000000001</v>
          </cell>
          <cell r="D420">
            <v>0</v>
          </cell>
          <cell r="E420">
            <v>0</v>
          </cell>
          <cell r="F420">
            <v>463.20179999999999</v>
          </cell>
          <cell r="G420">
            <v>0</v>
          </cell>
          <cell r="H420">
            <v>0</v>
          </cell>
          <cell r="I420">
            <v>0</v>
          </cell>
          <cell r="J420">
            <v>0</v>
          </cell>
          <cell r="K420">
            <v>130.71289999999999</v>
          </cell>
          <cell r="L420">
            <v>835.64210000000003</v>
          </cell>
          <cell r="M420">
            <v>2162.5944</v>
          </cell>
          <cell r="N420">
            <v>0</v>
          </cell>
          <cell r="O420">
            <v>0</v>
          </cell>
          <cell r="P420">
            <v>0</v>
          </cell>
          <cell r="Q420">
            <v>6.3465999999999996</v>
          </cell>
          <cell r="R420">
            <v>10.6076</v>
          </cell>
          <cell r="S420">
            <v>105.00230000000001</v>
          </cell>
          <cell r="T420">
            <v>22.5017</v>
          </cell>
          <cell r="U420">
            <v>37.608800000000002</v>
          </cell>
          <cell r="V420">
            <v>372.28250000000003</v>
          </cell>
          <cell r="W420">
            <v>-101.8646</v>
          </cell>
          <cell r="X420">
            <v>-74.807599999999994</v>
          </cell>
          <cell r="Y420">
            <v>-1685.3096</v>
          </cell>
          <cell r="Z420">
            <v>46.936500000000002</v>
          </cell>
          <cell r="AA420">
            <v>78.414199999999994</v>
          </cell>
          <cell r="AB420">
            <v>776.54660000000001</v>
          </cell>
          <cell r="AC420">
            <v>0</v>
          </cell>
          <cell r="AD420">
            <v>0</v>
          </cell>
          <cell r="AE420">
            <v>58.175800000000002</v>
          </cell>
          <cell r="AF420">
            <v>0</v>
          </cell>
          <cell r="AG420">
            <v>0</v>
          </cell>
          <cell r="AH420">
            <v>0</v>
          </cell>
          <cell r="AI420">
            <v>0</v>
          </cell>
          <cell r="AJ420">
            <v>0</v>
          </cell>
          <cell r="AK420">
            <v>0</v>
          </cell>
          <cell r="AL420">
            <v>26.607299999999999</v>
          </cell>
          <cell r="AM420">
            <v>44.497599999999998</v>
          </cell>
          <cell r="AN420">
            <v>440.20800000000003</v>
          </cell>
          <cell r="AO420">
            <v>73.543800000000005</v>
          </cell>
          <cell r="AP420">
            <v>122.9118</v>
          </cell>
          <cell r="AQ420">
            <v>1158.5788</v>
          </cell>
          <cell r="AR420">
            <v>130.71289999999999</v>
          </cell>
          <cell r="AS420">
            <v>835.64210000000003</v>
          </cell>
          <cell r="AT420">
            <v>2220.7701999999999</v>
          </cell>
          <cell r="AU420">
            <v>0</v>
          </cell>
          <cell r="AV420">
            <v>0</v>
          </cell>
          <cell r="AW420">
            <v>0</v>
          </cell>
          <cell r="AX420">
            <v>0</v>
          </cell>
          <cell r="AY420">
            <v>0</v>
          </cell>
          <cell r="AZ420">
            <v>0</v>
          </cell>
          <cell r="BA420">
            <v>130.71289999999999</v>
          </cell>
          <cell r="BB420">
            <v>835.64210000000003</v>
          </cell>
          <cell r="BC420">
            <v>2220.7701999999999</v>
          </cell>
          <cell r="BD420">
            <v>46.936500000000002</v>
          </cell>
          <cell r="BE420">
            <v>791.03229999999996</v>
          </cell>
          <cell r="BF420">
            <v>776.54660000000001</v>
          </cell>
          <cell r="BG420">
            <v>55.455599999999997</v>
          </cell>
          <cell r="BH420">
            <v>92.713999999999999</v>
          </cell>
          <cell r="BI420">
            <v>917.49279999999999</v>
          </cell>
          <cell r="BJ420">
            <v>102.3921</v>
          </cell>
          <cell r="BK420">
            <v>883.74630000000002</v>
          </cell>
          <cell r="BL420">
            <v>1694.0393999999999</v>
          </cell>
          <cell r="BM420">
            <v>-28.320799999999998</v>
          </cell>
          <cell r="BN420">
            <v>48.104199999999999</v>
          </cell>
          <cell r="BO420">
            <v>-526.73080000000004</v>
          </cell>
          <cell r="BP420">
            <v>46.936500000000002</v>
          </cell>
          <cell r="BQ420">
            <v>791.03229999999996</v>
          </cell>
          <cell r="BR420">
            <v>776.54660000000001</v>
          </cell>
          <cell r="BS420">
            <v>55.455599999999997</v>
          </cell>
          <cell r="BT420">
            <v>92.713999999999999</v>
          </cell>
          <cell r="BU420">
            <v>917.49279999999999</v>
          </cell>
          <cell r="BV420">
            <v>102.3921</v>
          </cell>
          <cell r="BW420">
            <v>883.74630000000002</v>
          </cell>
          <cell r="BX420">
            <v>1694.0393999999999</v>
          </cell>
          <cell r="BY420">
            <v>0</v>
          </cell>
          <cell r="BZ420">
            <v>0</v>
          </cell>
          <cell r="CA420">
            <v>0</v>
          </cell>
          <cell r="CB420">
            <v>0</v>
          </cell>
          <cell r="CC420">
            <v>0</v>
          </cell>
          <cell r="CD420">
            <v>0</v>
          </cell>
          <cell r="CE420">
            <v>0</v>
          </cell>
          <cell r="CF420">
            <v>0</v>
          </cell>
          <cell r="CG420">
            <v>0</v>
          </cell>
          <cell r="CH420">
            <v>130.71289999999999</v>
          </cell>
          <cell r="CI420">
            <v>835.64210000000003</v>
          </cell>
          <cell r="CJ420">
            <v>2162.5944</v>
          </cell>
          <cell r="CK420">
            <v>0</v>
          </cell>
          <cell r="CL420">
            <v>0</v>
          </cell>
          <cell r="CM420">
            <v>58.175800000000002</v>
          </cell>
          <cell r="CN420">
            <v>130.71289999999999</v>
          </cell>
          <cell r="CO420">
            <v>835.64210000000003</v>
          </cell>
          <cell r="CP420">
            <v>2220.7701999999999</v>
          </cell>
          <cell r="CQ420">
            <v>0</v>
          </cell>
          <cell r="CR420">
            <v>0</v>
          </cell>
          <cell r="CS420">
            <v>0</v>
          </cell>
          <cell r="CT420">
            <v>0</v>
          </cell>
          <cell r="CU420">
            <v>0</v>
          </cell>
          <cell r="CV420">
            <v>0</v>
          </cell>
          <cell r="CW420">
            <v>0</v>
          </cell>
          <cell r="CX420">
            <v>0</v>
          </cell>
          <cell r="CY420">
            <v>0</v>
          </cell>
          <cell r="CZ420">
            <v>-28.320799999999998</v>
          </cell>
          <cell r="DA420">
            <v>48.104199999999999</v>
          </cell>
          <cell r="DB420">
            <v>-526.73080000000004</v>
          </cell>
        </row>
        <row r="421">
          <cell r="A421">
            <v>94220</v>
          </cell>
          <cell r="B421">
            <v>155.4297</v>
          </cell>
          <cell r="C421">
            <v>296.33280000000002</v>
          </cell>
          <cell r="D421">
            <v>2571.5241000000001</v>
          </cell>
          <cell r="E421">
            <v>288.65519999999998</v>
          </cell>
          <cell r="F421">
            <v>550.33230000000003</v>
          </cell>
          <cell r="G421">
            <v>4775.6853000000001</v>
          </cell>
          <cell r="H421">
            <v>0</v>
          </cell>
          <cell r="I421">
            <v>244.53100000000001</v>
          </cell>
          <cell r="J421">
            <v>0</v>
          </cell>
          <cell r="K421">
            <v>444.08499999999998</v>
          </cell>
          <cell r="L421">
            <v>417.9624</v>
          </cell>
          <cell r="M421">
            <v>7347.2125999999998</v>
          </cell>
          <cell r="N421">
            <v>0</v>
          </cell>
          <cell r="O421">
            <v>244.53100000000001</v>
          </cell>
          <cell r="P421">
            <v>0</v>
          </cell>
          <cell r="Q421">
            <v>0</v>
          </cell>
          <cell r="R421">
            <v>0</v>
          </cell>
          <cell r="S421">
            <v>-129.80430000000001</v>
          </cell>
          <cell r="T421">
            <v>0</v>
          </cell>
          <cell r="U421">
            <v>0</v>
          </cell>
          <cell r="V421">
            <v>-460.21</v>
          </cell>
          <cell r="W421">
            <v>-1E-4</v>
          </cell>
          <cell r="X421">
            <v>428.70269999999999</v>
          </cell>
          <cell r="Y421">
            <v>-590.01750000000004</v>
          </cell>
          <cell r="Z421">
            <v>69.3001</v>
          </cell>
          <cell r="AA421">
            <v>76.889499999999998</v>
          </cell>
          <cell r="AB421">
            <v>0</v>
          </cell>
          <cell r="AC421">
            <v>43.123899999999999</v>
          </cell>
          <cell r="AD421">
            <v>167.98050000000001</v>
          </cell>
          <cell r="AE421">
            <v>589.30470000000003</v>
          </cell>
          <cell r="AF421">
            <v>0</v>
          </cell>
          <cell r="AG421">
            <v>0</v>
          </cell>
          <cell r="AH421">
            <v>0</v>
          </cell>
          <cell r="AI421">
            <v>0</v>
          </cell>
          <cell r="AJ421">
            <v>0</v>
          </cell>
          <cell r="AK421">
            <v>0</v>
          </cell>
          <cell r="AL421">
            <v>0</v>
          </cell>
          <cell r="AM421">
            <v>0</v>
          </cell>
          <cell r="AN421">
            <v>0</v>
          </cell>
          <cell r="AO421">
            <v>26.176200000000001</v>
          </cell>
          <cell r="AP421">
            <v>-91.090999999999994</v>
          </cell>
          <cell r="AQ421">
            <v>-589.30470000000003</v>
          </cell>
          <cell r="AR421">
            <v>487.20890000000003</v>
          </cell>
          <cell r="AS421">
            <v>830.47389999999996</v>
          </cell>
          <cell r="AT421">
            <v>7936.5173000000004</v>
          </cell>
          <cell r="AU421">
            <v>0</v>
          </cell>
          <cell r="AV421">
            <v>0</v>
          </cell>
          <cell r="AW421">
            <v>0</v>
          </cell>
          <cell r="AX421">
            <v>0</v>
          </cell>
          <cell r="AY421">
            <v>0</v>
          </cell>
          <cell r="AZ421">
            <v>0</v>
          </cell>
          <cell r="BA421">
            <v>487.20890000000003</v>
          </cell>
          <cell r="BB421">
            <v>830.47389999999996</v>
          </cell>
          <cell r="BC421">
            <v>7936.5173000000004</v>
          </cell>
          <cell r="BD421">
            <v>513.38499999999999</v>
          </cell>
          <cell r="BE421">
            <v>1168.0856000000001</v>
          </cell>
          <cell r="BF421">
            <v>7347.2093999999997</v>
          </cell>
          <cell r="BG421">
            <v>0</v>
          </cell>
          <cell r="BH421">
            <v>0</v>
          </cell>
          <cell r="BI421">
            <v>-590.01430000000005</v>
          </cell>
          <cell r="BJ421">
            <v>513.38499999999999</v>
          </cell>
          <cell r="BK421">
            <v>1168.0856000000001</v>
          </cell>
          <cell r="BL421">
            <v>6757.1950999999999</v>
          </cell>
          <cell r="BM421">
            <v>26.176100000000002</v>
          </cell>
          <cell r="BN421">
            <v>337.61169999999998</v>
          </cell>
          <cell r="BO421">
            <v>-1179.3222000000001</v>
          </cell>
          <cell r="BP421">
            <v>513.38499999999999</v>
          </cell>
          <cell r="BQ421">
            <v>1168.0856000000001</v>
          </cell>
          <cell r="BR421">
            <v>7347.2093999999997</v>
          </cell>
          <cell r="BS421">
            <v>0</v>
          </cell>
          <cell r="BT421">
            <v>0</v>
          </cell>
          <cell r="BU421">
            <v>-590.01430000000005</v>
          </cell>
          <cell r="BV421">
            <v>513.38499999999999</v>
          </cell>
          <cell r="BW421">
            <v>1168.0856000000001</v>
          </cell>
          <cell r="BX421">
            <v>6757.1950999999999</v>
          </cell>
          <cell r="BY421">
            <v>0</v>
          </cell>
          <cell r="BZ421">
            <v>0</v>
          </cell>
          <cell r="CA421">
            <v>0</v>
          </cell>
          <cell r="CB421">
            <v>0</v>
          </cell>
          <cell r="CC421">
            <v>0</v>
          </cell>
          <cell r="CD421">
            <v>0</v>
          </cell>
          <cell r="CE421">
            <v>0</v>
          </cell>
          <cell r="CF421">
            <v>244.53100000000001</v>
          </cell>
          <cell r="CG421">
            <v>0</v>
          </cell>
          <cell r="CH421">
            <v>444.08499999999998</v>
          </cell>
          <cell r="CI421">
            <v>417.9624</v>
          </cell>
          <cell r="CJ421">
            <v>7347.2125999999998</v>
          </cell>
          <cell r="CK421">
            <v>43.123899999999999</v>
          </cell>
          <cell r="CL421">
            <v>167.98050000000001</v>
          </cell>
          <cell r="CM421">
            <v>589.30470000000003</v>
          </cell>
          <cell r="CN421">
            <v>487.20890000000003</v>
          </cell>
          <cell r="CO421">
            <v>830.47389999999996</v>
          </cell>
          <cell r="CP421">
            <v>7936.5173000000004</v>
          </cell>
          <cell r="CQ421">
            <v>0</v>
          </cell>
          <cell r="CR421">
            <v>0</v>
          </cell>
          <cell r="CS421">
            <v>0</v>
          </cell>
          <cell r="CT421">
            <v>0</v>
          </cell>
          <cell r="CU421">
            <v>0</v>
          </cell>
          <cell r="CV421">
            <v>0</v>
          </cell>
          <cell r="CW421">
            <v>0</v>
          </cell>
          <cell r="CX421">
            <v>0</v>
          </cell>
          <cell r="CY421">
            <v>0</v>
          </cell>
          <cell r="CZ421">
            <v>26.176100000000002</v>
          </cell>
          <cell r="DA421">
            <v>337.61169999999998</v>
          </cell>
          <cell r="DB421">
            <v>-1179.3222000000001</v>
          </cell>
        </row>
        <row r="422">
          <cell r="A422">
            <v>94221</v>
          </cell>
          <cell r="B422">
            <v>125.85760000000001</v>
          </cell>
          <cell r="C422">
            <v>335.88780000000003</v>
          </cell>
          <cell r="D422">
            <v>2082.2658999999999</v>
          </cell>
          <cell r="E422">
            <v>233.73570000000001</v>
          </cell>
          <cell r="F422">
            <v>623.79179999999997</v>
          </cell>
          <cell r="G422">
            <v>3867.0641999999998</v>
          </cell>
          <cell r="H422">
            <v>0</v>
          </cell>
          <cell r="I422">
            <v>0</v>
          </cell>
          <cell r="J422">
            <v>0</v>
          </cell>
          <cell r="K422">
            <v>359.59339999999997</v>
          </cell>
          <cell r="L422">
            <v>338.44080000000002</v>
          </cell>
          <cell r="M422">
            <v>5949.3338000000003</v>
          </cell>
          <cell r="N422">
            <v>0</v>
          </cell>
          <cell r="O422">
            <v>0</v>
          </cell>
          <cell r="P422">
            <v>0</v>
          </cell>
          <cell r="Q422">
            <v>0</v>
          </cell>
          <cell r="R422">
            <v>0</v>
          </cell>
          <cell r="S422">
            <v>0</v>
          </cell>
          <cell r="T422">
            <v>0</v>
          </cell>
          <cell r="U422">
            <v>0</v>
          </cell>
          <cell r="V422">
            <v>0</v>
          </cell>
          <cell r="W422">
            <v>-1E-4</v>
          </cell>
          <cell r="X422">
            <v>621.23879999999997</v>
          </cell>
          <cell r="Y422">
            <v>-3.7000000000000002E-3</v>
          </cell>
          <cell r="Z422">
            <v>0</v>
          </cell>
          <cell r="AA422">
            <v>0</v>
          </cell>
          <cell r="AB422">
            <v>0</v>
          </cell>
          <cell r="AC422">
            <v>0</v>
          </cell>
          <cell r="AD422">
            <v>0</v>
          </cell>
          <cell r="AE422">
            <v>97.483699999999999</v>
          </cell>
          <cell r="AF422">
            <v>0</v>
          </cell>
          <cell r="AG422">
            <v>0</v>
          </cell>
          <cell r="AH422">
            <v>0</v>
          </cell>
          <cell r="AI422">
            <v>0</v>
          </cell>
          <cell r="AJ422">
            <v>0</v>
          </cell>
          <cell r="AK422">
            <v>0</v>
          </cell>
          <cell r="AL422">
            <v>0</v>
          </cell>
          <cell r="AM422">
            <v>0</v>
          </cell>
          <cell r="AN422">
            <v>0</v>
          </cell>
          <cell r="AO422">
            <v>0</v>
          </cell>
          <cell r="AP422">
            <v>0</v>
          </cell>
          <cell r="AQ422">
            <v>-97.483699999999999</v>
          </cell>
          <cell r="AR422">
            <v>359.59339999999997</v>
          </cell>
          <cell r="AS422">
            <v>338.44080000000002</v>
          </cell>
          <cell r="AT422">
            <v>6046.8175000000001</v>
          </cell>
          <cell r="AU422">
            <v>0</v>
          </cell>
          <cell r="AV422">
            <v>0</v>
          </cell>
          <cell r="AW422">
            <v>0</v>
          </cell>
          <cell r="AX422">
            <v>0</v>
          </cell>
          <cell r="AY422">
            <v>0</v>
          </cell>
          <cell r="AZ422">
            <v>0</v>
          </cell>
          <cell r="BA422">
            <v>359.59339999999997</v>
          </cell>
          <cell r="BB422">
            <v>338.44080000000002</v>
          </cell>
          <cell r="BC422">
            <v>6046.8175000000001</v>
          </cell>
          <cell r="BD422">
            <v>359.5933</v>
          </cell>
          <cell r="BE422">
            <v>959.67960000000005</v>
          </cell>
          <cell r="BF422">
            <v>5949.3301000000001</v>
          </cell>
          <cell r="BG422">
            <v>0</v>
          </cell>
          <cell r="BH422">
            <v>0</v>
          </cell>
          <cell r="BI422">
            <v>0</v>
          </cell>
          <cell r="BJ422">
            <v>359.5933</v>
          </cell>
          <cell r="BK422">
            <v>959.67960000000005</v>
          </cell>
          <cell r="BL422">
            <v>5949.3301000000001</v>
          </cell>
          <cell r="BM422">
            <v>-1E-4</v>
          </cell>
          <cell r="BN422">
            <v>621.23879999999997</v>
          </cell>
          <cell r="BO422">
            <v>-97.487399999999994</v>
          </cell>
          <cell r="BP422">
            <v>359.5933</v>
          </cell>
          <cell r="BQ422">
            <v>959.67960000000005</v>
          </cell>
          <cell r="BR422">
            <v>5949.3301000000001</v>
          </cell>
          <cell r="BS422">
            <v>0</v>
          </cell>
          <cell r="BT422">
            <v>0</v>
          </cell>
          <cell r="BU422">
            <v>0</v>
          </cell>
          <cell r="BV422">
            <v>359.5933</v>
          </cell>
          <cell r="BW422">
            <v>959.67960000000005</v>
          </cell>
          <cell r="BX422">
            <v>5949.3301000000001</v>
          </cell>
          <cell r="BY422">
            <v>0</v>
          </cell>
          <cell r="BZ422">
            <v>0</v>
          </cell>
          <cell r="CA422">
            <v>0</v>
          </cell>
          <cell r="CB422">
            <v>0</v>
          </cell>
          <cell r="CC422">
            <v>0</v>
          </cell>
          <cell r="CD422">
            <v>0</v>
          </cell>
          <cell r="CE422">
            <v>0</v>
          </cell>
          <cell r="CF422">
            <v>0</v>
          </cell>
          <cell r="CG422">
            <v>0</v>
          </cell>
          <cell r="CH422">
            <v>359.59339999999997</v>
          </cell>
          <cell r="CI422">
            <v>338.44080000000002</v>
          </cell>
          <cell r="CJ422">
            <v>5949.3338000000003</v>
          </cell>
          <cell r="CK422">
            <v>0</v>
          </cell>
          <cell r="CL422">
            <v>0</v>
          </cell>
          <cell r="CM422">
            <v>97.483699999999999</v>
          </cell>
          <cell r="CN422">
            <v>359.59339999999997</v>
          </cell>
          <cell r="CO422">
            <v>338.44080000000002</v>
          </cell>
          <cell r="CP422">
            <v>6046.8175000000001</v>
          </cell>
          <cell r="CQ422">
            <v>0</v>
          </cell>
          <cell r="CR422">
            <v>0</v>
          </cell>
          <cell r="CS422">
            <v>0</v>
          </cell>
          <cell r="CT422">
            <v>0</v>
          </cell>
          <cell r="CU422">
            <v>0</v>
          </cell>
          <cell r="CV422">
            <v>0</v>
          </cell>
          <cell r="CW422">
            <v>0</v>
          </cell>
          <cell r="CX422">
            <v>0</v>
          </cell>
          <cell r="CY422">
            <v>0</v>
          </cell>
          <cell r="CZ422">
            <v>-1E-4</v>
          </cell>
          <cell r="DA422">
            <v>621.23879999999997</v>
          </cell>
          <cell r="DB422">
            <v>-97.487399999999994</v>
          </cell>
        </row>
        <row r="423">
          <cell r="A423">
            <v>94222</v>
          </cell>
          <cell r="B423">
            <v>0</v>
          </cell>
          <cell r="C423">
            <v>0</v>
          </cell>
          <cell r="D423">
            <v>0</v>
          </cell>
          <cell r="E423">
            <v>0</v>
          </cell>
          <cell r="F423">
            <v>0</v>
          </cell>
          <cell r="G423">
            <v>0</v>
          </cell>
          <cell r="H423">
            <v>0</v>
          </cell>
          <cell r="I423">
            <v>174.70580000000001</v>
          </cell>
          <cell r="J423">
            <v>0</v>
          </cell>
          <cell r="K423">
            <v>0</v>
          </cell>
          <cell r="L423">
            <v>0</v>
          </cell>
          <cell r="M423">
            <v>0</v>
          </cell>
          <cell r="N423">
            <v>0</v>
          </cell>
          <cell r="O423">
            <v>174.70580000000001</v>
          </cell>
          <cell r="P423">
            <v>0</v>
          </cell>
          <cell r="Q423">
            <v>23.511700000000001</v>
          </cell>
          <cell r="R423">
            <v>36.390999999999998</v>
          </cell>
          <cell r="S423">
            <v>64.478800000000007</v>
          </cell>
          <cell r="T423">
            <v>83.359800000000007</v>
          </cell>
          <cell r="U423">
            <v>129.02250000000001</v>
          </cell>
          <cell r="V423">
            <v>228.61439999999999</v>
          </cell>
          <cell r="W423">
            <v>106.8715</v>
          </cell>
          <cell r="X423">
            <v>165.4135</v>
          </cell>
          <cell r="Y423">
            <v>293.09320000000002</v>
          </cell>
          <cell r="Z423">
            <v>129.26429999999999</v>
          </cell>
          <cell r="AA423">
            <v>200.3486</v>
          </cell>
          <cell r="AB423">
            <v>0</v>
          </cell>
          <cell r="AC423">
            <v>0</v>
          </cell>
          <cell r="AD423">
            <v>0</v>
          </cell>
          <cell r="AE423">
            <v>0</v>
          </cell>
          <cell r="AF423">
            <v>0</v>
          </cell>
          <cell r="AG423">
            <v>0</v>
          </cell>
          <cell r="AH423">
            <v>0</v>
          </cell>
          <cell r="AI423">
            <v>3.5369999999999999</v>
          </cell>
          <cell r="AJ423">
            <v>4.1077000000000004</v>
          </cell>
          <cell r="AK423">
            <v>40.831400000000002</v>
          </cell>
          <cell r="AL423">
            <v>116.2818</v>
          </cell>
          <cell r="AM423">
            <v>180.07570000000001</v>
          </cell>
          <cell r="AN423">
            <v>1923.8361</v>
          </cell>
          <cell r="AO423">
            <v>242.00909999999999</v>
          </cell>
          <cell r="AP423">
            <v>376.31659999999999</v>
          </cell>
          <cell r="AQ423">
            <v>1883.0047</v>
          </cell>
          <cell r="AR423">
            <v>3.5369999999999999</v>
          </cell>
          <cell r="AS423">
            <v>178.8135</v>
          </cell>
          <cell r="AT423">
            <v>40.831400000000002</v>
          </cell>
          <cell r="AU423">
            <v>0</v>
          </cell>
          <cell r="AV423">
            <v>0</v>
          </cell>
          <cell r="AW423">
            <v>0</v>
          </cell>
          <cell r="AX423">
            <v>0</v>
          </cell>
          <cell r="AY423">
            <v>0</v>
          </cell>
          <cell r="AZ423">
            <v>0</v>
          </cell>
          <cell r="BA423">
            <v>3.5369999999999999</v>
          </cell>
          <cell r="BB423">
            <v>178.8135</v>
          </cell>
          <cell r="BC423">
            <v>40.831400000000002</v>
          </cell>
          <cell r="BD423">
            <v>129.26429999999999</v>
          </cell>
          <cell r="BE423">
            <v>375.05439999999999</v>
          </cell>
          <cell r="BF423">
            <v>0</v>
          </cell>
          <cell r="BG423">
            <v>223.1533</v>
          </cell>
          <cell r="BH423">
            <v>345.48919999999998</v>
          </cell>
          <cell r="BI423">
            <v>2216.9292999999998</v>
          </cell>
          <cell r="BJ423">
            <v>352.41759999999999</v>
          </cell>
          <cell r="BK423">
            <v>720.54359999999997</v>
          </cell>
          <cell r="BL423">
            <v>2216.9292999999998</v>
          </cell>
          <cell r="BM423">
            <v>348.88060000000002</v>
          </cell>
          <cell r="BN423">
            <v>541.73009999999999</v>
          </cell>
          <cell r="BO423">
            <v>2176.0979000000002</v>
          </cell>
          <cell r="BP423">
            <v>129.26429999999999</v>
          </cell>
          <cell r="BQ423">
            <v>375.05439999999999</v>
          </cell>
          <cell r="BR423">
            <v>0</v>
          </cell>
          <cell r="BS423">
            <v>223.1533</v>
          </cell>
          <cell r="BT423">
            <v>345.48919999999998</v>
          </cell>
          <cell r="BU423">
            <v>2216.9292999999998</v>
          </cell>
          <cell r="BV423">
            <v>352.41759999999999</v>
          </cell>
          <cell r="BW423">
            <v>720.54359999999997</v>
          </cell>
          <cell r="BX423">
            <v>2216.9292999999998</v>
          </cell>
          <cell r="BY423">
            <v>3.5369999999999999</v>
          </cell>
          <cell r="BZ423">
            <v>4.1077000000000004</v>
          </cell>
          <cell r="CA423">
            <v>40.831400000000002</v>
          </cell>
          <cell r="CB423">
            <v>0</v>
          </cell>
          <cell r="CC423">
            <v>0</v>
          </cell>
          <cell r="CD423">
            <v>0</v>
          </cell>
          <cell r="CE423">
            <v>0</v>
          </cell>
          <cell r="CF423">
            <v>174.70580000000001</v>
          </cell>
          <cell r="CG423">
            <v>0</v>
          </cell>
          <cell r="CH423">
            <v>0</v>
          </cell>
          <cell r="CI423">
            <v>0</v>
          </cell>
          <cell r="CJ423">
            <v>0</v>
          </cell>
          <cell r="CK423">
            <v>0</v>
          </cell>
          <cell r="CL423">
            <v>0</v>
          </cell>
          <cell r="CM423">
            <v>0</v>
          </cell>
          <cell r="CN423">
            <v>3.5369999999999999</v>
          </cell>
          <cell r="CO423">
            <v>178.8135</v>
          </cell>
          <cell r="CP423">
            <v>40.831400000000002</v>
          </cell>
          <cell r="CQ423">
            <v>0</v>
          </cell>
          <cell r="CR423">
            <v>0</v>
          </cell>
          <cell r="CS423">
            <v>0</v>
          </cell>
          <cell r="CT423">
            <v>0</v>
          </cell>
          <cell r="CU423">
            <v>0</v>
          </cell>
          <cell r="CV423">
            <v>0</v>
          </cell>
          <cell r="CW423">
            <v>0</v>
          </cell>
          <cell r="CX423">
            <v>0</v>
          </cell>
          <cell r="CY423">
            <v>0</v>
          </cell>
          <cell r="CZ423">
            <v>348.88060000000002</v>
          </cell>
          <cell r="DA423">
            <v>541.73009999999999</v>
          </cell>
          <cell r="DB423">
            <v>2176.0979000000002</v>
          </cell>
        </row>
        <row r="424">
          <cell r="A424">
            <v>94223</v>
          </cell>
          <cell r="B424">
            <v>0</v>
          </cell>
          <cell r="C424">
            <v>0</v>
          </cell>
          <cell r="D424">
            <v>0</v>
          </cell>
          <cell r="E424">
            <v>0</v>
          </cell>
          <cell r="F424">
            <v>0</v>
          </cell>
          <cell r="G424">
            <v>0</v>
          </cell>
          <cell r="H424">
            <v>0</v>
          </cell>
          <cell r="I424">
            <v>854.83349999999996</v>
          </cell>
          <cell r="J424">
            <v>0</v>
          </cell>
          <cell r="K424">
            <v>0</v>
          </cell>
          <cell r="L424">
            <v>0</v>
          </cell>
          <cell r="M424">
            <v>0</v>
          </cell>
          <cell r="N424">
            <v>0</v>
          </cell>
          <cell r="O424">
            <v>854.83349999999996</v>
          </cell>
          <cell r="P424">
            <v>0</v>
          </cell>
          <cell r="Q424">
            <v>15.6745</v>
          </cell>
          <cell r="R424">
            <v>14.7525</v>
          </cell>
          <cell r="S424">
            <v>54.3003</v>
          </cell>
          <cell r="T424">
            <v>55.5732</v>
          </cell>
          <cell r="U424">
            <v>52.304200000000002</v>
          </cell>
          <cell r="V424">
            <v>192.52199999999999</v>
          </cell>
          <cell r="W424">
            <v>71.247699999999995</v>
          </cell>
          <cell r="X424">
            <v>67.056700000000006</v>
          </cell>
          <cell r="Y424">
            <v>246.82230000000001</v>
          </cell>
          <cell r="Z424">
            <v>85.051100000000005</v>
          </cell>
          <cell r="AA424">
            <v>80.048100000000005</v>
          </cell>
          <cell r="AB424">
            <v>0</v>
          </cell>
          <cell r="AC424">
            <v>0</v>
          </cell>
          <cell r="AD424">
            <v>0</v>
          </cell>
          <cell r="AE424">
            <v>0</v>
          </cell>
          <cell r="AF424">
            <v>0</v>
          </cell>
          <cell r="AG424">
            <v>0</v>
          </cell>
          <cell r="AH424">
            <v>0</v>
          </cell>
          <cell r="AI424">
            <v>35.170299999999997</v>
          </cell>
          <cell r="AJ424">
            <v>50.686599999999999</v>
          </cell>
          <cell r="AK424">
            <v>462.20429999999999</v>
          </cell>
          <cell r="AL424">
            <v>76.509100000000004</v>
          </cell>
          <cell r="AM424">
            <v>72.008600000000001</v>
          </cell>
          <cell r="AN424">
            <v>1598.9709</v>
          </cell>
          <cell r="AO424">
            <v>126.3899</v>
          </cell>
          <cell r="AP424">
            <v>101.37009999999999</v>
          </cell>
          <cell r="AQ424">
            <v>1136.7665999999999</v>
          </cell>
          <cell r="AR424">
            <v>35.170299999999997</v>
          </cell>
          <cell r="AS424">
            <v>905.52009999999996</v>
          </cell>
          <cell r="AT424">
            <v>462.20429999999999</v>
          </cell>
          <cell r="AU424">
            <v>0</v>
          </cell>
          <cell r="AV424">
            <v>0</v>
          </cell>
          <cell r="AW424">
            <v>0</v>
          </cell>
          <cell r="AX424">
            <v>0</v>
          </cell>
          <cell r="AY424">
            <v>0</v>
          </cell>
          <cell r="AZ424">
            <v>0</v>
          </cell>
          <cell r="BA424">
            <v>35.170299999999997</v>
          </cell>
          <cell r="BB424">
            <v>905.52009999999996</v>
          </cell>
          <cell r="BC424">
            <v>462.20429999999999</v>
          </cell>
          <cell r="BD424">
            <v>85.051100000000005</v>
          </cell>
          <cell r="BE424">
            <v>934.88160000000005</v>
          </cell>
          <cell r="BF424">
            <v>0</v>
          </cell>
          <cell r="BG424">
            <v>147.7568</v>
          </cell>
          <cell r="BH424">
            <v>139.06530000000001</v>
          </cell>
          <cell r="BI424">
            <v>1845.7932000000001</v>
          </cell>
          <cell r="BJ424">
            <v>232.80789999999999</v>
          </cell>
          <cell r="BK424">
            <v>1073.9468999999999</v>
          </cell>
          <cell r="BL424">
            <v>1845.7932000000001</v>
          </cell>
          <cell r="BM424">
            <v>197.63759999999999</v>
          </cell>
          <cell r="BN424">
            <v>168.42679999999999</v>
          </cell>
          <cell r="BO424">
            <v>1383.5889</v>
          </cell>
          <cell r="BP424">
            <v>85.051100000000005</v>
          </cell>
          <cell r="BQ424">
            <v>934.88160000000005</v>
          </cell>
          <cell r="BR424">
            <v>0</v>
          </cell>
          <cell r="BS424">
            <v>147.7568</v>
          </cell>
          <cell r="BT424">
            <v>139.06530000000001</v>
          </cell>
          <cell r="BU424">
            <v>1845.7932000000001</v>
          </cell>
          <cell r="BV424">
            <v>232.80789999999999</v>
          </cell>
          <cell r="BW424">
            <v>1073.9468999999999</v>
          </cell>
          <cell r="BX424">
            <v>1845.7932000000001</v>
          </cell>
          <cell r="BY424">
            <v>35.170299999999997</v>
          </cell>
          <cell r="BZ424">
            <v>50.686599999999999</v>
          </cell>
          <cell r="CA424">
            <v>462.20429999999999</v>
          </cell>
          <cell r="CB424">
            <v>0</v>
          </cell>
          <cell r="CC424">
            <v>0</v>
          </cell>
          <cell r="CD424">
            <v>0</v>
          </cell>
          <cell r="CE424">
            <v>0</v>
          </cell>
          <cell r="CF424">
            <v>854.83349999999996</v>
          </cell>
          <cell r="CG424">
            <v>0</v>
          </cell>
          <cell r="CH424">
            <v>0</v>
          </cell>
          <cell r="CI424">
            <v>0</v>
          </cell>
          <cell r="CJ424">
            <v>0</v>
          </cell>
          <cell r="CK424">
            <v>0</v>
          </cell>
          <cell r="CL424">
            <v>0</v>
          </cell>
          <cell r="CM424">
            <v>0</v>
          </cell>
          <cell r="CN424">
            <v>35.170299999999997</v>
          </cell>
          <cell r="CO424">
            <v>905.52009999999996</v>
          </cell>
          <cell r="CP424">
            <v>462.20429999999999</v>
          </cell>
          <cell r="CQ424">
            <v>0</v>
          </cell>
          <cell r="CR424">
            <v>0</v>
          </cell>
          <cell r="CS424">
            <v>0</v>
          </cell>
          <cell r="CT424">
            <v>0</v>
          </cell>
          <cell r="CU424">
            <v>0</v>
          </cell>
          <cell r="CV424">
            <v>0</v>
          </cell>
          <cell r="CW424">
            <v>0</v>
          </cell>
          <cell r="CX424">
            <v>0</v>
          </cell>
          <cell r="CY424">
            <v>0</v>
          </cell>
          <cell r="CZ424">
            <v>197.63759999999999</v>
          </cell>
          <cell r="DA424">
            <v>168.42679999999999</v>
          </cell>
          <cell r="DB424">
            <v>1383.5889</v>
          </cell>
        </row>
        <row r="425">
          <cell r="A425">
            <v>94224</v>
          </cell>
          <cell r="B425">
            <v>0</v>
          </cell>
          <cell r="C425">
            <v>0</v>
          </cell>
          <cell r="D425">
            <v>0</v>
          </cell>
          <cell r="E425">
            <v>0</v>
          </cell>
          <cell r="F425">
            <v>0</v>
          </cell>
          <cell r="G425">
            <v>0</v>
          </cell>
          <cell r="H425">
            <v>0</v>
          </cell>
          <cell r="I425">
            <v>90.198300000000003</v>
          </cell>
          <cell r="J425">
            <v>0</v>
          </cell>
          <cell r="K425">
            <v>0</v>
          </cell>
          <cell r="L425">
            <v>0</v>
          </cell>
          <cell r="M425">
            <v>0</v>
          </cell>
          <cell r="N425">
            <v>0</v>
          </cell>
          <cell r="O425">
            <v>90.198300000000003</v>
          </cell>
          <cell r="P425">
            <v>0</v>
          </cell>
          <cell r="Q425">
            <v>20.417999999999999</v>
          </cell>
          <cell r="R425">
            <v>40.402799999999999</v>
          </cell>
          <cell r="S425">
            <v>337.80790000000002</v>
          </cell>
          <cell r="T425">
            <v>72.391099999999994</v>
          </cell>
          <cell r="U425">
            <v>143.24639999999999</v>
          </cell>
          <cell r="V425">
            <v>1197.6841999999999</v>
          </cell>
          <cell r="W425">
            <v>92.809100000000001</v>
          </cell>
          <cell r="X425">
            <v>183.64920000000001</v>
          </cell>
          <cell r="Y425">
            <v>1535.4920999999999</v>
          </cell>
          <cell r="Z425">
            <v>87.325199999999995</v>
          </cell>
          <cell r="AA425">
            <v>173.11689999999999</v>
          </cell>
          <cell r="AB425">
            <v>1444.7628999999999</v>
          </cell>
          <cell r="AC425">
            <v>0</v>
          </cell>
          <cell r="AD425">
            <v>0</v>
          </cell>
          <cell r="AE425">
            <v>0</v>
          </cell>
          <cell r="AF425">
            <v>0</v>
          </cell>
          <cell r="AG425">
            <v>0</v>
          </cell>
          <cell r="AH425">
            <v>0</v>
          </cell>
          <cell r="AI425">
            <v>2.4077000000000002</v>
          </cell>
          <cell r="AJ425">
            <v>3.4889999999999999</v>
          </cell>
          <cell r="AK425">
            <v>27.794599999999999</v>
          </cell>
          <cell r="AL425">
            <v>85.599400000000003</v>
          </cell>
          <cell r="AM425">
            <v>169.5051</v>
          </cell>
          <cell r="AN425">
            <v>1416.2083</v>
          </cell>
          <cell r="AO425">
            <v>170.51689999999999</v>
          </cell>
          <cell r="AP425">
            <v>339.13299999999998</v>
          </cell>
          <cell r="AQ425">
            <v>2833.1765999999998</v>
          </cell>
          <cell r="AR425">
            <v>2.4077000000000002</v>
          </cell>
          <cell r="AS425">
            <v>93.687299999999993</v>
          </cell>
          <cell r="AT425">
            <v>27.794599999999999</v>
          </cell>
          <cell r="AU425">
            <v>0</v>
          </cell>
          <cell r="AV425">
            <v>0</v>
          </cell>
          <cell r="AW425">
            <v>0</v>
          </cell>
          <cell r="AX425">
            <v>0</v>
          </cell>
          <cell r="AY425">
            <v>0</v>
          </cell>
          <cell r="AZ425">
            <v>0</v>
          </cell>
          <cell r="BA425">
            <v>2.4077000000000002</v>
          </cell>
          <cell r="BB425">
            <v>93.687299999999993</v>
          </cell>
          <cell r="BC425">
            <v>27.794599999999999</v>
          </cell>
          <cell r="BD425">
            <v>87.325199999999995</v>
          </cell>
          <cell r="BE425">
            <v>263.3152</v>
          </cell>
          <cell r="BF425">
            <v>1444.7628999999999</v>
          </cell>
          <cell r="BG425">
            <v>178.4085</v>
          </cell>
          <cell r="BH425">
            <v>353.15429999999998</v>
          </cell>
          <cell r="BI425">
            <v>2951.7004000000002</v>
          </cell>
          <cell r="BJ425">
            <v>265.7337</v>
          </cell>
          <cell r="BK425">
            <v>616.46950000000004</v>
          </cell>
          <cell r="BL425">
            <v>4396.4633000000003</v>
          </cell>
          <cell r="BM425">
            <v>263.32600000000002</v>
          </cell>
          <cell r="BN425">
            <v>522.78219999999999</v>
          </cell>
          <cell r="BO425">
            <v>4368.6687000000002</v>
          </cell>
          <cell r="BP425">
            <v>87.325199999999995</v>
          </cell>
          <cell r="BQ425">
            <v>263.3152</v>
          </cell>
          <cell r="BR425">
            <v>1444.7628999999999</v>
          </cell>
          <cell r="BS425">
            <v>178.4085</v>
          </cell>
          <cell r="BT425">
            <v>353.15429999999998</v>
          </cell>
          <cell r="BU425">
            <v>2951.7004000000002</v>
          </cell>
          <cell r="BV425">
            <v>265.7337</v>
          </cell>
          <cell r="BW425">
            <v>616.46950000000004</v>
          </cell>
          <cell r="BX425">
            <v>4396.4633000000003</v>
          </cell>
          <cell r="BY425">
            <v>2.4077000000000002</v>
          </cell>
          <cell r="BZ425">
            <v>3.4889999999999999</v>
          </cell>
          <cell r="CA425">
            <v>27.794599999999999</v>
          </cell>
          <cell r="CB425">
            <v>0</v>
          </cell>
          <cell r="CC425">
            <v>0</v>
          </cell>
          <cell r="CD425">
            <v>0</v>
          </cell>
          <cell r="CE425">
            <v>0</v>
          </cell>
          <cell r="CF425">
            <v>90.198300000000003</v>
          </cell>
          <cell r="CG425">
            <v>0</v>
          </cell>
          <cell r="CH425">
            <v>0</v>
          </cell>
          <cell r="CI425">
            <v>0</v>
          </cell>
          <cell r="CJ425">
            <v>0</v>
          </cell>
          <cell r="CK425">
            <v>0</v>
          </cell>
          <cell r="CL425">
            <v>0</v>
          </cell>
          <cell r="CM425">
            <v>0</v>
          </cell>
          <cell r="CN425">
            <v>2.4077000000000002</v>
          </cell>
          <cell r="CO425">
            <v>93.687299999999993</v>
          </cell>
          <cell r="CP425">
            <v>27.794599999999999</v>
          </cell>
          <cell r="CQ425">
            <v>0</v>
          </cell>
          <cell r="CR425">
            <v>0</v>
          </cell>
          <cell r="CS425">
            <v>0</v>
          </cell>
          <cell r="CT425">
            <v>0</v>
          </cell>
          <cell r="CU425">
            <v>0</v>
          </cell>
          <cell r="CV425">
            <v>0</v>
          </cell>
          <cell r="CW425">
            <v>0</v>
          </cell>
          <cell r="CX425">
            <v>0</v>
          </cell>
          <cell r="CY425">
            <v>0</v>
          </cell>
          <cell r="CZ425">
            <v>263.32600000000002</v>
          </cell>
          <cell r="DA425">
            <v>522.78219999999999</v>
          </cell>
          <cell r="DB425">
            <v>4368.6687000000002</v>
          </cell>
        </row>
        <row r="426">
          <cell r="A426">
            <v>94225</v>
          </cell>
          <cell r="B426">
            <v>0</v>
          </cell>
          <cell r="C426">
            <v>0</v>
          </cell>
          <cell r="D426">
            <v>0</v>
          </cell>
          <cell r="E426">
            <v>0</v>
          </cell>
          <cell r="F426">
            <v>0</v>
          </cell>
          <cell r="G426">
            <v>0</v>
          </cell>
          <cell r="H426">
            <v>0</v>
          </cell>
          <cell r="I426">
            <v>705.18640000000005</v>
          </cell>
          <cell r="J426">
            <v>0</v>
          </cell>
          <cell r="K426">
            <v>0</v>
          </cell>
          <cell r="L426">
            <v>0</v>
          </cell>
          <cell r="M426">
            <v>0</v>
          </cell>
          <cell r="N426">
            <v>0</v>
          </cell>
          <cell r="O426">
            <v>705.18640000000005</v>
          </cell>
          <cell r="P426">
            <v>0</v>
          </cell>
          <cell r="Q426">
            <v>182.10149999999999</v>
          </cell>
          <cell r="R426">
            <v>174.84350000000001</v>
          </cell>
          <cell r="S426">
            <v>3102.2274000000002</v>
          </cell>
          <cell r="T426">
            <v>645.63260000000002</v>
          </cell>
          <cell r="U426">
            <v>619.9</v>
          </cell>
          <cell r="V426">
            <v>10998.796200000001</v>
          </cell>
          <cell r="W426">
            <v>827.73410000000001</v>
          </cell>
          <cell r="X426">
            <v>794.74350000000004</v>
          </cell>
          <cell r="Y426">
            <v>14101.0236</v>
          </cell>
          <cell r="Z426">
            <v>778.83450000000005</v>
          </cell>
          <cell r="AA426">
            <v>747.84339999999997</v>
          </cell>
          <cell r="AB426">
            <v>12831.8915</v>
          </cell>
          <cell r="AC426">
            <v>0</v>
          </cell>
          <cell r="AD426">
            <v>0</v>
          </cell>
          <cell r="AE426">
            <v>0</v>
          </cell>
          <cell r="AF426">
            <v>0</v>
          </cell>
          <cell r="AG426">
            <v>0</v>
          </cell>
          <cell r="AH426">
            <v>0</v>
          </cell>
          <cell r="AI426">
            <v>25.4878</v>
          </cell>
          <cell r="AJ426">
            <v>36.732399999999998</v>
          </cell>
          <cell r="AK426">
            <v>317.65780000000001</v>
          </cell>
          <cell r="AL426">
            <v>763.43309999999997</v>
          </cell>
          <cell r="AM426">
            <v>733.02539999999999</v>
          </cell>
          <cell r="AN426">
            <v>14401.7029</v>
          </cell>
          <cell r="AO426">
            <v>1516.7798</v>
          </cell>
          <cell r="AP426">
            <v>1444.1364000000001</v>
          </cell>
          <cell r="AQ426">
            <v>26915.936600000001</v>
          </cell>
          <cell r="AR426">
            <v>25.4878</v>
          </cell>
          <cell r="AS426">
            <v>741.91880000000003</v>
          </cell>
          <cell r="AT426">
            <v>317.65780000000001</v>
          </cell>
          <cell r="AU426">
            <v>0</v>
          </cell>
          <cell r="AV426">
            <v>0</v>
          </cell>
          <cell r="AW426">
            <v>0</v>
          </cell>
          <cell r="AX426">
            <v>0</v>
          </cell>
          <cell r="AY426">
            <v>0</v>
          </cell>
          <cell r="AZ426">
            <v>0</v>
          </cell>
          <cell r="BA426">
            <v>25.4878</v>
          </cell>
          <cell r="BB426">
            <v>741.91880000000003</v>
          </cell>
          <cell r="BC426">
            <v>317.65780000000001</v>
          </cell>
          <cell r="BD426">
            <v>778.83450000000005</v>
          </cell>
          <cell r="BE426">
            <v>1453.0298</v>
          </cell>
          <cell r="BF426">
            <v>12831.8915</v>
          </cell>
          <cell r="BG426">
            <v>1591.1672000000001</v>
          </cell>
          <cell r="BH426">
            <v>1527.7689</v>
          </cell>
          <cell r="BI426">
            <v>28502.726500000001</v>
          </cell>
          <cell r="BJ426">
            <v>2370.0016999999998</v>
          </cell>
          <cell r="BK426">
            <v>2980.7986999999998</v>
          </cell>
          <cell r="BL426">
            <v>41334.618000000002</v>
          </cell>
          <cell r="BM426">
            <v>2344.5138999999999</v>
          </cell>
          <cell r="BN426">
            <v>2238.8798999999999</v>
          </cell>
          <cell r="BO426">
            <v>41016.960200000001</v>
          </cell>
          <cell r="BP426">
            <v>778.83450000000005</v>
          </cell>
          <cell r="BQ426">
            <v>1453.0298</v>
          </cell>
          <cell r="BR426">
            <v>12831.8915</v>
          </cell>
          <cell r="BS426">
            <v>1591.1672000000001</v>
          </cell>
          <cell r="BT426">
            <v>1527.7689</v>
          </cell>
          <cell r="BU426">
            <v>28502.726500000001</v>
          </cell>
          <cell r="BV426">
            <v>2370.0016999999998</v>
          </cell>
          <cell r="BW426">
            <v>2980.7986999999998</v>
          </cell>
          <cell r="BX426">
            <v>41334.618000000002</v>
          </cell>
          <cell r="BY426">
            <v>25.4878</v>
          </cell>
          <cell r="BZ426">
            <v>36.732399999999998</v>
          </cell>
          <cell r="CA426">
            <v>317.65780000000001</v>
          </cell>
          <cell r="CB426">
            <v>0</v>
          </cell>
          <cell r="CC426">
            <v>0</v>
          </cell>
          <cell r="CD426">
            <v>0</v>
          </cell>
          <cell r="CE426">
            <v>0</v>
          </cell>
          <cell r="CF426">
            <v>705.18640000000005</v>
          </cell>
          <cell r="CG426">
            <v>0</v>
          </cell>
          <cell r="CH426">
            <v>0</v>
          </cell>
          <cell r="CI426">
            <v>0</v>
          </cell>
          <cell r="CJ426">
            <v>0</v>
          </cell>
          <cell r="CK426">
            <v>0</v>
          </cell>
          <cell r="CL426">
            <v>0</v>
          </cell>
          <cell r="CM426">
            <v>0</v>
          </cell>
          <cell r="CN426">
            <v>25.4878</v>
          </cell>
          <cell r="CO426">
            <v>741.91880000000003</v>
          </cell>
          <cell r="CP426">
            <v>317.65780000000001</v>
          </cell>
          <cell r="CQ426">
            <v>0</v>
          </cell>
          <cell r="CR426">
            <v>0</v>
          </cell>
          <cell r="CS426">
            <v>0</v>
          </cell>
          <cell r="CT426">
            <v>0</v>
          </cell>
          <cell r="CU426">
            <v>0</v>
          </cell>
          <cell r="CV426">
            <v>0</v>
          </cell>
          <cell r="CW426">
            <v>0</v>
          </cell>
          <cell r="CX426">
            <v>0</v>
          </cell>
          <cell r="CY426">
            <v>0</v>
          </cell>
          <cell r="CZ426">
            <v>2344.5138999999999</v>
          </cell>
          <cell r="DA426">
            <v>2238.8798999999999</v>
          </cell>
          <cell r="DB426">
            <v>41016.960200000001</v>
          </cell>
        </row>
        <row r="427">
          <cell r="A427">
            <v>94226</v>
          </cell>
          <cell r="B427">
            <v>0</v>
          </cell>
          <cell r="C427">
            <v>0</v>
          </cell>
          <cell r="D427">
            <v>0</v>
          </cell>
          <cell r="E427">
            <v>0</v>
          </cell>
          <cell r="F427">
            <v>0</v>
          </cell>
          <cell r="G427">
            <v>0</v>
          </cell>
          <cell r="H427">
            <v>0</v>
          </cell>
          <cell r="I427">
            <v>533.56370000000004</v>
          </cell>
          <cell r="J427">
            <v>0</v>
          </cell>
          <cell r="K427">
            <v>0</v>
          </cell>
          <cell r="L427">
            <v>0</v>
          </cell>
          <cell r="M427">
            <v>0</v>
          </cell>
          <cell r="N427">
            <v>0</v>
          </cell>
          <cell r="O427">
            <v>533.56370000000004</v>
          </cell>
          <cell r="P427">
            <v>0</v>
          </cell>
          <cell r="Q427">
            <v>80.731300000000005</v>
          </cell>
          <cell r="R427">
            <v>151.1609</v>
          </cell>
          <cell r="S427">
            <v>1522.9463000000001</v>
          </cell>
          <cell r="T427">
            <v>286.22930000000002</v>
          </cell>
          <cell r="U427">
            <v>535.93430000000001</v>
          </cell>
          <cell r="V427">
            <v>5399.5423000000001</v>
          </cell>
          <cell r="W427">
            <v>366.9606</v>
          </cell>
          <cell r="X427">
            <v>687.09519999999998</v>
          </cell>
          <cell r="Y427">
            <v>6922.4885999999997</v>
          </cell>
          <cell r="Z427">
            <v>376.24239999999998</v>
          </cell>
          <cell r="AA427">
            <v>705.69619999999998</v>
          </cell>
          <cell r="AB427">
            <v>7097.5834999999997</v>
          </cell>
          <cell r="AC427">
            <v>0</v>
          </cell>
          <cell r="AD427">
            <v>0</v>
          </cell>
          <cell r="AE427">
            <v>0</v>
          </cell>
          <cell r="AF427">
            <v>0</v>
          </cell>
          <cell r="AG427">
            <v>0</v>
          </cell>
          <cell r="AH427">
            <v>0</v>
          </cell>
          <cell r="AI427">
            <v>11.629899999999999</v>
          </cell>
          <cell r="AJ427">
            <v>16.7224</v>
          </cell>
          <cell r="AK427">
            <v>144.9452</v>
          </cell>
          <cell r="AL427">
            <v>338.45400000000001</v>
          </cell>
          <cell r="AM427">
            <v>634.15369999999996</v>
          </cell>
          <cell r="AN427">
            <v>6384.7295000000004</v>
          </cell>
          <cell r="AO427">
            <v>703.06650000000002</v>
          </cell>
          <cell r="AP427">
            <v>1323.1275000000001</v>
          </cell>
          <cell r="AQ427">
            <v>13337.3678</v>
          </cell>
          <cell r="AR427">
            <v>11.629899999999999</v>
          </cell>
          <cell r="AS427">
            <v>550.28610000000003</v>
          </cell>
          <cell r="AT427">
            <v>144.9452</v>
          </cell>
          <cell r="AU427">
            <v>0</v>
          </cell>
          <cell r="AV427">
            <v>0</v>
          </cell>
          <cell r="AW427">
            <v>0</v>
          </cell>
          <cell r="AX427">
            <v>0</v>
          </cell>
          <cell r="AY427">
            <v>0</v>
          </cell>
          <cell r="AZ427">
            <v>0</v>
          </cell>
          <cell r="BA427">
            <v>11.629899999999999</v>
          </cell>
          <cell r="BB427">
            <v>550.28610000000003</v>
          </cell>
          <cell r="BC427">
            <v>144.9452</v>
          </cell>
          <cell r="BD427">
            <v>376.24239999999998</v>
          </cell>
          <cell r="BE427">
            <v>1239.2599</v>
          </cell>
          <cell r="BF427">
            <v>7097.5834999999997</v>
          </cell>
          <cell r="BG427">
            <v>705.41459999999995</v>
          </cell>
          <cell r="BH427">
            <v>1321.2489</v>
          </cell>
          <cell r="BI427">
            <v>13307.2181</v>
          </cell>
          <cell r="BJ427">
            <v>1081.6569999999999</v>
          </cell>
          <cell r="BK427">
            <v>2560.5088000000001</v>
          </cell>
          <cell r="BL427">
            <v>20404.801599999999</v>
          </cell>
          <cell r="BM427">
            <v>1070.0271</v>
          </cell>
          <cell r="BN427">
            <v>2010.2227</v>
          </cell>
          <cell r="BO427">
            <v>20259.856400000001</v>
          </cell>
          <cell r="BP427">
            <v>376.24239999999998</v>
          </cell>
          <cell r="BQ427">
            <v>1239.2599</v>
          </cell>
          <cell r="BR427">
            <v>7097.5834999999997</v>
          </cell>
          <cell r="BS427">
            <v>705.41459999999995</v>
          </cell>
          <cell r="BT427">
            <v>1321.2489</v>
          </cell>
          <cell r="BU427">
            <v>13307.2181</v>
          </cell>
          <cell r="BV427">
            <v>1081.6569999999999</v>
          </cell>
          <cell r="BW427">
            <v>2560.5088000000001</v>
          </cell>
          <cell r="BX427">
            <v>20404.801599999999</v>
          </cell>
          <cell r="BY427">
            <v>11.629899999999999</v>
          </cell>
          <cell r="BZ427">
            <v>16.7224</v>
          </cell>
          <cell r="CA427">
            <v>144.9452</v>
          </cell>
          <cell r="CB427">
            <v>0</v>
          </cell>
          <cell r="CC427">
            <v>0</v>
          </cell>
          <cell r="CD427">
            <v>0</v>
          </cell>
          <cell r="CE427">
            <v>0</v>
          </cell>
          <cell r="CF427">
            <v>533.56370000000004</v>
          </cell>
          <cell r="CG427">
            <v>0</v>
          </cell>
          <cell r="CH427">
            <v>0</v>
          </cell>
          <cell r="CI427">
            <v>0</v>
          </cell>
          <cell r="CJ427">
            <v>0</v>
          </cell>
          <cell r="CK427">
            <v>0</v>
          </cell>
          <cell r="CL427">
            <v>0</v>
          </cell>
          <cell r="CM427">
            <v>0</v>
          </cell>
          <cell r="CN427">
            <v>11.629899999999999</v>
          </cell>
          <cell r="CO427">
            <v>550.28610000000003</v>
          </cell>
          <cell r="CP427">
            <v>144.9452</v>
          </cell>
          <cell r="CQ427">
            <v>0</v>
          </cell>
          <cell r="CR427">
            <v>0</v>
          </cell>
          <cell r="CS427">
            <v>0</v>
          </cell>
          <cell r="CT427">
            <v>0</v>
          </cell>
          <cell r="CU427">
            <v>0</v>
          </cell>
          <cell r="CV427">
            <v>0</v>
          </cell>
          <cell r="CW427">
            <v>0</v>
          </cell>
          <cell r="CX427">
            <v>0</v>
          </cell>
          <cell r="CY427">
            <v>0</v>
          </cell>
          <cell r="CZ427">
            <v>1070.0271</v>
          </cell>
          <cell r="DA427">
            <v>2010.2227</v>
          </cell>
          <cell r="DB427">
            <v>20259.856400000001</v>
          </cell>
        </row>
        <row r="428">
          <cell r="A428">
            <v>94228</v>
          </cell>
          <cell r="B428">
            <v>0</v>
          </cell>
          <cell r="C428">
            <v>0</v>
          </cell>
          <cell r="D428">
            <v>0</v>
          </cell>
          <cell r="E428">
            <v>0</v>
          </cell>
          <cell r="F428">
            <v>0</v>
          </cell>
          <cell r="G428">
            <v>0</v>
          </cell>
          <cell r="H428">
            <v>0</v>
          </cell>
          <cell r="I428">
            <v>158.5849</v>
          </cell>
          <cell r="J428">
            <v>0</v>
          </cell>
          <cell r="K428">
            <v>0</v>
          </cell>
          <cell r="L428">
            <v>0</v>
          </cell>
          <cell r="M428">
            <v>0</v>
          </cell>
          <cell r="N428">
            <v>0</v>
          </cell>
          <cell r="O428">
            <v>158.5849</v>
          </cell>
          <cell r="P428">
            <v>0</v>
          </cell>
          <cell r="Q428">
            <v>68.626900000000006</v>
          </cell>
          <cell r="R428">
            <v>111.4152</v>
          </cell>
          <cell r="S428">
            <v>475.26089999999999</v>
          </cell>
          <cell r="T428">
            <v>243.31360000000001</v>
          </cell>
          <cell r="U428">
            <v>395.01760000000002</v>
          </cell>
          <cell r="V428">
            <v>1685.0146999999999</v>
          </cell>
          <cell r="W428">
            <v>311.94049999999999</v>
          </cell>
          <cell r="X428">
            <v>506.43279999999999</v>
          </cell>
          <cell r="Y428">
            <v>2160.2755999999999</v>
          </cell>
          <cell r="Z428">
            <v>377.30070000000001</v>
          </cell>
          <cell r="AA428">
            <v>613.44510000000002</v>
          </cell>
          <cell r="AB428">
            <v>2519.5475000000001</v>
          </cell>
          <cell r="AC428">
            <v>0</v>
          </cell>
          <cell r="AD428">
            <v>0</v>
          </cell>
          <cell r="AE428">
            <v>0</v>
          </cell>
          <cell r="AF428">
            <v>0</v>
          </cell>
          <cell r="AG428">
            <v>0</v>
          </cell>
          <cell r="AH428">
            <v>0</v>
          </cell>
          <cell r="AI428">
            <v>35.250900000000001</v>
          </cell>
          <cell r="AJ428">
            <v>50.802799999999998</v>
          </cell>
          <cell r="AK428">
            <v>241.32130000000001</v>
          </cell>
          <cell r="AL428">
            <v>339.40750000000003</v>
          </cell>
          <cell r="AM428">
            <v>551.34439999999995</v>
          </cell>
          <cell r="AN428">
            <v>2773.2337000000002</v>
          </cell>
          <cell r="AO428">
            <v>681.45730000000003</v>
          </cell>
          <cell r="AP428">
            <v>1113.9866999999999</v>
          </cell>
          <cell r="AQ428">
            <v>5051.4598999999998</v>
          </cell>
          <cell r="AR428">
            <v>35.250900000000001</v>
          </cell>
          <cell r="AS428">
            <v>209.3877</v>
          </cell>
          <cell r="AT428">
            <v>241.32130000000001</v>
          </cell>
          <cell r="AU428">
            <v>0</v>
          </cell>
          <cell r="AV428">
            <v>0</v>
          </cell>
          <cell r="AW428">
            <v>0</v>
          </cell>
          <cell r="AX428">
            <v>0</v>
          </cell>
          <cell r="AY428">
            <v>0</v>
          </cell>
          <cell r="AZ428">
            <v>0</v>
          </cell>
          <cell r="BA428">
            <v>35.250900000000001</v>
          </cell>
          <cell r="BB428">
            <v>209.3877</v>
          </cell>
          <cell r="BC428">
            <v>241.32130000000001</v>
          </cell>
          <cell r="BD428">
            <v>377.30070000000001</v>
          </cell>
          <cell r="BE428">
            <v>772.03</v>
          </cell>
          <cell r="BF428">
            <v>2519.5475000000001</v>
          </cell>
          <cell r="BG428">
            <v>651.34799999999996</v>
          </cell>
          <cell r="BH428">
            <v>1057.7772</v>
          </cell>
          <cell r="BI428">
            <v>4933.5092999999997</v>
          </cell>
          <cell r="BJ428">
            <v>1028.6487</v>
          </cell>
          <cell r="BK428">
            <v>1829.8072</v>
          </cell>
          <cell r="BL428">
            <v>7453.0568000000003</v>
          </cell>
          <cell r="BM428">
            <v>993.39779999999996</v>
          </cell>
          <cell r="BN428">
            <v>1620.4195</v>
          </cell>
          <cell r="BO428">
            <v>7211.7354999999998</v>
          </cell>
          <cell r="BP428">
            <v>377.30070000000001</v>
          </cell>
          <cell r="BQ428">
            <v>772.03</v>
          </cell>
          <cell r="BR428">
            <v>2519.5475000000001</v>
          </cell>
          <cell r="BS428">
            <v>651.34799999999996</v>
          </cell>
          <cell r="BT428">
            <v>1057.7772</v>
          </cell>
          <cell r="BU428">
            <v>4933.5092999999997</v>
          </cell>
          <cell r="BV428">
            <v>1028.6487</v>
          </cell>
          <cell r="BW428">
            <v>1829.8072</v>
          </cell>
          <cell r="BX428">
            <v>7453.0568000000003</v>
          </cell>
          <cell r="BY428">
            <v>35.250900000000001</v>
          </cell>
          <cell r="BZ428">
            <v>50.802799999999998</v>
          </cell>
          <cell r="CA428">
            <v>241.32130000000001</v>
          </cell>
          <cell r="CB428">
            <v>0</v>
          </cell>
          <cell r="CC428">
            <v>0</v>
          </cell>
          <cell r="CD428">
            <v>0</v>
          </cell>
          <cell r="CE428">
            <v>0</v>
          </cell>
          <cell r="CF428">
            <v>158.5849</v>
          </cell>
          <cell r="CG428">
            <v>0</v>
          </cell>
          <cell r="CH428">
            <v>0</v>
          </cell>
          <cell r="CI428">
            <v>0</v>
          </cell>
          <cell r="CJ428">
            <v>0</v>
          </cell>
          <cell r="CK428">
            <v>0</v>
          </cell>
          <cell r="CL428">
            <v>0</v>
          </cell>
          <cell r="CM428">
            <v>0</v>
          </cell>
          <cell r="CN428">
            <v>35.250900000000001</v>
          </cell>
          <cell r="CO428">
            <v>209.3877</v>
          </cell>
          <cell r="CP428">
            <v>241.32130000000001</v>
          </cell>
          <cell r="CQ428">
            <v>0</v>
          </cell>
          <cell r="CR428">
            <v>0</v>
          </cell>
          <cell r="CS428">
            <v>0</v>
          </cell>
          <cell r="CT428">
            <v>0</v>
          </cell>
          <cell r="CU428">
            <v>0</v>
          </cell>
          <cell r="CV428">
            <v>0</v>
          </cell>
          <cell r="CW428">
            <v>0</v>
          </cell>
          <cell r="CX428">
            <v>0</v>
          </cell>
          <cell r="CY428">
            <v>0</v>
          </cell>
          <cell r="CZ428">
            <v>993.39779999999996</v>
          </cell>
          <cell r="DA428">
            <v>1620.4195</v>
          </cell>
          <cell r="DB428">
            <v>7211.7354999999998</v>
          </cell>
        </row>
        <row r="429">
          <cell r="A429">
            <v>94229</v>
          </cell>
          <cell r="B429">
            <v>212.2336</v>
          </cell>
          <cell r="C429">
            <v>442.70119999999997</v>
          </cell>
          <cell r="D429">
            <v>4353.5973999999997</v>
          </cell>
          <cell r="E429">
            <v>394.14819999999997</v>
          </cell>
          <cell r="F429">
            <v>822.15949999999998</v>
          </cell>
          <cell r="G429">
            <v>8085.2524999999996</v>
          </cell>
          <cell r="H429">
            <v>0</v>
          </cell>
          <cell r="I429">
            <v>2051.6824999999999</v>
          </cell>
          <cell r="J429">
            <v>0</v>
          </cell>
          <cell r="K429">
            <v>0</v>
          </cell>
          <cell r="L429">
            <v>0</v>
          </cell>
          <cell r="M429">
            <v>0</v>
          </cell>
          <cell r="N429">
            <v>0</v>
          </cell>
          <cell r="O429">
            <v>2051.6824999999999</v>
          </cell>
          <cell r="P429">
            <v>0</v>
          </cell>
          <cell r="Q429">
            <v>65.463200000000001</v>
          </cell>
          <cell r="R429">
            <v>115.3394</v>
          </cell>
          <cell r="S429">
            <v>1262.3976</v>
          </cell>
          <cell r="T429">
            <v>232.0967</v>
          </cell>
          <cell r="U429">
            <v>408.9307</v>
          </cell>
          <cell r="V429">
            <v>4475.7730000000001</v>
          </cell>
          <cell r="W429">
            <v>903.94169999999997</v>
          </cell>
          <cell r="X429">
            <v>1789.1307999999999</v>
          </cell>
          <cell r="Y429">
            <v>18177.020499999999</v>
          </cell>
          <cell r="Z429">
            <v>473.22820000000002</v>
          </cell>
          <cell r="AA429">
            <v>833.39800000000002</v>
          </cell>
          <cell r="AB429">
            <v>9010.1353999999992</v>
          </cell>
          <cell r="AC429">
            <v>0</v>
          </cell>
          <cell r="AD429">
            <v>0</v>
          </cell>
          <cell r="AE429">
            <v>0</v>
          </cell>
          <cell r="AF429">
            <v>0</v>
          </cell>
          <cell r="AG429">
            <v>0</v>
          </cell>
          <cell r="AH429">
            <v>0</v>
          </cell>
          <cell r="AI429">
            <v>108.1678</v>
          </cell>
          <cell r="AJ429">
            <v>156.02330000000001</v>
          </cell>
          <cell r="AK429">
            <v>1408.5697</v>
          </cell>
          <cell r="AL429">
            <v>293.2903</v>
          </cell>
          <cell r="AM429">
            <v>517.07920000000001</v>
          </cell>
          <cell r="AN429">
            <v>6016.3323</v>
          </cell>
          <cell r="AO429">
            <v>658.35069999999996</v>
          </cell>
          <cell r="AP429">
            <v>1194.4539</v>
          </cell>
          <cell r="AQ429">
            <v>13617.897999999999</v>
          </cell>
          <cell r="AR429">
            <v>108.1678</v>
          </cell>
          <cell r="AS429">
            <v>2207.7058000000002</v>
          </cell>
          <cell r="AT429">
            <v>1408.5697</v>
          </cell>
          <cell r="AU429">
            <v>0</v>
          </cell>
          <cell r="AV429">
            <v>0</v>
          </cell>
          <cell r="AW429">
            <v>0</v>
          </cell>
          <cell r="AX429">
            <v>0</v>
          </cell>
          <cell r="AY429">
            <v>0</v>
          </cell>
          <cell r="AZ429">
            <v>0</v>
          </cell>
          <cell r="BA429">
            <v>108.1678</v>
          </cell>
          <cell r="BB429">
            <v>2207.7058000000002</v>
          </cell>
          <cell r="BC429">
            <v>1408.5697</v>
          </cell>
          <cell r="BD429">
            <v>1079.6099999999999</v>
          </cell>
          <cell r="BE429">
            <v>4149.9412000000002</v>
          </cell>
          <cell r="BF429">
            <v>21448.9853</v>
          </cell>
          <cell r="BG429">
            <v>590.85019999999997</v>
          </cell>
          <cell r="BH429">
            <v>1041.3493000000001</v>
          </cell>
          <cell r="BI429">
            <v>11754.502899999999</v>
          </cell>
          <cell r="BJ429">
            <v>1670.4602</v>
          </cell>
          <cell r="BK429">
            <v>5191.2905000000001</v>
          </cell>
          <cell r="BL429">
            <v>33203.4882</v>
          </cell>
          <cell r="BM429">
            <v>1562.2924</v>
          </cell>
          <cell r="BN429">
            <v>2983.5846999999999</v>
          </cell>
          <cell r="BO429">
            <v>31794.9185</v>
          </cell>
          <cell r="BP429">
            <v>1079.6099999999999</v>
          </cell>
          <cell r="BQ429">
            <v>4149.9412000000002</v>
          </cell>
          <cell r="BR429">
            <v>21448.9853</v>
          </cell>
          <cell r="BS429">
            <v>590.85019999999997</v>
          </cell>
          <cell r="BT429">
            <v>1041.3493000000001</v>
          </cell>
          <cell r="BU429">
            <v>11754.502899999999</v>
          </cell>
          <cell r="BV429">
            <v>1670.4602</v>
          </cell>
          <cell r="BW429">
            <v>5191.2905000000001</v>
          </cell>
          <cell r="BX429">
            <v>33203.4882</v>
          </cell>
          <cell r="BY429">
            <v>108.1678</v>
          </cell>
          <cell r="BZ429">
            <v>156.02330000000001</v>
          </cell>
          <cell r="CA429">
            <v>1408.5697</v>
          </cell>
          <cell r="CB429">
            <v>0</v>
          </cell>
          <cell r="CC429">
            <v>0</v>
          </cell>
          <cell r="CD429">
            <v>0</v>
          </cell>
          <cell r="CE429">
            <v>0</v>
          </cell>
          <cell r="CF429">
            <v>2051.6824999999999</v>
          </cell>
          <cell r="CG429">
            <v>0</v>
          </cell>
          <cell r="CH429">
            <v>0</v>
          </cell>
          <cell r="CI429">
            <v>0</v>
          </cell>
          <cell r="CJ429">
            <v>0</v>
          </cell>
          <cell r="CK429">
            <v>0</v>
          </cell>
          <cell r="CL429">
            <v>0</v>
          </cell>
          <cell r="CM429">
            <v>0</v>
          </cell>
          <cell r="CN429">
            <v>108.1678</v>
          </cell>
          <cell r="CO429">
            <v>2207.7058000000002</v>
          </cell>
          <cell r="CP429">
            <v>1408.5697</v>
          </cell>
          <cell r="CQ429">
            <v>0</v>
          </cell>
          <cell r="CR429">
            <v>0</v>
          </cell>
          <cell r="CS429">
            <v>0</v>
          </cell>
          <cell r="CT429">
            <v>0</v>
          </cell>
          <cell r="CU429">
            <v>0</v>
          </cell>
          <cell r="CV429">
            <v>0</v>
          </cell>
          <cell r="CW429">
            <v>0</v>
          </cell>
          <cell r="CX429">
            <v>0</v>
          </cell>
          <cell r="CY429">
            <v>0</v>
          </cell>
          <cell r="CZ429">
            <v>1562.2924</v>
          </cell>
          <cell r="DA429">
            <v>2983.5846999999999</v>
          </cell>
          <cell r="DB429">
            <v>31794.9185</v>
          </cell>
        </row>
        <row r="430">
          <cell r="A430">
            <v>94230</v>
          </cell>
          <cell r="B430">
            <v>0</v>
          </cell>
          <cell r="C430">
            <v>0</v>
          </cell>
          <cell r="D430">
            <v>0</v>
          </cell>
          <cell r="E430">
            <v>0</v>
          </cell>
          <cell r="F430">
            <v>0</v>
          </cell>
          <cell r="G430">
            <v>0</v>
          </cell>
          <cell r="H430">
            <v>0</v>
          </cell>
          <cell r="I430">
            <v>198.43620000000001</v>
          </cell>
          <cell r="J430">
            <v>0</v>
          </cell>
          <cell r="K430">
            <v>0</v>
          </cell>
          <cell r="L430">
            <v>0</v>
          </cell>
          <cell r="M430">
            <v>0</v>
          </cell>
          <cell r="N430">
            <v>0</v>
          </cell>
          <cell r="O430">
            <v>198.43620000000001</v>
          </cell>
          <cell r="P430">
            <v>0</v>
          </cell>
          <cell r="Q430">
            <v>18.805299999999999</v>
          </cell>
          <cell r="R430">
            <v>36.711799999999997</v>
          </cell>
          <cell r="S430">
            <v>311.12619999999998</v>
          </cell>
          <cell r="T430">
            <v>66.673400000000001</v>
          </cell>
          <cell r="U430">
            <v>130.1602</v>
          </cell>
          <cell r="V430">
            <v>1103.0854999999999</v>
          </cell>
          <cell r="W430">
            <v>85.478700000000003</v>
          </cell>
          <cell r="X430">
            <v>166.87200000000001</v>
          </cell>
          <cell r="Y430">
            <v>1414.2117000000001</v>
          </cell>
          <cell r="Z430">
            <v>80.431100000000001</v>
          </cell>
          <cell r="AA430">
            <v>157.30240000000001</v>
          </cell>
          <cell r="AB430">
            <v>1330.7012</v>
          </cell>
          <cell r="AC430">
            <v>0</v>
          </cell>
          <cell r="AD430">
            <v>0</v>
          </cell>
          <cell r="AE430">
            <v>0</v>
          </cell>
          <cell r="AF430">
            <v>0</v>
          </cell>
          <cell r="AG430">
            <v>0</v>
          </cell>
          <cell r="AH430">
            <v>0</v>
          </cell>
          <cell r="AI430">
            <v>6.0719000000000003</v>
          </cell>
          <cell r="AJ430">
            <v>8.7506000000000004</v>
          </cell>
          <cell r="AK430">
            <v>70.094499999999996</v>
          </cell>
          <cell r="AL430">
            <v>78.838499999999996</v>
          </cell>
          <cell r="AM430">
            <v>154.0187</v>
          </cell>
          <cell r="AN430">
            <v>1304.3506</v>
          </cell>
          <cell r="AO430">
            <v>153.1977</v>
          </cell>
          <cell r="AP430">
            <v>302.57049999999998</v>
          </cell>
          <cell r="AQ430">
            <v>2564.9573</v>
          </cell>
          <cell r="AR430">
            <v>6.0719000000000003</v>
          </cell>
          <cell r="AS430">
            <v>207.18680000000001</v>
          </cell>
          <cell r="AT430">
            <v>70.094499999999996</v>
          </cell>
          <cell r="AU430">
            <v>0</v>
          </cell>
          <cell r="AV430">
            <v>0</v>
          </cell>
          <cell r="AW430">
            <v>0</v>
          </cell>
          <cell r="AX430">
            <v>0</v>
          </cell>
          <cell r="AY430">
            <v>0</v>
          </cell>
          <cell r="AZ430">
            <v>0</v>
          </cell>
          <cell r="BA430">
            <v>6.0719000000000003</v>
          </cell>
          <cell r="BB430">
            <v>207.18680000000001</v>
          </cell>
          <cell r="BC430">
            <v>70.094499999999996</v>
          </cell>
          <cell r="BD430">
            <v>80.431100000000001</v>
          </cell>
          <cell r="BE430">
            <v>355.73860000000002</v>
          </cell>
          <cell r="BF430">
            <v>1330.7012</v>
          </cell>
          <cell r="BG430">
            <v>164.31720000000001</v>
          </cell>
          <cell r="BH430">
            <v>320.89069999999998</v>
          </cell>
          <cell r="BI430">
            <v>2718.5623000000001</v>
          </cell>
          <cell r="BJ430">
            <v>244.7483</v>
          </cell>
          <cell r="BK430">
            <v>676.62929999999994</v>
          </cell>
          <cell r="BL430">
            <v>4049.2635</v>
          </cell>
          <cell r="BM430">
            <v>238.6764</v>
          </cell>
          <cell r="BN430">
            <v>469.4425</v>
          </cell>
          <cell r="BO430">
            <v>3979.1689999999999</v>
          </cell>
          <cell r="BP430">
            <v>80.431100000000001</v>
          </cell>
          <cell r="BQ430">
            <v>355.73860000000002</v>
          </cell>
          <cell r="BR430">
            <v>1330.7012</v>
          </cell>
          <cell r="BS430">
            <v>164.31720000000001</v>
          </cell>
          <cell r="BT430">
            <v>320.89069999999998</v>
          </cell>
          <cell r="BU430">
            <v>2718.5623000000001</v>
          </cell>
          <cell r="BV430">
            <v>244.7483</v>
          </cell>
          <cell r="BW430">
            <v>676.62929999999994</v>
          </cell>
          <cell r="BX430">
            <v>4049.2635</v>
          </cell>
          <cell r="BY430">
            <v>6.0719000000000003</v>
          </cell>
          <cell r="BZ430">
            <v>8.7506000000000004</v>
          </cell>
          <cell r="CA430">
            <v>70.094499999999996</v>
          </cell>
          <cell r="CB430">
            <v>0</v>
          </cell>
          <cell r="CC430">
            <v>0</v>
          </cell>
          <cell r="CD430">
            <v>0</v>
          </cell>
          <cell r="CE430">
            <v>0</v>
          </cell>
          <cell r="CF430">
            <v>198.43620000000001</v>
          </cell>
          <cell r="CG430">
            <v>0</v>
          </cell>
          <cell r="CH430">
            <v>0</v>
          </cell>
          <cell r="CI430">
            <v>0</v>
          </cell>
          <cell r="CJ430">
            <v>0</v>
          </cell>
          <cell r="CK430">
            <v>0</v>
          </cell>
          <cell r="CL430">
            <v>0</v>
          </cell>
          <cell r="CM430">
            <v>0</v>
          </cell>
          <cell r="CN430">
            <v>6.0719000000000003</v>
          </cell>
          <cell r="CO430">
            <v>207.18680000000001</v>
          </cell>
          <cell r="CP430">
            <v>70.094499999999996</v>
          </cell>
          <cell r="CQ430">
            <v>0</v>
          </cell>
          <cell r="CR430">
            <v>0</v>
          </cell>
          <cell r="CS430">
            <v>0</v>
          </cell>
          <cell r="CT430">
            <v>0</v>
          </cell>
          <cell r="CU430">
            <v>0</v>
          </cell>
          <cell r="CV430">
            <v>0</v>
          </cell>
          <cell r="CW430">
            <v>0</v>
          </cell>
          <cell r="CX430">
            <v>0</v>
          </cell>
          <cell r="CY430">
            <v>0</v>
          </cell>
          <cell r="CZ430">
            <v>238.6764</v>
          </cell>
          <cell r="DA430">
            <v>469.4425</v>
          </cell>
          <cell r="DB430">
            <v>3979.1689999999999</v>
          </cell>
        </row>
        <row r="431">
          <cell r="A431">
            <v>94231</v>
          </cell>
          <cell r="B431">
            <v>46.508400000000002</v>
          </cell>
          <cell r="C431">
            <v>101.1939</v>
          </cell>
          <cell r="D431">
            <v>0</v>
          </cell>
          <cell r="E431">
            <v>86.372799999999998</v>
          </cell>
          <cell r="F431">
            <v>187.9316</v>
          </cell>
          <cell r="G431">
            <v>0</v>
          </cell>
          <cell r="H431">
            <v>0</v>
          </cell>
          <cell r="I431">
            <v>0</v>
          </cell>
          <cell r="J431">
            <v>0</v>
          </cell>
          <cell r="K431">
            <v>115.55500000000001</v>
          </cell>
          <cell r="L431">
            <v>108.7576</v>
          </cell>
          <cell r="M431">
            <v>0</v>
          </cell>
          <cell r="N431">
            <v>0</v>
          </cell>
          <cell r="O431">
            <v>0</v>
          </cell>
          <cell r="P431">
            <v>0</v>
          </cell>
          <cell r="Q431">
            <v>23.5991</v>
          </cell>
          <cell r="R431">
            <v>46.070300000000003</v>
          </cell>
          <cell r="S431">
            <v>0</v>
          </cell>
          <cell r="T431">
            <v>83.669499999999999</v>
          </cell>
          <cell r="U431">
            <v>163.34020000000001</v>
          </cell>
          <cell r="V431">
            <v>0</v>
          </cell>
          <cell r="W431">
            <v>124.59480000000001</v>
          </cell>
          <cell r="X431">
            <v>389.77839999999998</v>
          </cell>
          <cell r="Y431">
            <v>0</v>
          </cell>
          <cell r="Z431">
            <v>195.1892</v>
          </cell>
          <cell r="AA431">
            <v>380.85509999999999</v>
          </cell>
          <cell r="AB431">
            <v>0</v>
          </cell>
          <cell r="AC431">
            <v>0</v>
          </cell>
          <cell r="AD431">
            <v>0</v>
          </cell>
          <cell r="AE431">
            <v>0</v>
          </cell>
          <cell r="AF431">
            <v>0</v>
          </cell>
          <cell r="AG431">
            <v>0</v>
          </cell>
          <cell r="AH431">
            <v>0</v>
          </cell>
          <cell r="AI431">
            <v>0</v>
          </cell>
          <cell r="AJ431">
            <v>0</v>
          </cell>
          <cell r="AK431">
            <v>0</v>
          </cell>
          <cell r="AL431">
            <v>107.774</v>
          </cell>
          <cell r="AM431">
            <v>210.5472</v>
          </cell>
          <cell r="AN431">
            <v>0</v>
          </cell>
          <cell r="AO431">
            <v>302.96319999999997</v>
          </cell>
          <cell r="AP431">
            <v>591.40229999999997</v>
          </cell>
          <cell r="AQ431">
            <v>0</v>
          </cell>
          <cell r="AR431">
            <v>115.55500000000001</v>
          </cell>
          <cell r="AS431">
            <v>108.7576</v>
          </cell>
          <cell r="AT431">
            <v>0</v>
          </cell>
          <cell r="AU431">
            <v>141.13310000000001</v>
          </cell>
          <cell r="AV431">
            <v>132.8312</v>
          </cell>
          <cell r="AW431">
            <v>0</v>
          </cell>
          <cell r="AX431">
            <v>0</v>
          </cell>
          <cell r="AY431">
            <v>0</v>
          </cell>
          <cell r="AZ431">
            <v>0</v>
          </cell>
          <cell r="BA431">
            <v>-25.578099999999999</v>
          </cell>
          <cell r="BB431">
            <v>-24.073599999999999</v>
          </cell>
          <cell r="BC431">
            <v>0</v>
          </cell>
          <cell r="BD431">
            <v>328.07040000000001</v>
          </cell>
          <cell r="BE431">
            <v>669.98059999999998</v>
          </cell>
          <cell r="BF431">
            <v>0</v>
          </cell>
          <cell r="BG431">
            <v>215.04259999999999</v>
          </cell>
          <cell r="BH431">
            <v>419.95769999999999</v>
          </cell>
          <cell r="BI431">
            <v>0</v>
          </cell>
          <cell r="BJ431">
            <v>543.11300000000006</v>
          </cell>
          <cell r="BK431">
            <v>1089.9383</v>
          </cell>
          <cell r="BL431">
            <v>0</v>
          </cell>
          <cell r="BM431">
            <v>568.69110000000001</v>
          </cell>
          <cell r="BN431">
            <v>1114.0119</v>
          </cell>
          <cell r="BO431">
            <v>0</v>
          </cell>
          <cell r="BP431">
            <v>328.07040000000001</v>
          </cell>
          <cell r="BQ431">
            <v>669.98059999999998</v>
          </cell>
          <cell r="BR431">
            <v>0</v>
          </cell>
          <cell r="BS431">
            <v>215.04259999999999</v>
          </cell>
          <cell r="BT431">
            <v>419.95769999999999</v>
          </cell>
          <cell r="BU431">
            <v>0</v>
          </cell>
          <cell r="BV431">
            <v>543.11300000000006</v>
          </cell>
          <cell r="BW431">
            <v>1089.9383</v>
          </cell>
          <cell r="BX431">
            <v>0</v>
          </cell>
          <cell r="BY431">
            <v>0</v>
          </cell>
          <cell r="BZ431">
            <v>0</v>
          </cell>
          <cell r="CA431">
            <v>0</v>
          </cell>
          <cell r="CB431">
            <v>0</v>
          </cell>
          <cell r="CC431">
            <v>0</v>
          </cell>
          <cell r="CD431">
            <v>0</v>
          </cell>
          <cell r="CE431">
            <v>0</v>
          </cell>
          <cell r="CF431">
            <v>0</v>
          </cell>
          <cell r="CG431">
            <v>0</v>
          </cell>
          <cell r="CH431">
            <v>115.55500000000001</v>
          </cell>
          <cell r="CI431">
            <v>108.7576</v>
          </cell>
          <cell r="CJ431">
            <v>0</v>
          </cell>
          <cell r="CK431">
            <v>0</v>
          </cell>
          <cell r="CL431">
            <v>0</v>
          </cell>
          <cell r="CM431">
            <v>0</v>
          </cell>
          <cell r="CN431">
            <v>115.55500000000001</v>
          </cell>
          <cell r="CO431">
            <v>108.7576</v>
          </cell>
          <cell r="CP431">
            <v>0</v>
          </cell>
          <cell r="CQ431">
            <v>0</v>
          </cell>
          <cell r="CR431">
            <v>0</v>
          </cell>
          <cell r="CS431">
            <v>0</v>
          </cell>
          <cell r="CT431">
            <v>141.13310000000001</v>
          </cell>
          <cell r="CU431">
            <v>132.8312</v>
          </cell>
          <cell r="CV431">
            <v>0</v>
          </cell>
          <cell r="CW431">
            <v>141.13310000000001</v>
          </cell>
          <cell r="CX431">
            <v>132.8312</v>
          </cell>
          <cell r="CY431">
            <v>0</v>
          </cell>
          <cell r="CZ431">
            <v>568.69110000000001</v>
          </cell>
          <cell r="DA431">
            <v>1114.0119</v>
          </cell>
          <cell r="DB431">
            <v>0</v>
          </cell>
        </row>
        <row r="432">
          <cell r="A432">
            <v>94232</v>
          </cell>
          <cell r="B432">
            <v>0</v>
          </cell>
          <cell r="C432">
            <v>0</v>
          </cell>
          <cell r="D432">
            <v>0</v>
          </cell>
          <cell r="E432">
            <v>0</v>
          </cell>
          <cell r="F432">
            <v>0</v>
          </cell>
          <cell r="G432">
            <v>0</v>
          </cell>
          <cell r="H432">
            <v>0</v>
          </cell>
          <cell r="I432">
            <v>655.98739999999998</v>
          </cell>
          <cell r="J432">
            <v>0</v>
          </cell>
          <cell r="K432">
            <v>0</v>
          </cell>
          <cell r="L432">
            <v>0</v>
          </cell>
          <cell r="M432">
            <v>0</v>
          </cell>
          <cell r="N432">
            <v>0</v>
          </cell>
          <cell r="O432">
            <v>655.98739999999998</v>
          </cell>
          <cell r="P432">
            <v>0</v>
          </cell>
          <cell r="Q432">
            <v>118.1236</v>
          </cell>
          <cell r="R432">
            <v>211.27</v>
          </cell>
          <cell r="S432">
            <v>2228.3290999999999</v>
          </cell>
          <cell r="T432">
            <v>418.80169999999998</v>
          </cell>
          <cell r="U432">
            <v>749.048</v>
          </cell>
          <cell r="V432">
            <v>7900.4422000000004</v>
          </cell>
          <cell r="W432">
            <v>536.92529999999999</v>
          </cell>
          <cell r="X432">
            <v>960.31799999999998</v>
          </cell>
          <cell r="Y432">
            <v>10128.7713</v>
          </cell>
          <cell r="Z432">
            <v>649.42430000000002</v>
          </cell>
          <cell r="AA432">
            <v>1163.4512</v>
          </cell>
          <cell r="AB432">
            <v>12250.995999999999</v>
          </cell>
          <cell r="AC432">
            <v>0</v>
          </cell>
          <cell r="AD432">
            <v>0</v>
          </cell>
          <cell r="AE432">
            <v>0</v>
          </cell>
          <cell r="AF432">
            <v>0</v>
          </cell>
          <cell r="AG432">
            <v>0</v>
          </cell>
          <cell r="AH432">
            <v>0</v>
          </cell>
          <cell r="AI432">
            <v>11.7691</v>
          </cell>
          <cell r="AJ432">
            <v>16.997800000000002</v>
          </cell>
          <cell r="AK432">
            <v>146.6798</v>
          </cell>
          <cell r="AL432">
            <v>584.20270000000005</v>
          </cell>
          <cell r="AM432">
            <v>1045.558</v>
          </cell>
          <cell r="AN432">
            <v>11020.627899999999</v>
          </cell>
          <cell r="AO432">
            <v>1221.8579</v>
          </cell>
          <cell r="AP432">
            <v>2192.0113999999999</v>
          </cell>
          <cell r="AQ432">
            <v>23124.944100000001</v>
          </cell>
          <cell r="AR432">
            <v>11.7691</v>
          </cell>
          <cell r="AS432">
            <v>672.98519999999996</v>
          </cell>
          <cell r="AT432">
            <v>146.6798</v>
          </cell>
          <cell r="AU432">
            <v>0</v>
          </cell>
          <cell r="AV432">
            <v>0</v>
          </cell>
          <cell r="AW432">
            <v>0</v>
          </cell>
          <cell r="AX432">
            <v>0</v>
          </cell>
          <cell r="AY432">
            <v>0</v>
          </cell>
          <cell r="AZ432">
            <v>0</v>
          </cell>
          <cell r="BA432">
            <v>11.7691</v>
          </cell>
          <cell r="BB432">
            <v>672.98519999999996</v>
          </cell>
          <cell r="BC432">
            <v>146.6798</v>
          </cell>
          <cell r="BD432">
            <v>649.42430000000002</v>
          </cell>
          <cell r="BE432">
            <v>1819.4386</v>
          </cell>
          <cell r="BF432">
            <v>12250.995999999999</v>
          </cell>
          <cell r="BG432">
            <v>1121.1279999999999</v>
          </cell>
          <cell r="BH432">
            <v>2005.876</v>
          </cell>
          <cell r="BI432">
            <v>21149.3992</v>
          </cell>
          <cell r="BJ432">
            <v>1770.5523000000001</v>
          </cell>
          <cell r="BK432">
            <v>3825.3146000000002</v>
          </cell>
          <cell r="BL432">
            <v>33400.395199999999</v>
          </cell>
          <cell r="BM432">
            <v>1758.7832000000001</v>
          </cell>
          <cell r="BN432">
            <v>3152.3294000000001</v>
          </cell>
          <cell r="BO432">
            <v>33253.715400000001</v>
          </cell>
          <cell r="BP432">
            <v>649.42430000000002</v>
          </cell>
          <cell r="BQ432">
            <v>1819.4386</v>
          </cell>
          <cell r="BR432">
            <v>12250.995999999999</v>
          </cell>
          <cell r="BS432">
            <v>1121.1279999999999</v>
          </cell>
          <cell r="BT432">
            <v>2005.876</v>
          </cell>
          <cell r="BU432">
            <v>21149.3992</v>
          </cell>
          <cell r="BV432">
            <v>1770.5523000000001</v>
          </cell>
          <cell r="BW432">
            <v>3825.3146000000002</v>
          </cell>
          <cell r="BX432">
            <v>33400.395199999999</v>
          </cell>
          <cell r="BY432">
            <v>11.7691</v>
          </cell>
          <cell r="BZ432">
            <v>16.997800000000002</v>
          </cell>
          <cell r="CA432">
            <v>146.6798</v>
          </cell>
          <cell r="CB432">
            <v>0</v>
          </cell>
          <cell r="CC432">
            <v>0</v>
          </cell>
          <cell r="CD432">
            <v>0</v>
          </cell>
          <cell r="CE432">
            <v>0</v>
          </cell>
          <cell r="CF432">
            <v>655.98739999999998</v>
          </cell>
          <cell r="CG432">
            <v>0</v>
          </cell>
          <cell r="CH432">
            <v>0</v>
          </cell>
          <cell r="CI432">
            <v>0</v>
          </cell>
          <cell r="CJ432">
            <v>0</v>
          </cell>
          <cell r="CK432">
            <v>0</v>
          </cell>
          <cell r="CL432">
            <v>0</v>
          </cell>
          <cell r="CM432">
            <v>0</v>
          </cell>
          <cell r="CN432">
            <v>11.7691</v>
          </cell>
          <cell r="CO432">
            <v>672.98519999999996</v>
          </cell>
          <cell r="CP432">
            <v>146.6798</v>
          </cell>
          <cell r="CQ432">
            <v>0</v>
          </cell>
          <cell r="CR432">
            <v>0</v>
          </cell>
          <cell r="CS432">
            <v>0</v>
          </cell>
          <cell r="CT432">
            <v>0</v>
          </cell>
          <cell r="CU432">
            <v>0</v>
          </cell>
          <cell r="CV432">
            <v>0</v>
          </cell>
          <cell r="CW432">
            <v>0</v>
          </cell>
          <cell r="CX432">
            <v>0</v>
          </cell>
          <cell r="CY432">
            <v>0</v>
          </cell>
          <cell r="CZ432">
            <v>1758.7832000000001</v>
          </cell>
          <cell r="DA432">
            <v>3152.3294000000001</v>
          </cell>
          <cell r="DB432">
            <v>33253.715400000001</v>
          </cell>
        </row>
        <row r="433">
          <cell r="A433">
            <v>94237</v>
          </cell>
          <cell r="B433">
            <v>0</v>
          </cell>
          <cell r="C433">
            <v>0</v>
          </cell>
          <cell r="D433">
            <v>0</v>
          </cell>
          <cell r="E433">
            <v>0</v>
          </cell>
          <cell r="F433">
            <v>0</v>
          </cell>
          <cell r="G433">
            <v>0</v>
          </cell>
          <cell r="H433">
            <v>0</v>
          </cell>
          <cell r="I433">
            <v>299.22859999999997</v>
          </cell>
          <cell r="J433">
            <v>0</v>
          </cell>
          <cell r="K433">
            <v>0</v>
          </cell>
          <cell r="L433">
            <v>0</v>
          </cell>
          <cell r="M433">
            <v>0</v>
          </cell>
          <cell r="N433">
            <v>0</v>
          </cell>
          <cell r="O433">
            <v>299.22859999999997</v>
          </cell>
          <cell r="P433">
            <v>0</v>
          </cell>
          <cell r="Q433">
            <v>12.5395</v>
          </cell>
          <cell r="R433">
            <v>24.479700000000001</v>
          </cell>
          <cell r="S433">
            <v>22.619599999999998</v>
          </cell>
          <cell r="T433">
            <v>44.458100000000002</v>
          </cell>
          <cell r="U433">
            <v>86.791399999999996</v>
          </cell>
          <cell r="V433">
            <v>80.200100000000006</v>
          </cell>
          <cell r="W433">
            <v>56.997599999999998</v>
          </cell>
          <cell r="X433">
            <v>111.2711</v>
          </cell>
          <cell r="Y433">
            <v>102.8197</v>
          </cell>
          <cell r="Z433">
            <v>62.4527</v>
          </cell>
          <cell r="AA433">
            <v>122.1412</v>
          </cell>
          <cell r="AB433">
            <v>0</v>
          </cell>
          <cell r="AC433">
            <v>0</v>
          </cell>
          <cell r="AD433">
            <v>0</v>
          </cell>
          <cell r="AE433">
            <v>0</v>
          </cell>
          <cell r="AF433">
            <v>0</v>
          </cell>
          <cell r="AG433">
            <v>0</v>
          </cell>
          <cell r="AH433">
            <v>0</v>
          </cell>
          <cell r="AI433">
            <v>11.671200000000001</v>
          </cell>
          <cell r="AJ433">
            <v>16.9694</v>
          </cell>
          <cell r="AK433">
            <v>100.5402</v>
          </cell>
          <cell r="AL433">
            <v>56.1798</v>
          </cell>
          <cell r="AM433">
            <v>109.75279999999999</v>
          </cell>
          <cell r="AN433">
            <v>611.48900000000003</v>
          </cell>
          <cell r="AO433">
            <v>106.96129999999999</v>
          </cell>
          <cell r="AP433">
            <v>214.9246</v>
          </cell>
          <cell r="AQ433">
            <v>510.94880000000001</v>
          </cell>
          <cell r="AR433">
            <v>11.671200000000001</v>
          </cell>
          <cell r="AS433">
            <v>316.19799999999998</v>
          </cell>
          <cell r="AT433">
            <v>100.5402</v>
          </cell>
          <cell r="AU433">
            <v>0</v>
          </cell>
          <cell r="AV433">
            <v>0</v>
          </cell>
          <cell r="AW433">
            <v>0</v>
          </cell>
          <cell r="AX433">
            <v>0</v>
          </cell>
          <cell r="AY433">
            <v>0</v>
          </cell>
          <cell r="AZ433">
            <v>0</v>
          </cell>
          <cell r="BA433">
            <v>11.671200000000001</v>
          </cell>
          <cell r="BB433">
            <v>316.19799999999998</v>
          </cell>
          <cell r="BC433">
            <v>100.5402</v>
          </cell>
          <cell r="BD433">
            <v>62.4527</v>
          </cell>
          <cell r="BE433">
            <v>421.3698</v>
          </cell>
          <cell r="BF433">
            <v>0</v>
          </cell>
          <cell r="BG433">
            <v>113.17740000000001</v>
          </cell>
          <cell r="BH433">
            <v>221.0239</v>
          </cell>
          <cell r="BI433">
            <v>714.30870000000004</v>
          </cell>
          <cell r="BJ433">
            <v>175.6301</v>
          </cell>
          <cell r="BK433">
            <v>642.39369999999997</v>
          </cell>
          <cell r="BL433">
            <v>714.30870000000004</v>
          </cell>
          <cell r="BM433">
            <v>163.9589</v>
          </cell>
          <cell r="BN433">
            <v>326.19569999999999</v>
          </cell>
          <cell r="BO433">
            <v>613.76850000000002</v>
          </cell>
          <cell r="BP433">
            <v>62.4527</v>
          </cell>
          <cell r="BQ433">
            <v>421.3698</v>
          </cell>
          <cell r="BR433">
            <v>0</v>
          </cell>
          <cell r="BS433">
            <v>113.17740000000001</v>
          </cell>
          <cell r="BT433">
            <v>221.0239</v>
          </cell>
          <cell r="BU433">
            <v>714.30870000000004</v>
          </cell>
          <cell r="BV433">
            <v>175.6301</v>
          </cell>
          <cell r="BW433">
            <v>642.39369999999997</v>
          </cell>
          <cell r="BX433">
            <v>714.30870000000004</v>
          </cell>
          <cell r="BY433">
            <v>11.671200000000001</v>
          </cell>
          <cell r="BZ433">
            <v>16.9694</v>
          </cell>
          <cell r="CA433">
            <v>100.5402</v>
          </cell>
          <cell r="CB433">
            <v>0</v>
          </cell>
          <cell r="CC433">
            <v>0</v>
          </cell>
          <cell r="CD433">
            <v>0</v>
          </cell>
          <cell r="CE433">
            <v>0</v>
          </cell>
          <cell r="CF433">
            <v>299.22859999999997</v>
          </cell>
          <cell r="CG433">
            <v>0</v>
          </cell>
          <cell r="CH433">
            <v>0</v>
          </cell>
          <cell r="CI433">
            <v>0</v>
          </cell>
          <cell r="CJ433">
            <v>0</v>
          </cell>
          <cell r="CK433">
            <v>0</v>
          </cell>
          <cell r="CL433">
            <v>0</v>
          </cell>
          <cell r="CM433">
            <v>0</v>
          </cell>
          <cell r="CN433">
            <v>11.671200000000001</v>
          </cell>
          <cell r="CO433">
            <v>316.19799999999998</v>
          </cell>
          <cell r="CP433">
            <v>100.5402</v>
          </cell>
          <cell r="CQ433">
            <v>0</v>
          </cell>
          <cell r="CR433">
            <v>0</v>
          </cell>
          <cell r="CS433">
            <v>0</v>
          </cell>
          <cell r="CT433">
            <v>0</v>
          </cell>
          <cell r="CU433">
            <v>0</v>
          </cell>
          <cell r="CV433">
            <v>0</v>
          </cell>
          <cell r="CW433">
            <v>0</v>
          </cell>
          <cell r="CX433">
            <v>0</v>
          </cell>
          <cell r="CY433">
            <v>0</v>
          </cell>
          <cell r="CZ433">
            <v>163.9589</v>
          </cell>
          <cell r="DA433">
            <v>326.19569999999999</v>
          </cell>
          <cell r="DB433">
            <v>613.76850000000002</v>
          </cell>
        </row>
        <row r="434">
          <cell r="A434">
            <v>94238</v>
          </cell>
          <cell r="B434">
            <v>94.249200000000002</v>
          </cell>
          <cell r="C434">
            <v>94.249200000000002</v>
          </cell>
          <cell r="D434">
            <v>1153.5713000000001</v>
          </cell>
          <cell r="E434">
            <v>175.0343</v>
          </cell>
          <cell r="F434">
            <v>175.0343</v>
          </cell>
          <cell r="G434">
            <v>2142.3445999999999</v>
          </cell>
          <cell r="H434">
            <v>0</v>
          </cell>
          <cell r="I434">
            <v>0</v>
          </cell>
          <cell r="J434">
            <v>0</v>
          </cell>
          <cell r="K434">
            <v>0</v>
          </cell>
          <cell r="L434">
            <v>0</v>
          </cell>
          <cell r="M434">
            <v>0</v>
          </cell>
          <cell r="N434">
            <v>0</v>
          </cell>
          <cell r="O434">
            <v>0</v>
          </cell>
          <cell r="P434">
            <v>0</v>
          </cell>
          <cell r="Q434">
            <v>1003.1195</v>
          </cell>
          <cell r="R434">
            <v>1003.1195</v>
          </cell>
          <cell r="S434">
            <v>12197.731100000001</v>
          </cell>
          <cell r="T434">
            <v>3556.5145000000002</v>
          </cell>
          <cell r="U434">
            <v>3556.5145000000002</v>
          </cell>
          <cell r="V434">
            <v>43246.501700000001</v>
          </cell>
          <cell r="W434">
            <v>4828.9174999999996</v>
          </cell>
          <cell r="X434">
            <v>4828.9174999999996</v>
          </cell>
          <cell r="Y434">
            <v>58740.148699999998</v>
          </cell>
          <cell r="Z434">
            <v>7335.5598</v>
          </cell>
          <cell r="AA434">
            <v>7335.5598</v>
          </cell>
          <cell r="AB434">
            <v>89077.289900000003</v>
          </cell>
          <cell r="AC434">
            <v>11.584099999999999</v>
          </cell>
          <cell r="AD434">
            <v>11.584099999999999</v>
          </cell>
          <cell r="AE434">
            <v>291.27710000000002</v>
          </cell>
          <cell r="AF434">
            <v>0</v>
          </cell>
          <cell r="AG434">
            <v>0</v>
          </cell>
          <cell r="AH434">
            <v>0</v>
          </cell>
          <cell r="AI434">
            <v>0</v>
          </cell>
          <cell r="AJ434">
            <v>0</v>
          </cell>
          <cell r="AK434">
            <v>0</v>
          </cell>
          <cell r="AL434">
            <v>4581.1144999999997</v>
          </cell>
          <cell r="AM434">
            <v>4581.1144999999997</v>
          </cell>
          <cell r="AN434">
            <v>56070.890500000001</v>
          </cell>
          <cell r="AO434">
            <v>11905.090200000001</v>
          </cell>
          <cell r="AP434">
            <v>11905.090200000001</v>
          </cell>
          <cell r="AQ434">
            <v>144856.90330000001</v>
          </cell>
          <cell r="AR434">
            <v>11.584099999999999</v>
          </cell>
          <cell r="AS434">
            <v>11.584099999999999</v>
          </cell>
          <cell r="AT434">
            <v>291.27710000000002</v>
          </cell>
          <cell r="AU434">
            <v>0</v>
          </cell>
          <cell r="AV434">
            <v>0</v>
          </cell>
          <cell r="AW434">
            <v>0</v>
          </cell>
          <cell r="AX434">
            <v>0</v>
          </cell>
          <cell r="AY434">
            <v>0</v>
          </cell>
          <cell r="AZ434">
            <v>0</v>
          </cell>
          <cell r="BA434">
            <v>11.584099999999999</v>
          </cell>
          <cell r="BB434">
            <v>11.584099999999999</v>
          </cell>
          <cell r="BC434">
            <v>291.27710000000002</v>
          </cell>
          <cell r="BD434">
            <v>7604.8433000000005</v>
          </cell>
          <cell r="BE434">
            <v>7604.8433000000005</v>
          </cell>
          <cell r="BF434">
            <v>92373.205799999996</v>
          </cell>
          <cell r="BG434">
            <v>9140.7484999999997</v>
          </cell>
          <cell r="BH434">
            <v>9140.7484999999997</v>
          </cell>
          <cell r="BI434">
            <v>111515.12330000001</v>
          </cell>
          <cell r="BJ434">
            <v>16745.591799999998</v>
          </cell>
          <cell r="BK434">
            <v>16745.591799999998</v>
          </cell>
          <cell r="BL434">
            <v>203888.3291</v>
          </cell>
          <cell r="BM434">
            <v>16734.007699999998</v>
          </cell>
          <cell r="BN434">
            <v>16734.007699999998</v>
          </cell>
          <cell r="BO434">
            <v>203597.052</v>
          </cell>
          <cell r="BP434">
            <v>7604.8433000000005</v>
          </cell>
          <cell r="BQ434">
            <v>7604.8433000000005</v>
          </cell>
          <cell r="BR434">
            <v>92373.205799999996</v>
          </cell>
          <cell r="BS434">
            <v>9140.7484999999997</v>
          </cell>
          <cell r="BT434">
            <v>9140.7484999999997</v>
          </cell>
          <cell r="BU434">
            <v>111515.12330000001</v>
          </cell>
          <cell r="BV434">
            <v>16745.591799999998</v>
          </cell>
          <cell r="BW434">
            <v>16745.591799999998</v>
          </cell>
          <cell r="BX434">
            <v>203888.3291</v>
          </cell>
          <cell r="BY434">
            <v>0</v>
          </cell>
          <cell r="BZ434">
            <v>0</v>
          </cell>
          <cell r="CA434">
            <v>0</v>
          </cell>
          <cell r="CB434">
            <v>0</v>
          </cell>
          <cell r="CC434">
            <v>0</v>
          </cell>
          <cell r="CD434">
            <v>0</v>
          </cell>
          <cell r="CE434">
            <v>0</v>
          </cell>
          <cell r="CF434">
            <v>0</v>
          </cell>
          <cell r="CG434">
            <v>0</v>
          </cell>
          <cell r="CH434">
            <v>0</v>
          </cell>
          <cell r="CI434">
            <v>0</v>
          </cell>
          <cell r="CJ434">
            <v>0</v>
          </cell>
          <cell r="CK434">
            <v>11.584099999999999</v>
          </cell>
          <cell r="CL434">
            <v>11.584099999999999</v>
          </cell>
          <cell r="CM434">
            <v>291.27710000000002</v>
          </cell>
          <cell r="CN434">
            <v>11.584099999999999</v>
          </cell>
          <cell r="CO434">
            <v>11.584099999999999</v>
          </cell>
          <cell r="CP434">
            <v>291.27710000000002</v>
          </cell>
          <cell r="CQ434">
            <v>0</v>
          </cell>
          <cell r="CR434">
            <v>0</v>
          </cell>
          <cell r="CS434">
            <v>0</v>
          </cell>
          <cell r="CT434">
            <v>0</v>
          </cell>
          <cell r="CU434">
            <v>0</v>
          </cell>
          <cell r="CV434">
            <v>0</v>
          </cell>
          <cell r="CW434">
            <v>0</v>
          </cell>
          <cell r="CX434">
            <v>0</v>
          </cell>
          <cell r="CY434">
            <v>0</v>
          </cell>
          <cell r="CZ434">
            <v>16734.007699999998</v>
          </cell>
          <cell r="DA434">
            <v>16734.007699999998</v>
          </cell>
          <cell r="DB434">
            <v>203597.052</v>
          </cell>
        </row>
        <row r="435">
          <cell r="A435">
            <v>94239</v>
          </cell>
          <cell r="B435">
            <v>0</v>
          </cell>
          <cell r="C435">
            <v>0</v>
          </cell>
          <cell r="D435">
            <v>0</v>
          </cell>
          <cell r="E435">
            <v>0</v>
          </cell>
          <cell r="F435">
            <v>0</v>
          </cell>
          <cell r="G435">
            <v>0</v>
          </cell>
          <cell r="H435">
            <v>307.92770000000002</v>
          </cell>
          <cell r="I435">
            <v>307.92770000000002</v>
          </cell>
          <cell r="J435">
            <v>0</v>
          </cell>
          <cell r="K435">
            <v>0</v>
          </cell>
          <cell r="L435">
            <v>0</v>
          </cell>
          <cell r="M435">
            <v>0</v>
          </cell>
          <cell r="N435">
            <v>307.92770000000002</v>
          </cell>
          <cell r="O435">
            <v>307.92770000000002</v>
          </cell>
          <cell r="P435">
            <v>0</v>
          </cell>
          <cell r="Q435">
            <v>109.3839</v>
          </cell>
          <cell r="R435">
            <v>109.3839</v>
          </cell>
          <cell r="S435">
            <v>1680.1831999999999</v>
          </cell>
          <cell r="T435">
            <v>387.81580000000002</v>
          </cell>
          <cell r="U435">
            <v>387.81580000000002</v>
          </cell>
          <cell r="V435">
            <v>5957.0187999999998</v>
          </cell>
          <cell r="W435">
            <v>497.19970000000001</v>
          </cell>
          <cell r="X435">
            <v>497.19970000000001</v>
          </cell>
          <cell r="Y435">
            <v>7637.2020000000002</v>
          </cell>
          <cell r="Z435">
            <v>744.79960000000005</v>
          </cell>
          <cell r="AA435">
            <v>744.79960000000005</v>
          </cell>
          <cell r="AB435">
            <v>11440.4445</v>
          </cell>
          <cell r="AC435">
            <v>0</v>
          </cell>
          <cell r="AD435">
            <v>0</v>
          </cell>
          <cell r="AE435">
            <v>0</v>
          </cell>
          <cell r="AF435">
            <v>0</v>
          </cell>
          <cell r="AG435">
            <v>0</v>
          </cell>
          <cell r="AH435">
            <v>0</v>
          </cell>
          <cell r="AI435">
            <v>2.8687999999999998</v>
          </cell>
          <cell r="AJ435">
            <v>2.8687999999999998</v>
          </cell>
          <cell r="AK435">
            <v>32.247</v>
          </cell>
          <cell r="AL435">
            <v>499.54199999999997</v>
          </cell>
          <cell r="AM435">
            <v>499.54199999999997</v>
          </cell>
          <cell r="AN435">
            <v>7673.1832000000004</v>
          </cell>
          <cell r="AO435">
            <v>1241.4728</v>
          </cell>
          <cell r="AP435">
            <v>1241.4728</v>
          </cell>
          <cell r="AQ435">
            <v>19081.380700000002</v>
          </cell>
          <cell r="AR435">
            <v>310.79649999999998</v>
          </cell>
          <cell r="AS435">
            <v>310.79649999999998</v>
          </cell>
          <cell r="AT435">
            <v>32.247</v>
          </cell>
          <cell r="AU435">
            <v>0</v>
          </cell>
          <cell r="AV435">
            <v>0</v>
          </cell>
          <cell r="AW435">
            <v>0</v>
          </cell>
          <cell r="AX435">
            <v>0</v>
          </cell>
          <cell r="AY435">
            <v>0</v>
          </cell>
          <cell r="AZ435">
            <v>0</v>
          </cell>
          <cell r="BA435">
            <v>310.79649999999998</v>
          </cell>
          <cell r="BB435">
            <v>310.79649999999998</v>
          </cell>
          <cell r="BC435">
            <v>32.247</v>
          </cell>
          <cell r="BD435">
            <v>1052.7273</v>
          </cell>
          <cell r="BE435">
            <v>1052.7273</v>
          </cell>
          <cell r="BF435">
            <v>11440.4445</v>
          </cell>
          <cell r="BG435">
            <v>996.74170000000004</v>
          </cell>
          <cell r="BH435">
            <v>996.74170000000004</v>
          </cell>
          <cell r="BI435">
            <v>15310.385200000001</v>
          </cell>
          <cell r="BJ435">
            <v>2049.4690000000001</v>
          </cell>
          <cell r="BK435">
            <v>2049.4690000000001</v>
          </cell>
          <cell r="BL435">
            <v>26750.829699999998</v>
          </cell>
          <cell r="BM435">
            <v>1738.6724999999999</v>
          </cell>
          <cell r="BN435">
            <v>1738.6724999999999</v>
          </cell>
          <cell r="BO435">
            <v>26718.582699999999</v>
          </cell>
          <cell r="BP435">
            <v>1052.7273</v>
          </cell>
          <cell r="BQ435">
            <v>1052.7273</v>
          </cell>
          <cell r="BR435">
            <v>11440.4445</v>
          </cell>
          <cell r="BS435">
            <v>996.74170000000004</v>
          </cell>
          <cell r="BT435">
            <v>996.74170000000004</v>
          </cell>
          <cell r="BU435">
            <v>15310.385200000001</v>
          </cell>
          <cell r="BV435">
            <v>2049.4690000000001</v>
          </cell>
          <cell r="BW435">
            <v>2049.4690000000001</v>
          </cell>
          <cell r="BX435">
            <v>26750.829699999998</v>
          </cell>
          <cell r="BY435">
            <v>2.8687999999999998</v>
          </cell>
          <cell r="BZ435">
            <v>2.8687999999999998</v>
          </cell>
          <cell r="CA435">
            <v>32.247</v>
          </cell>
          <cell r="CB435">
            <v>0</v>
          </cell>
          <cell r="CC435">
            <v>0</v>
          </cell>
          <cell r="CD435">
            <v>0</v>
          </cell>
          <cell r="CE435">
            <v>307.92770000000002</v>
          </cell>
          <cell r="CF435">
            <v>307.92770000000002</v>
          </cell>
          <cell r="CG435">
            <v>0</v>
          </cell>
          <cell r="CH435">
            <v>0</v>
          </cell>
          <cell r="CI435">
            <v>0</v>
          </cell>
          <cell r="CJ435">
            <v>0</v>
          </cell>
          <cell r="CK435">
            <v>0</v>
          </cell>
          <cell r="CL435">
            <v>0</v>
          </cell>
          <cell r="CM435">
            <v>0</v>
          </cell>
          <cell r="CN435">
            <v>310.79649999999998</v>
          </cell>
          <cell r="CO435">
            <v>310.79649999999998</v>
          </cell>
          <cell r="CP435">
            <v>32.247</v>
          </cell>
          <cell r="CQ435">
            <v>0</v>
          </cell>
          <cell r="CR435">
            <v>0</v>
          </cell>
          <cell r="CS435">
            <v>0</v>
          </cell>
          <cell r="CT435">
            <v>0</v>
          </cell>
          <cell r="CU435">
            <v>0</v>
          </cell>
          <cell r="CV435">
            <v>0</v>
          </cell>
          <cell r="CW435">
            <v>0</v>
          </cell>
          <cell r="CX435">
            <v>0</v>
          </cell>
          <cell r="CY435">
            <v>0</v>
          </cell>
          <cell r="CZ435">
            <v>1738.6724999999999</v>
          </cell>
          <cell r="DA435">
            <v>1738.6724999999999</v>
          </cell>
          <cell r="DB435">
            <v>26718.582699999999</v>
          </cell>
        </row>
        <row r="436">
          <cell r="A436">
            <v>94240</v>
          </cell>
          <cell r="B436">
            <v>9.8077000000000005</v>
          </cell>
          <cell r="C436">
            <v>9.8077000000000005</v>
          </cell>
          <cell r="D436">
            <v>177.49770000000001</v>
          </cell>
          <cell r="E436">
            <v>18.214300000000001</v>
          </cell>
          <cell r="F436">
            <v>18.214300000000001</v>
          </cell>
          <cell r="G436">
            <v>329.63670000000002</v>
          </cell>
          <cell r="H436">
            <v>73.082499999999996</v>
          </cell>
          <cell r="I436">
            <v>73.082499999999996</v>
          </cell>
          <cell r="J436">
            <v>0</v>
          </cell>
          <cell r="K436">
            <v>0</v>
          </cell>
          <cell r="L436">
            <v>0</v>
          </cell>
          <cell r="M436">
            <v>0</v>
          </cell>
          <cell r="N436">
            <v>73.082499999999996</v>
          </cell>
          <cell r="O436">
            <v>73.082499999999996</v>
          </cell>
          <cell r="P436">
            <v>0</v>
          </cell>
          <cell r="Q436">
            <v>3.0811999999999999</v>
          </cell>
          <cell r="R436">
            <v>3.0811999999999999</v>
          </cell>
          <cell r="S436">
            <v>55.762500000000003</v>
          </cell>
          <cell r="T436">
            <v>10.924099999999999</v>
          </cell>
          <cell r="U436">
            <v>10.924099999999999</v>
          </cell>
          <cell r="V436">
            <v>197.70060000000001</v>
          </cell>
          <cell r="W436">
            <v>42.027299999999997</v>
          </cell>
          <cell r="X436">
            <v>42.027299999999997</v>
          </cell>
          <cell r="Y436">
            <v>760.59749999999997</v>
          </cell>
          <cell r="Z436">
            <v>34.576900000000002</v>
          </cell>
          <cell r="AA436">
            <v>34.576900000000002</v>
          </cell>
          <cell r="AB436">
            <v>625.76499999999999</v>
          </cell>
          <cell r="AC436">
            <v>0</v>
          </cell>
          <cell r="AD436">
            <v>0</v>
          </cell>
          <cell r="AE436">
            <v>1009.5925</v>
          </cell>
          <cell r="AF436">
            <v>0</v>
          </cell>
          <cell r="AG436">
            <v>0</v>
          </cell>
          <cell r="AH436">
            <v>0</v>
          </cell>
          <cell r="AI436">
            <v>0</v>
          </cell>
          <cell r="AJ436">
            <v>0</v>
          </cell>
          <cell r="AK436">
            <v>0</v>
          </cell>
          <cell r="AL436">
            <v>14.071300000000001</v>
          </cell>
          <cell r="AM436">
            <v>14.071300000000001</v>
          </cell>
          <cell r="AN436">
            <v>254.65780000000001</v>
          </cell>
          <cell r="AO436">
            <v>48.648200000000003</v>
          </cell>
          <cell r="AP436">
            <v>48.648200000000003</v>
          </cell>
          <cell r="AQ436">
            <v>-129.16970000000001</v>
          </cell>
          <cell r="AR436">
            <v>73.082499999999996</v>
          </cell>
          <cell r="AS436">
            <v>73.082499999999996</v>
          </cell>
          <cell r="AT436">
            <v>1009.5925</v>
          </cell>
          <cell r="AU436">
            <v>0</v>
          </cell>
          <cell r="AV436">
            <v>0</v>
          </cell>
          <cell r="AW436">
            <v>0</v>
          </cell>
          <cell r="AX436">
            <v>0</v>
          </cell>
          <cell r="AY436">
            <v>0</v>
          </cell>
          <cell r="AZ436">
            <v>0</v>
          </cell>
          <cell r="BA436">
            <v>73.082499999999996</v>
          </cell>
          <cell r="BB436">
            <v>73.082499999999996</v>
          </cell>
          <cell r="BC436">
            <v>1009.5925</v>
          </cell>
          <cell r="BD436">
            <v>135.6814</v>
          </cell>
          <cell r="BE436">
            <v>135.6814</v>
          </cell>
          <cell r="BF436">
            <v>1132.8994</v>
          </cell>
          <cell r="BG436">
            <v>28.076599999999999</v>
          </cell>
          <cell r="BH436">
            <v>28.076599999999999</v>
          </cell>
          <cell r="BI436">
            <v>508.12090000000001</v>
          </cell>
          <cell r="BJ436">
            <v>163.75800000000001</v>
          </cell>
          <cell r="BK436">
            <v>163.75800000000001</v>
          </cell>
          <cell r="BL436">
            <v>1641.0202999999999</v>
          </cell>
          <cell r="BM436">
            <v>90.6755</v>
          </cell>
          <cell r="BN436">
            <v>90.6755</v>
          </cell>
          <cell r="BO436">
            <v>631.42780000000005</v>
          </cell>
          <cell r="BP436">
            <v>135.6814</v>
          </cell>
          <cell r="BQ436">
            <v>135.6814</v>
          </cell>
          <cell r="BR436">
            <v>1132.8994</v>
          </cell>
          <cell r="BS436">
            <v>28.076599999999999</v>
          </cell>
          <cell r="BT436">
            <v>28.076599999999999</v>
          </cell>
          <cell r="BU436">
            <v>508.12090000000001</v>
          </cell>
          <cell r="BV436">
            <v>163.75800000000001</v>
          </cell>
          <cell r="BW436">
            <v>163.75800000000001</v>
          </cell>
          <cell r="BX436">
            <v>1641.0202999999999</v>
          </cell>
          <cell r="BY436">
            <v>0</v>
          </cell>
          <cell r="BZ436">
            <v>0</v>
          </cell>
          <cell r="CA436">
            <v>0</v>
          </cell>
          <cell r="CB436">
            <v>0</v>
          </cell>
          <cell r="CC436">
            <v>0</v>
          </cell>
          <cell r="CD436">
            <v>0</v>
          </cell>
          <cell r="CE436">
            <v>73.082499999999996</v>
          </cell>
          <cell r="CF436">
            <v>73.082499999999996</v>
          </cell>
          <cell r="CG436">
            <v>0</v>
          </cell>
          <cell r="CH436">
            <v>0</v>
          </cell>
          <cell r="CI436">
            <v>0</v>
          </cell>
          <cell r="CJ436">
            <v>0</v>
          </cell>
          <cell r="CK436">
            <v>0</v>
          </cell>
          <cell r="CL436">
            <v>0</v>
          </cell>
          <cell r="CM436">
            <v>1009.5925</v>
          </cell>
          <cell r="CN436">
            <v>73.082499999999996</v>
          </cell>
          <cell r="CO436">
            <v>73.082499999999996</v>
          </cell>
          <cell r="CP436">
            <v>1009.5925</v>
          </cell>
          <cell r="CQ436">
            <v>0</v>
          </cell>
          <cell r="CR436">
            <v>0</v>
          </cell>
          <cell r="CS436">
            <v>0</v>
          </cell>
          <cell r="CT436">
            <v>0</v>
          </cell>
          <cell r="CU436">
            <v>0</v>
          </cell>
          <cell r="CV436">
            <v>0</v>
          </cell>
          <cell r="CW436">
            <v>0</v>
          </cell>
          <cell r="CX436">
            <v>0</v>
          </cell>
          <cell r="CY436">
            <v>0</v>
          </cell>
          <cell r="CZ436">
            <v>90.6755</v>
          </cell>
          <cell r="DA436">
            <v>90.6755</v>
          </cell>
          <cell r="DB436">
            <v>631.42780000000005</v>
          </cell>
        </row>
        <row r="437">
          <cell r="A437">
            <v>94241</v>
          </cell>
          <cell r="B437">
            <v>10.2867</v>
          </cell>
          <cell r="C437">
            <v>10.2867</v>
          </cell>
          <cell r="D437">
            <v>186.166</v>
          </cell>
          <cell r="E437">
            <v>19.103899999999999</v>
          </cell>
          <cell r="F437">
            <v>19.103899999999999</v>
          </cell>
          <cell r="G437">
            <v>345.73759999999999</v>
          </cell>
          <cell r="H437">
            <v>0</v>
          </cell>
          <cell r="I437">
            <v>0</v>
          </cell>
          <cell r="J437">
            <v>0</v>
          </cell>
          <cell r="K437">
            <v>0</v>
          </cell>
          <cell r="L437">
            <v>0</v>
          </cell>
          <cell r="M437">
            <v>0</v>
          </cell>
          <cell r="N437">
            <v>0</v>
          </cell>
          <cell r="O437">
            <v>0</v>
          </cell>
          <cell r="P437">
            <v>0</v>
          </cell>
          <cell r="Q437">
            <v>2.4678</v>
          </cell>
          <cell r="R437">
            <v>2.4678</v>
          </cell>
          <cell r="S437">
            <v>44.661900000000003</v>
          </cell>
          <cell r="T437">
            <v>8.7494999999999994</v>
          </cell>
          <cell r="U437">
            <v>8.7494999999999994</v>
          </cell>
          <cell r="V437">
            <v>158.345</v>
          </cell>
          <cell r="W437">
            <v>40.607900000000001</v>
          </cell>
          <cell r="X437">
            <v>40.607900000000001</v>
          </cell>
          <cell r="Y437">
            <v>734.91049999999996</v>
          </cell>
          <cell r="Z437">
            <v>21.533100000000001</v>
          </cell>
          <cell r="AA437">
            <v>21.533100000000001</v>
          </cell>
          <cell r="AB437">
            <v>389.70010000000002</v>
          </cell>
          <cell r="AC437">
            <v>24.8001</v>
          </cell>
          <cell r="AD437">
            <v>24.8001</v>
          </cell>
          <cell r="AE437">
            <v>115.8832</v>
          </cell>
          <cell r="AF437">
            <v>0</v>
          </cell>
          <cell r="AG437">
            <v>0</v>
          </cell>
          <cell r="AH437">
            <v>0</v>
          </cell>
          <cell r="AI437">
            <v>0</v>
          </cell>
          <cell r="AJ437">
            <v>0</v>
          </cell>
          <cell r="AK437">
            <v>0</v>
          </cell>
          <cell r="AL437">
            <v>12.205</v>
          </cell>
          <cell r="AM437">
            <v>12.205</v>
          </cell>
          <cell r="AN437">
            <v>220.8835</v>
          </cell>
          <cell r="AO437">
            <v>8.9380000000000006</v>
          </cell>
          <cell r="AP437">
            <v>8.9380000000000006</v>
          </cell>
          <cell r="AQ437">
            <v>494.7004</v>
          </cell>
          <cell r="AR437">
            <v>24.8001</v>
          </cell>
          <cell r="AS437">
            <v>24.8001</v>
          </cell>
          <cell r="AT437">
            <v>115.8832</v>
          </cell>
          <cell r="AU437">
            <v>0</v>
          </cell>
          <cell r="AV437">
            <v>0</v>
          </cell>
          <cell r="AW437">
            <v>0</v>
          </cell>
          <cell r="AX437">
            <v>0</v>
          </cell>
          <cell r="AY437">
            <v>0</v>
          </cell>
          <cell r="AZ437">
            <v>0</v>
          </cell>
          <cell r="BA437">
            <v>24.8001</v>
          </cell>
          <cell r="BB437">
            <v>24.8001</v>
          </cell>
          <cell r="BC437">
            <v>115.8832</v>
          </cell>
          <cell r="BD437">
            <v>50.923699999999997</v>
          </cell>
          <cell r="BE437">
            <v>50.923699999999997</v>
          </cell>
          <cell r="BF437">
            <v>921.6037</v>
          </cell>
          <cell r="BG437">
            <v>23.4223</v>
          </cell>
          <cell r="BH437">
            <v>23.4223</v>
          </cell>
          <cell r="BI437">
            <v>423.8904</v>
          </cell>
          <cell r="BJ437">
            <v>74.346000000000004</v>
          </cell>
          <cell r="BK437">
            <v>74.346000000000004</v>
          </cell>
          <cell r="BL437">
            <v>1345.4940999999999</v>
          </cell>
          <cell r="BM437">
            <v>49.545900000000003</v>
          </cell>
          <cell r="BN437">
            <v>49.545900000000003</v>
          </cell>
          <cell r="BO437">
            <v>1229.6108999999999</v>
          </cell>
          <cell r="BP437">
            <v>50.923699999999997</v>
          </cell>
          <cell r="BQ437">
            <v>50.923699999999997</v>
          </cell>
          <cell r="BR437">
            <v>921.6037</v>
          </cell>
          <cell r="BS437">
            <v>23.4223</v>
          </cell>
          <cell r="BT437">
            <v>23.4223</v>
          </cell>
          <cell r="BU437">
            <v>423.8904</v>
          </cell>
          <cell r="BV437">
            <v>74.346000000000004</v>
          </cell>
          <cell r="BW437">
            <v>74.346000000000004</v>
          </cell>
          <cell r="BX437">
            <v>1345.4940999999999</v>
          </cell>
          <cell r="BY437">
            <v>0</v>
          </cell>
          <cell r="BZ437">
            <v>0</v>
          </cell>
          <cell r="CA437">
            <v>0</v>
          </cell>
          <cell r="CB437">
            <v>0</v>
          </cell>
          <cell r="CC437">
            <v>0</v>
          </cell>
          <cell r="CD437">
            <v>0</v>
          </cell>
          <cell r="CE437">
            <v>0</v>
          </cell>
          <cell r="CF437">
            <v>0</v>
          </cell>
          <cell r="CG437">
            <v>0</v>
          </cell>
          <cell r="CH437">
            <v>0</v>
          </cell>
          <cell r="CI437">
            <v>0</v>
          </cell>
          <cell r="CJ437">
            <v>0</v>
          </cell>
          <cell r="CK437">
            <v>24.8001</v>
          </cell>
          <cell r="CL437">
            <v>24.8001</v>
          </cell>
          <cell r="CM437">
            <v>115.8832</v>
          </cell>
          <cell r="CN437">
            <v>24.8001</v>
          </cell>
          <cell r="CO437">
            <v>24.8001</v>
          </cell>
          <cell r="CP437">
            <v>115.8832</v>
          </cell>
          <cell r="CQ437">
            <v>0</v>
          </cell>
          <cell r="CR437">
            <v>0</v>
          </cell>
          <cell r="CS437">
            <v>0</v>
          </cell>
          <cell r="CT437">
            <v>0</v>
          </cell>
          <cell r="CU437">
            <v>0</v>
          </cell>
          <cell r="CV437">
            <v>0</v>
          </cell>
          <cell r="CW437">
            <v>0</v>
          </cell>
          <cell r="CX437">
            <v>0</v>
          </cell>
          <cell r="CY437">
            <v>0</v>
          </cell>
          <cell r="CZ437">
            <v>49.545900000000003</v>
          </cell>
          <cell r="DA437">
            <v>49.545900000000003</v>
          </cell>
          <cell r="DB437">
            <v>1229.6108999999999</v>
          </cell>
        </row>
        <row r="438">
          <cell r="A438">
            <v>94242</v>
          </cell>
          <cell r="B438">
            <v>0</v>
          </cell>
          <cell r="C438">
            <v>0</v>
          </cell>
          <cell r="D438">
            <v>0</v>
          </cell>
          <cell r="E438">
            <v>0</v>
          </cell>
          <cell r="F438">
            <v>0</v>
          </cell>
          <cell r="G438">
            <v>0</v>
          </cell>
          <cell r="H438">
            <v>1070.2913000000001</v>
          </cell>
          <cell r="I438">
            <v>1070.2913000000001</v>
          </cell>
          <cell r="J438">
            <v>0</v>
          </cell>
          <cell r="K438">
            <v>0</v>
          </cell>
          <cell r="L438">
            <v>0</v>
          </cell>
          <cell r="M438">
            <v>0</v>
          </cell>
          <cell r="N438">
            <v>1070.2913000000001</v>
          </cell>
          <cell r="O438">
            <v>1070.2913000000001</v>
          </cell>
          <cell r="P438">
            <v>0</v>
          </cell>
          <cell r="Q438">
            <v>7.8372000000000002</v>
          </cell>
          <cell r="R438">
            <v>7.8372000000000002</v>
          </cell>
          <cell r="S438">
            <v>26.040199999999999</v>
          </cell>
          <cell r="T438">
            <v>27.7866</v>
          </cell>
          <cell r="U438">
            <v>27.7866</v>
          </cell>
          <cell r="V438">
            <v>92.320899999999995</v>
          </cell>
          <cell r="W438">
            <v>35.623800000000003</v>
          </cell>
          <cell r="X438">
            <v>35.623800000000003</v>
          </cell>
          <cell r="Y438">
            <v>118.36109999999999</v>
          </cell>
          <cell r="Z438">
            <v>36.524799999999999</v>
          </cell>
          <cell r="AA438">
            <v>36.524799999999999</v>
          </cell>
          <cell r="AB438">
            <v>0</v>
          </cell>
          <cell r="AC438">
            <v>0</v>
          </cell>
          <cell r="AD438">
            <v>0</v>
          </cell>
          <cell r="AE438">
            <v>0</v>
          </cell>
          <cell r="AF438">
            <v>0</v>
          </cell>
          <cell r="AG438">
            <v>0</v>
          </cell>
          <cell r="AH438">
            <v>0</v>
          </cell>
          <cell r="AI438">
            <v>27.431699999999999</v>
          </cell>
          <cell r="AJ438">
            <v>27.431699999999999</v>
          </cell>
          <cell r="AK438">
            <v>363.25310000000002</v>
          </cell>
          <cell r="AL438">
            <v>32.856499999999997</v>
          </cell>
          <cell r="AM438">
            <v>32.856499999999997</v>
          </cell>
          <cell r="AN438">
            <v>658.55610000000001</v>
          </cell>
          <cell r="AO438">
            <v>41.949599999999997</v>
          </cell>
          <cell r="AP438">
            <v>41.949599999999997</v>
          </cell>
          <cell r="AQ438">
            <v>295.303</v>
          </cell>
          <cell r="AR438">
            <v>1097.723</v>
          </cell>
          <cell r="AS438">
            <v>1097.723</v>
          </cell>
          <cell r="AT438">
            <v>363.25310000000002</v>
          </cell>
          <cell r="AU438">
            <v>0</v>
          </cell>
          <cell r="AV438">
            <v>0</v>
          </cell>
          <cell r="AW438">
            <v>0</v>
          </cell>
          <cell r="AX438">
            <v>0</v>
          </cell>
          <cell r="AY438">
            <v>0</v>
          </cell>
          <cell r="AZ438">
            <v>0</v>
          </cell>
          <cell r="BA438">
            <v>1097.723</v>
          </cell>
          <cell r="BB438">
            <v>1097.723</v>
          </cell>
          <cell r="BC438">
            <v>363.25310000000002</v>
          </cell>
          <cell r="BD438">
            <v>1106.8161</v>
          </cell>
          <cell r="BE438">
            <v>1106.8161</v>
          </cell>
          <cell r="BF438">
            <v>0</v>
          </cell>
          <cell r="BG438">
            <v>68.4803</v>
          </cell>
          <cell r="BH438">
            <v>68.4803</v>
          </cell>
          <cell r="BI438">
            <v>776.91719999999998</v>
          </cell>
          <cell r="BJ438">
            <v>1175.2963999999999</v>
          </cell>
          <cell r="BK438">
            <v>1175.2963999999999</v>
          </cell>
          <cell r="BL438">
            <v>776.91719999999998</v>
          </cell>
          <cell r="BM438">
            <v>77.573400000000007</v>
          </cell>
          <cell r="BN438">
            <v>77.573400000000007</v>
          </cell>
          <cell r="BO438">
            <v>413.66410000000002</v>
          </cell>
          <cell r="BP438">
            <v>1106.8161</v>
          </cell>
          <cell r="BQ438">
            <v>1106.8161</v>
          </cell>
          <cell r="BR438">
            <v>0</v>
          </cell>
          <cell r="BS438">
            <v>68.4803</v>
          </cell>
          <cell r="BT438">
            <v>68.4803</v>
          </cell>
          <cell r="BU438">
            <v>776.91719999999998</v>
          </cell>
          <cell r="BV438">
            <v>1175.2963999999999</v>
          </cell>
          <cell r="BW438">
            <v>1175.2963999999999</v>
          </cell>
          <cell r="BX438">
            <v>776.91719999999998</v>
          </cell>
          <cell r="BY438">
            <v>27.431699999999999</v>
          </cell>
          <cell r="BZ438">
            <v>27.431699999999999</v>
          </cell>
          <cell r="CA438">
            <v>363.25310000000002</v>
          </cell>
          <cell r="CB438">
            <v>0</v>
          </cell>
          <cell r="CC438">
            <v>0</v>
          </cell>
          <cell r="CD438">
            <v>0</v>
          </cell>
          <cell r="CE438">
            <v>1070.2913000000001</v>
          </cell>
          <cell r="CF438">
            <v>1070.2913000000001</v>
          </cell>
          <cell r="CG438">
            <v>0</v>
          </cell>
          <cell r="CH438">
            <v>0</v>
          </cell>
          <cell r="CI438">
            <v>0</v>
          </cell>
          <cell r="CJ438">
            <v>0</v>
          </cell>
          <cell r="CK438">
            <v>0</v>
          </cell>
          <cell r="CL438">
            <v>0</v>
          </cell>
          <cell r="CM438">
            <v>0</v>
          </cell>
          <cell r="CN438">
            <v>1097.723</v>
          </cell>
          <cell r="CO438">
            <v>1097.723</v>
          </cell>
          <cell r="CP438">
            <v>363.25310000000002</v>
          </cell>
          <cell r="CQ438">
            <v>0</v>
          </cell>
          <cell r="CR438">
            <v>0</v>
          </cell>
          <cell r="CS438">
            <v>0</v>
          </cell>
          <cell r="CT438">
            <v>0</v>
          </cell>
          <cell r="CU438">
            <v>0</v>
          </cell>
          <cell r="CV438">
            <v>0</v>
          </cell>
          <cell r="CW438">
            <v>0</v>
          </cell>
          <cell r="CX438">
            <v>0</v>
          </cell>
          <cell r="CY438">
            <v>0</v>
          </cell>
          <cell r="CZ438">
            <v>77.573400000000007</v>
          </cell>
          <cell r="DA438">
            <v>77.573400000000007</v>
          </cell>
          <cell r="DB438">
            <v>413.66410000000002</v>
          </cell>
        </row>
        <row r="439">
          <cell r="A439">
            <v>94243</v>
          </cell>
          <cell r="B439">
            <v>0</v>
          </cell>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4.8303000000000003</v>
          </cell>
          <cell r="R439">
            <v>4.8303000000000003</v>
          </cell>
          <cell r="S439">
            <v>-31.7727</v>
          </cell>
          <cell r="T439">
            <v>17.125599999999999</v>
          </cell>
          <cell r="U439">
            <v>17.125599999999999</v>
          </cell>
          <cell r="V439">
            <v>-112.64230000000001</v>
          </cell>
          <cell r="W439">
            <v>21.9559</v>
          </cell>
          <cell r="X439">
            <v>21.9559</v>
          </cell>
          <cell r="Y439">
            <v>-144.41499999999999</v>
          </cell>
          <cell r="Z439">
            <v>62.540500000000002</v>
          </cell>
          <cell r="AA439">
            <v>62.540500000000002</v>
          </cell>
          <cell r="AB439">
            <v>0</v>
          </cell>
          <cell r="AC439">
            <v>19.700900000000001</v>
          </cell>
          <cell r="AD439">
            <v>19.700900000000001</v>
          </cell>
          <cell r="AE439">
            <v>551.86929999999995</v>
          </cell>
          <cell r="AF439">
            <v>0</v>
          </cell>
          <cell r="AG439">
            <v>0</v>
          </cell>
          <cell r="AH439">
            <v>0</v>
          </cell>
          <cell r="AI439">
            <v>0</v>
          </cell>
          <cell r="AJ439">
            <v>0</v>
          </cell>
          <cell r="AK439">
            <v>0</v>
          </cell>
          <cell r="AL439">
            <v>23.889099999999999</v>
          </cell>
          <cell r="AM439">
            <v>23.889099999999999</v>
          </cell>
          <cell r="AN439">
            <v>444.42</v>
          </cell>
          <cell r="AO439">
            <v>66.728700000000003</v>
          </cell>
          <cell r="AP439">
            <v>66.728700000000003</v>
          </cell>
          <cell r="AQ439">
            <v>-107.44929999999999</v>
          </cell>
          <cell r="AR439">
            <v>19.700900000000001</v>
          </cell>
          <cell r="AS439">
            <v>19.700900000000001</v>
          </cell>
          <cell r="AT439">
            <v>551.86929999999995</v>
          </cell>
          <cell r="AU439">
            <v>0</v>
          </cell>
          <cell r="AV439">
            <v>0</v>
          </cell>
          <cell r="AW439">
            <v>0</v>
          </cell>
          <cell r="AX439">
            <v>0</v>
          </cell>
          <cell r="AY439">
            <v>0</v>
          </cell>
          <cell r="AZ439">
            <v>0</v>
          </cell>
          <cell r="BA439">
            <v>19.700900000000001</v>
          </cell>
          <cell r="BB439">
            <v>19.700900000000001</v>
          </cell>
          <cell r="BC439">
            <v>551.86929999999995</v>
          </cell>
          <cell r="BD439">
            <v>62.540500000000002</v>
          </cell>
          <cell r="BE439">
            <v>62.540500000000002</v>
          </cell>
          <cell r="BF439">
            <v>0</v>
          </cell>
          <cell r="BG439">
            <v>45.844999999999999</v>
          </cell>
          <cell r="BH439">
            <v>45.844999999999999</v>
          </cell>
          <cell r="BI439">
            <v>300.005</v>
          </cell>
          <cell r="BJ439">
            <v>108.38549999999999</v>
          </cell>
          <cell r="BK439">
            <v>108.38549999999999</v>
          </cell>
          <cell r="BL439">
            <v>300.005</v>
          </cell>
          <cell r="BM439">
            <v>88.684600000000003</v>
          </cell>
          <cell r="BN439">
            <v>88.684600000000003</v>
          </cell>
          <cell r="BO439">
            <v>-251.86429999999999</v>
          </cell>
          <cell r="BP439">
            <v>62.540500000000002</v>
          </cell>
          <cell r="BQ439">
            <v>62.540500000000002</v>
          </cell>
          <cell r="BR439">
            <v>0</v>
          </cell>
          <cell r="BS439">
            <v>45.844999999999999</v>
          </cell>
          <cell r="BT439">
            <v>45.844999999999999</v>
          </cell>
          <cell r="BU439">
            <v>300.005</v>
          </cell>
          <cell r="BV439">
            <v>108.38549999999999</v>
          </cell>
          <cell r="BW439">
            <v>108.38549999999999</v>
          </cell>
          <cell r="BX439">
            <v>300.005</v>
          </cell>
          <cell r="BY439">
            <v>0</v>
          </cell>
          <cell r="BZ439">
            <v>0</v>
          </cell>
          <cell r="CA439">
            <v>0</v>
          </cell>
          <cell r="CB439">
            <v>0</v>
          </cell>
          <cell r="CC439">
            <v>0</v>
          </cell>
          <cell r="CD439">
            <v>0</v>
          </cell>
          <cell r="CE439">
            <v>0</v>
          </cell>
          <cell r="CF439">
            <v>0</v>
          </cell>
          <cell r="CG439">
            <v>0</v>
          </cell>
          <cell r="CH439">
            <v>0</v>
          </cell>
          <cell r="CI439">
            <v>0</v>
          </cell>
          <cell r="CJ439">
            <v>0</v>
          </cell>
          <cell r="CK439">
            <v>19.700900000000001</v>
          </cell>
          <cell r="CL439">
            <v>19.700900000000001</v>
          </cell>
          <cell r="CM439">
            <v>551.86929999999995</v>
          </cell>
          <cell r="CN439">
            <v>19.700900000000001</v>
          </cell>
          <cell r="CO439">
            <v>19.700900000000001</v>
          </cell>
          <cell r="CP439">
            <v>551.86929999999995</v>
          </cell>
          <cell r="CQ439">
            <v>0</v>
          </cell>
          <cell r="CR439">
            <v>0</v>
          </cell>
          <cell r="CS439">
            <v>0</v>
          </cell>
          <cell r="CT439">
            <v>0</v>
          </cell>
          <cell r="CU439">
            <v>0</v>
          </cell>
          <cell r="CV439">
            <v>0</v>
          </cell>
          <cell r="CW439">
            <v>0</v>
          </cell>
          <cell r="CX439">
            <v>0</v>
          </cell>
          <cell r="CY439">
            <v>0</v>
          </cell>
          <cell r="CZ439">
            <v>88.684600000000003</v>
          </cell>
          <cell r="DA439">
            <v>88.684600000000003</v>
          </cell>
          <cell r="DB439">
            <v>-251.86429999999999</v>
          </cell>
        </row>
        <row r="440">
          <cell r="A440">
            <v>94244</v>
          </cell>
          <cell r="B440">
            <v>7.0804999999999998</v>
          </cell>
          <cell r="C440">
            <v>7.0804999999999998</v>
          </cell>
          <cell r="D440">
            <v>131.72290000000001</v>
          </cell>
          <cell r="E440">
            <v>13.1496</v>
          </cell>
          <cell r="F440">
            <v>13.1496</v>
          </cell>
          <cell r="G440">
            <v>244.62530000000001</v>
          </cell>
          <cell r="H440">
            <v>68.388300000000001</v>
          </cell>
          <cell r="I440">
            <v>68.388300000000001</v>
          </cell>
          <cell r="J440">
            <v>0</v>
          </cell>
          <cell r="K440">
            <v>0</v>
          </cell>
          <cell r="L440">
            <v>0</v>
          </cell>
          <cell r="M440">
            <v>0</v>
          </cell>
          <cell r="N440">
            <v>68.388300000000001</v>
          </cell>
          <cell r="O440">
            <v>68.388300000000001</v>
          </cell>
          <cell r="P440">
            <v>0</v>
          </cell>
          <cell r="Q440">
            <v>0</v>
          </cell>
          <cell r="R440">
            <v>0</v>
          </cell>
          <cell r="S440">
            <v>0</v>
          </cell>
          <cell r="T440">
            <v>0</v>
          </cell>
          <cell r="U440">
            <v>0</v>
          </cell>
          <cell r="V440">
            <v>0</v>
          </cell>
          <cell r="W440">
            <v>20.2301</v>
          </cell>
          <cell r="X440">
            <v>20.2301</v>
          </cell>
          <cell r="Y440">
            <v>376.34820000000002</v>
          </cell>
          <cell r="Z440">
            <v>0</v>
          </cell>
          <cell r="AA440">
            <v>0</v>
          </cell>
          <cell r="AB440">
            <v>0</v>
          </cell>
          <cell r="AC440">
            <v>0</v>
          </cell>
          <cell r="AD440">
            <v>0</v>
          </cell>
          <cell r="AE440">
            <v>227.93879999999999</v>
          </cell>
          <cell r="AF440">
            <v>0</v>
          </cell>
          <cell r="AG440">
            <v>0</v>
          </cell>
          <cell r="AH440">
            <v>0</v>
          </cell>
          <cell r="AI440">
            <v>0</v>
          </cell>
          <cell r="AJ440">
            <v>0</v>
          </cell>
          <cell r="AK440">
            <v>0</v>
          </cell>
          <cell r="AL440">
            <v>0</v>
          </cell>
          <cell r="AM440">
            <v>0</v>
          </cell>
          <cell r="AN440">
            <v>0</v>
          </cell>
          <cell r="AO440">
            <v>0</v>
          </cell>
          <cell r="AP440">
            <v>0</v>
          </cell>
          <cell r="AQ440">
            <v>-227.93879999999999</v>
          </cell>
          <cell r="AR440">
            <v>68.388300000000001</v>
          </cell>
          <cell r="AS440">
            <v>68.388300000000001</v>
          </cell>
          <cell r="AT440">
            <v>227.93879999999999</v>
          </cell>
          <cell r="AU440">
            <v>0</v>
          </cell>
          <cell r="AV440">
            <v>0</v>
          </cell>
          <cell r="AW440">
            <v>0</v>
          </cell>
          <cell r="AX440">
            <v>0</v>
          </cell>
          <cell r="AY440">
            <v>0</v>
          </cell>
          <cell r="AZ440">
            <v>0</v>
          </cell>
          <cell r="BA440">
            <v>68.388300000000001</v>
          </cell>
          <cell r="BB440">
            <v>68.388300000000001</v>
          </cell>
          <cell r="BC440">
            <v>227.93879999999999</v>
          </cell>
          <cell r="BD440">
            <v>88.618399999999994</v>
          </cell>
          <cell r="BE440">
            <v>88.618399999999994</v>
          </cell>
          <cell r="BF440">
            <v>376.34820000000002</v>
          </cell>
          <cell r="BG440">
            <v>0</v>
          </cell>
          <cell r="BH440">
            <v>0</v>
          </cell>
          <cell r="BI440">
            <v>0</v>
          </cell>
          <cell r="BJ440">
            <v>88.618399999999994</v>
          </cell>
          <cell r="BK440">
            <v>88.618399999999994</v>
          </cell>
          <cell r="BL440">
            <v>376.34820000000002</v>
          </cell>
          <cell r="BM440">
            <v>20.2301</v>
          </cell>
          <cell r="BN440">
            <v>20.2301</v>
          </cell>
          <cell r="BO440">
            <v>148.40940000000001</v>
          </cell>
          <cell r="BP440">
            <v>88.618399999999994</v>
          </cell>
          <cell r="BQ440">
            <v>88.618399999999994</v>
          </cell>
          <cell r="BR440">
            <v>376.34820000000002</v>
          </cell>
          <cell r="BS440">
            <v>0</v>
          </cell>
          <cell r="BT440">
            <v>0</v>
          </cell>
          <cell r="BU440">
            <v>0</v>
          </cell>
          <cell r="BV440">
            <v>88.618399999999994</v>
          </cell>
          <cell r="BW440">
            <v>88.618399999999994</v>
          </cell>
          <cell r="BX440">
            <v>376.34820000000002</v>
          </cell>
          <cell r="BY440">
            <v>0</v>
          </cell>
          <cell r="BZ440">
            <v>0</v>
          </cell>
          <cell r="CA440">
            <v>0</v>
          </cell>
          <cell r="CB440">
            <v>0</v>
          </cell>
          <cell r="CC440">
            <v>0</v>
          </cell>
          <cell r="CD440">
            <v>0</v>
          </cell>
          <cell r="CE440">
            <v>68.388300000000001</v>
          </cell>
          <cell r="CF440">
            <v>68.388300000000001</v>
          </cell>
          <cell r="CG440">
            <v>0</v>
          </cell>
          <cell r="CH440">
            <v>0</v>
          </cell>
          <cell r="CI440">
            <v>0</v>
          </cell>
          <cell r="CJ440">
            <v>0</v>
          </cell>
          <cell r="CK440">
            <v>0</v>
          </cell>
          <cell r="CL440">
            <v>0</v>
          </cell>
          <cell r="CM440">
            <v>227.93879999999999</v>
          </cell>
          <cell r="CN440">
            <v>68.388300000000001</v>
          </cell>
          <cell r="CO440">
            <v>68.388300000000001</v>
          </cell>
          <cell r="CP440">
            <v>227.93879999999999</v>
          </cell>
          <cell r="CQ440">
            <v>0</v>
          </cell>
          <cell r="CR440">
            <v>0</v>
          </cell>
          <cell r="CS440">
            <v>0</v>
          </cell>
          <cell r="CT440">
            <v>0</v>
          </cell>
          <cell r="CU440">
            <v>0</v>
          </cell>
          <cell r="CV440">
            <v>0</v>
          </cell>
          <cell r="CW440">
            <v>0</v>
          </cell>
          <cell r="CX440">
            <v>0</v>
          </cell>
          <cell r="CY440">
            <v>0</v>
          </cell>
          <cell r="CZ440">
            <v>20.2301</v>
          </cell>
          <cell r="DA440">
            <v>20.2301</v>
          </cell>
          <cell r="DB440">
            <v>148.40940000000001</v>
          </cell>
        </row>
        <row r="441">
          <cell r="A441">
            <v>94245</v>
          </cell>
          <cell r="B441">
            <v>93.910499999999999</v>
          </cell>
          <cell r="C441">
            <v>93.910499999999999</v>
          </cell>
          <cell r="D441">
            <v>2085.3139000000001</v>
          </cell>
          <cell r="E441">
            <v>174.40520000000001</v>
          </cell>
          <cell r="F441">
            <v>174.40520000000001</v>
          </cell>
          <cell r="G441">
            <v>3872.7217999999998</v>
          </cell>
          <cell r="H441">
            <v>600.53650000000005</v>
          </cell>
          <cell r="I441">
            <v>600.53650000000005</v>
          </cell>
          <cell r="J441">
            <v>0</v>
          </cell>
          <cell r="K441">
            <v>0</v>
          </cell>
          <cell r="L441">
            <v>0</v>
          </cell>
          <cell r="M441">
            <v>0</v>
          </cell>
          <cell r="N441">
            <v>600.53650000000005</v>
          </cell>
          <cell r="O441">
            <v>600.53650000000005</v>
          </cell>
          <cell r="P441">
            <v>0</v>
          </cell>
          <cell r="Q441">
            <v>8.6211000000000002</v>
          </cell>
          <cell r="R441">
            <v>8.6211000000000002</v>
          </cell>
          <cell r="S441">
            <v>31.733499999999999</v>
          </cell>
          <cell r="T441">
            <v>30.565899999999999</v>
          </cell>
          <cell r="U441">
            <v>30.565899999999999</v>
          </cell>
          <cell r="V441">
            <v>112.50109999999999</v>
          </cell>
          <cell r="W441">
            <v>307.5027</v>
          </cell>
          <cell r="X441">
            <v>307.5027</v>
          </cell>
          <cell r="Y441">
            <v>6102.2703000000001</v>
          </cell>
          <cell r="Z441">
            <v>67.8964</v>
          </cell>
          <cell r="AA441">
            <v>67.8964</v>
          </cell>
          <cell r="AB441">
            <v>0</v>
          </cell>
          <cell r="AC441">
            <v>0</v>
          </cell>
          <cell r="AD441">
            <v>0</v>
          </cell>
          <cell r="AE441">
            <v>0</v>
          </cell>
          <cell r="AF441">
            <v>0</v>
          </cell>
          <cell r="AG441">
            <v>0</v>
          </cell>
          <cell r="AH441">
            <v>0</v>
          </cell>
          <cell r="AI441">
            <v>15.4529</v>
          </cell>
          <cell r="AJ441">
            <v>15.4529</v>
          </cell>
          <cell r="AK441">
            <v>215.773</v>
          </cell>
          <cell r="AL441">
            <v>42.0809</v>
          </cell>
          <cell r="AM441">
            <v>42.0809</v>
          </cell>
          <cell r="AN441">
            <v>934.42060000000004</v>
          </cell>
          <cell r="AO441">
            <v>94.5244</v>
          </cell>
          <cell r="AP441">
            <v>94.5244</v>
          </cell>
          <cell r="AQ441">
            <v>718.64760000000001</v>
          </cell>
          <cell r="AR441">
            <v>615.98940000000005</v>
          </cell>
          <cell r="AS441">
            <v>615.98940000000005</v>
          </cell>
          <cell r="AT441">
            <v>215.773</v>
          </cell>
          <cell r="AU441">
            <v>0</v>
          </cell>
          <cell r="AV441">
            <v>0</v>
          </cell>
          <cell r="AW441">
            <v>0</v>
          </cell>
          <cell r="AX441">
            <v>0</v>
          </cell>
          <cell r="AY441">
            <v>0</v>
          </cell>
          <cell r="AZ441">
            <v>0</v>
          </cell>
          <cell r="BA441">
            <v>615.98940000000005</v>
          </cell>
          <cell r="BB441">
            <v>615.98940000000005</v>
          </cell>
          <cell r="BC441">
            <v>215.773</v>
          </cell>
          <cell r="BD441">
            <v>936.74860000000001</v>
          </cell>
          <cell r="BE441">
            <v>936.74860000000001</v>
          </cell>
          <cell r="BF441">
            <v>5958.0357000000004</v>
          </cell>
          <cell r="BG441">
            <v>81.267899999999997</v>
          </cell>
          <cell r="BH441">
            <v>81.267899999999997</v>
          </cell>
          <cell r="BI441">
            <v>1078.6551999999999</v>
          </cell>
          <cell r="BJ441">
            <v>1018.0165</v>
          </cell>
          <cell r="BK441">
            <v>1018.0165</v>
          </cell>
          <cell r="BL441">
            <v>7036.6908999999996</v>
          </cell>
          <cell r="BM441">
            <v>402.02710000000002</v>
          </cell>
          <cell r="BN441">
            <v>402.02710000000002</v>
          </cell>
          <cell r="BO441">
            <v>6820.9179000000004</v>
          </cell>
          <cell r="BP441">
            <v>936.74860000000001</v>
          </cell>
          <cell r="BQ441">
            <v>936.74860000000001</v>
          </cell>
          <cell r="BR441">
            <v>5958.0357000000004</v>
          </cell>
          <cell r="BS441">
            <v>81.267899999999997</v>
          </cell>
          <cell r="BT441">
            <v>81.267899999999997</v>
          </cell>
          <cell r="BU441">
            <v>1078.6551999999999</v>
          </cell>
          <cell r="BV441">
            <v>1018.0165</v>
          </cell>
          <cell r="BW441">
            <v>1018.0165</v>
          </cell>
          <cell r="BX441">
            <v>7036.6908999999996</v>
          </cell>
          <cell r="BY441">
            <v>15.4529</v>
          </cell>
          <cell r="BZ441">
            <v>15.4529</v>
          </cell>
          <cell r="CA441">
            <v>215.773</v>
          </cell>
          <cell r="CB441">
            <v>0</v>
          </cell>
          <cell r="CC441">
            <v>0</v>
          </cell>
          <cell r="CD441">
            <v>0</v>
          </cell>
          <cell r="CE441">
            <v>600.53650000000005</v>
          </cell>
          <cell r="CF441">
            <v>600.53650000000005</v>
          </cell>
          <cell r="CG441">
            <v>0</v>
          </cell>
          <cell r="CH441">
            <v>0</v>
          </cell>
          <cell r="CI441">
            <v>0</v>
          </cell>
          <cell r="CJ441">
            <v>0</v>
          </cell>
          <cell r="CK441">
            <v>0</v>
          </cell>
          <cell r="CL441">
            <v>0</v>
          </cell>
          <cell r="CM441">
            <v>0</v>
          </cell>
          <cell r="CN441">
            <v>615.98940000000005</v>
          </cell>
          <cell r="CO441">
            <v>615.98940000000005</v>
          </cell>
          <cell r="CP441">
            <v>215.773</v>
          </cell>
          <cell r="CQ441">
            <v>0</v>
          </cell>
          <cell r="CR441">
            <v>0</v>
          </cell>
          <cell r="CS441">
            <v>0</v>
          </cell>
          <cell r="CT441">
            <v>0</v>
          </cell>
          <cell r="CU441">
            <v>0</v>
          </cell>
          <cell r="CV441">
            <v>0</v>
          </cell>
          <cell r="CW441">
            <v>0</v>
          </cell>
          <cell r="CX441">
            <v>0</v>
          </cell>
          <cell r="CY441">
            <v>0</v>
          </cell>
          <cell r="CZ441">
            <v>402.02710000000002</v>
          </cell>
          <cell r="DA441">
            <v>402.02710000000002</v>
          </cell>
          <cell r="DB441">
            <v>6820.9179000000004</v>
          </cell>
        </row>
        <row r="442">
          <cell r="A442">
            <v>94246</v>
          </cell>
          <cell r="B442">
            <v>379.44029999999998</v>
          </cell>
          <cell r="C442">
            <v>379.44029999999998</v>
          </cell>
          <cell r="D442">
            <v>6867.0288</v>
          </cell>
          <cell r="E442">
            <v>704.6748</v>
          </cell>
          <cell r="F442">
            <v>704.6748</v>
          </cell>
          <cell r="G442">
            <v>12753.0542</v>
          </cell>
          <cell r="H442">
            <v>0</v>
          </cell>
          <cell r="I442">
            <v>0</v>
          </cell>
          <cell r="J442">
            <v>0</v>
          </cell>
          <cell r="K442">
            <v>0</v>
          </cell>
          <cell r="L442">
            <v>0</v>
          </cell>
          <cell r="M442">
            <v>0</v>
          </cell>
          <cell r="N442">
            <v>0</v>
          </cell>
          <cell r="O442">
            <v>0</v>
          </cell>
          <cell r="P442">
            <v>0</v>
          </cell>
          <cell r="Q442">
            <v>1.4104000000000001</v>
          </cell>
          <cell r="R442">
            <v>1.4104000000000001</v>
          </cell>
          <cell r="S442">
            <v>25.525300000000001</v>
          </cell>
          <cell r="T442">
            <v>5.0006000000000004</v>
          </cell>
          <cell r="U442">
            <v>5.0006000000000004</v>
          </cell>
          <cell r="V442">
            <v>90.498500000000007</v>
          </cell>
          <cell r="W442">
            <v>1090.5261</v>
          </cell>
          <cell r="X442">
            <v>1090.5261</v>
          </cell>
          <cell r="Y442">
            <v>19736.106800000001</v>
          </cell>
          <cell r="Z442">
            <v>10.430300000000001</v>
          </cell>
          <cell r="AA442">
            <v>10.430300000000001</v>
          </cell>
          <cell r="AB442">
            <v>188.76679999999999</v>
          </cell>
          <cell r="AC442">
            <v>0</v>
          </cell>
          <cell r="AD442">
            <v>0</v>
          </cell>
          <cell r="AE442">
            <v>0</v>
          </cell>
          <cell r="AF442">
            <v>0</v>
          </cell>
          <cell r="AG442">
            <v>0</v>
          </cell>
          <cell r="AH442">
            <v>0</v>
          </cell>
          <cell r="AI442">
            <v>0</v>
          </cell>
          <cell r="AJ442">
            <v>0</v>
          </cell>
          <cell r="AK442">
            <v>0</v>
          </cell>
          <cell r="AL442">
            <v>5.9130000000000003</v>
          </cell>
          <cell r="AM442">
            <v>5.9130000000000003</v>
          </cell>
          <cell r="AN442">
            <v>107.0137</v>
          </cell>
          <cell r="AO442">
            <v>16.343299999999999</v>
          </cell>
          <cell r="AP442">
            <v>16.343299999999999</v>
          </cell>
          <cell r="AQ442">
            <v>295.78050000000002</v>
          </cell>
          <cell r="AR442">
            <v>0</v>
          </cell>
          <cell r="AS442">
            <v>0</v>
          </cell>
          <cell r="AT442">
            <v>0</v>
          </cell>
          <cell r="AU442">
            <v>0</v>
          </cell>
          <cell r="AV442">
            <v>0</v>
          </cell>
          <cell r="AW442">
            <v>0</v>
          </cell>
          <cell r="AX442">
            <v>0</v>
          </cell>
          <cell r="AY442">
            <v>0</v>
          </cell>
          <cell r="AZ442">
            <v>0</v>
          </cell>
          <cell r="BA442">
            <v>0</v>
          </cell>
          <cell r="BB442">
            <v>0</v>
          </cell>
          <cell r="BC442">
            <v>0</v>
          </cell>
          <cell r="BD442">
            <v>1094.5454</v>
          </cell>
          <cell r="BE442">
            <v>1094.5454</v>
          </cell>
          <cell r="BF442">
            <v>19808.8498</v>
          </cell>
          <cell r="BG442">
            <v>12.324</v>
          </cell>
          <cell r="BH442">
            <v>12.324</v>
          </cell>
          <cell r="BI442">
            <v>223.03749999999999</v>
          </cell>
          <cell r="BJ442">
            <v>1106.8694</v>
          </cell>
          <cell r="BK442">
            <v>1106.8694</v>
          </cell>
          <cell r="BL442">
            <v>20031.887299999999</v>
          </cell>
          <cell r="BM442">
            <v>1106.8694</v>
          </cell>
          <cell r="BN442">
            <v>1106.8694</v>
          </cell>
          <cell r="BO442">
            <v>20031.887299999999</v>
          </cell>
          <cell r="BP442">
            <v>1094.5454</v>
          </cell>
          <cell r="BQ442">
            <v>1094.5454</v>
          </cell>
          <cell r="BR442">
            <v>19808.8498</v>
          </cell>
          <cell r="BS442">
            <v>12.324</v>
          </cell>
          <cell r="BT442">
            <v>12.324</v>
          </cell>
          <cell r="BU442">
            <v>223.03749999999999</v>
          </cell>
          <cell r="BV442">
            <v>1106.8694</v>
          </cell>
          <cell r="BW442">
            <v>1106.8694</v>
          </cell>
          <cell r="BX442">
            <v>20031.887299999999</v>
          </cell>
          <cell r="BY442">
            <v>0</v>
          </cell>
          <cell r="BZ442">
            <v>0</v>
          </cell>
          <cell r="CA442">
            <v>0</v>
          </cell>
          <cell r="CB442">
            <v>0</v>
          </cell>
          <cell r="CC442">
            <v>0</v>
          </cell>
          <cell r="CD442">
            <v>0</v>
          </cell>
          <cell r="CE442">
            <v>0</v>
          </cell>
          <cell r="CF442">
            <v>0</v>
          </cell>
          <cell r="CG442">
            <v>0</v>
          </cell>
          <cell r="CH442">
            <v>0</v>
          </cell>
          <cell r="CI442">
            <v>0</v>
          </cell>
          <cell r="CJ442">
            <v>0</v>
          </cell>
          <cell r="CK442">
            <v>0</v>
          </cell>
          <cell r="CL442">
            <v>0</v>
          </cell>
          <cell r="CM442">
            <v>0</v>
          </cell>
          <cell r="CN442">
            <v>0</v>
          </cell>
          <cell r="CO442">
            <v>0</v>
          </cell>
          <cell r="CP442">
            <v>0</v>
          </cell>
          <cell r="CQ442">
            <v>0</v>
          </cell>
          <cell r="CR442">
            <v>0</v>
          </cell>
          <cell r="CS442">
            <v>0</v>
          </cell>
          <cell r="CT442">
            <v>0</v>
          </cell>
          <cell r="CU442">
            <v>0</v>
          </cell>
          <cell r="CV442">
            <v>0</v>
          </cell>
          <cell r="CW442">
            <v>0</v>
          </cell>
          <cell r="CX442">
            <v>0</v>
          </cell>
          <cell r="CY442">
            <v>0</v>
          </cell>
          <cell r="CZ442">
            <v>1106.8694</v>
          </cell>
          <cell r="DA442">
            <v>1106.8694</v>
          </cell>
          <cell r="DB442">
            <v>20031.887299999999</v>
          </cell>
        </row>
        <row r="443">
          <cell r="A443">
            <v>94247</v>
          </cell>
          <cell r="B443">
            <v>0</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71.809200000000004</v>
          </cell>
          <cell r="R443">
            <v>71.809200000000004</v>
          </cell>
          <cell r="S443">
            <v>1471.9997000000001</v>
          </cell>
          <cell r="T443">
            <v>254.59620000000001</v>
          </cell>
          <cell r="U443">
            <v>254.59620000000001</v>
          </cell>
          <cell r="V443">
            <v>5218.9047</v>
          </cell>
          <cell r="W443">
            <v>326.40539999999999</v>
          </cell>
          <cell r="X443">
            <v>326.40539999999999</v>
          </cell>
          <cell r="Y443">
            <v>6690.9044000000004</v>
          </cell>
          <cell r="Z443">
            <v>357.63830000000002</v>
          </cell>
          <cell r="AA443">
            <v>357.63830000000002</v>
          </cell>
          <cell r="AB443">
            <v>7331.1405000000004</v>
          </cell>
          <cell r="AC443">
            <v>0</v>
          </cell>
          <cell r="AD443">
            <v>0</v>
          </cell>
          <cell r="AE443">
            <v>0</v>
          </cell>
          <cell r="AF443">
            <v>0</v>
          </cell>
          <cell r="AG443">
            <v>0</v>
          </cell>
          <cell r="AH443">
            <v>0</v>
          </cell>
          <cell r="AI443">
            <v>5.1136999999999997</v>
          </cell>
          <cell r="AJ443">
            <v>5.1136999999999997</v>
          </cell>
          <cell r="AK443">
            <v>68.545599999999993</v>
          </cell>
          <cell r="AL443">
            <v>321.72199999999998</v>
          </cell>
          <cell r="AM443">
            <v>321.72199999999998</v>
          </cell>
          <cell r="AN443">
            <v>6594.9052000000001</v>
          </cell>
          <cell r="AO443">
            <v>674.24659999999994</v>
          </cell>
          <cell r="AP443">
            <v>674.24659999999994</v>
          </cell>
          <cell r="AQ443">
            <v>13857.500099999999</v>
          </cell>
          <cell r="AR443">
            <v>5.1136999999999997</v>
          </cell>
          <cell r="AS443">
            <v>5.1136999999999997</v>
          </cell>
          <cell r="AT443">
            <v>68.545599999999993</v>
          </cell>
          <cell r="AU443">
            <v>0</v>
          </cell>
          <cell r="AV443">
            <v>0</v>
          </cell>
          <cell r="AW443">
            <v>0</v>
          </cell>
          <cell r="AX443">
            <v>0</v>
          </cell>
          <cell r="AY443">
            <v>0</v>
          </cell>
          <cell r="AZ443">
            <v>0</v>
          </cell>
          <cell r="BA443">
            <v>5.1136999999999997</v>
          </cell>
          <cell r="BB443">
            <v>5.1136999999999997</v>
          </cell>
          <cell r="BC443">
            <v>68.545599999999993</v>
          </cell>
          <cell r="BD443">
            <v>357.63830000000002</v>
          </cell>
          <cell r="BE443">
            <v>357.63830000000002</v>
          </cell>
          <cell r="BF443">
            <v>7331.1405000000004</v>
          </cell>
          <cell r="BG443">
            <v>648.12739999999997</v>
          </cell>
          <cell r="BH443">
            <v>648.12739999999997</v>
          </cell>
          <cell r="BI443">
            <v>13285.809600000001</v>
          </cell>
          <cell r="BJ443">
            <v>1005.7657</v>
          </cell>
          <cell r="BK443">
            <v>1005.7657</v>
          </cell>
          <cell r="BL443">
            <v>20616.950099999998</v>
          </cell>
          <cell r="BM443">
            <v>1000.652</v>
          </cell>
          <cell r="BN443">
            <v>1000.652</v>
          </cell>
          <cell r="BO443">
            <v>20548.404500000001</v>
          </cell>
          <cell r="BP443">
            <v>357.63830000000002</v>
          </cell>
          <cell r="BQ443">
            <v>357.63830000000002</v>
          </cell>
          <cell r="BR443">
            <v>7331.1405000000004</v>
          </cell>
          <cell r="BS443">
            <v>648.12739999999997</v>
          </cell>
          <cell r="BT443">
            <v>648.12739999999997</v>
          </cell>
          <cell r="BU443">
            <v>13285.809600000001</v>
          </cell>
          <cell r="BV443">
            <v>1005.7657</v>
          </cell>
          <cell r="BW443">
            <v>1005.7657</v>
          </cell>
          <cell r="BX443">
            <v>20616.950099999998</v>
          </cell>
          <cell r="BY443">
            <v>5.1136999999999997</v>
          </cell>
          <cell r="BZ443">
            <v>5.1136999999999997</v>
          </cell>
          <cell r="CA443">
            <v>68.545599999999993</v>
          </cell>
          <cell r="CB443">
            <v>0</v>
          </cell>
          <cell r="CC443">
            <v>0</v>
          </cell>
          <cell r="CD443">
            <v>0</v>
          </cell>
          <cell r="CE443">
            <v>0</v>
          </cell>
          <cell r="CF443">
            <v>0</v>
          </cell>
          <cell r="CG443">
            <v>0</v>
          </cell>
          <cell r="CH443">
            <v>0</v>
          </cell>
          <cell r="CI443">
            <v>0</v>
          </cell>
          <cell r="CJ443">
            <v>0</v>
          </cell>
          <cell r="CK443">
            <v>0</v>
          </cell>
          <cell r="CL443">
            <v>0</v>
          </cell>
          <cell r="CM443">
            <v>0</v>
          </cell>
          <cell r="CN443">
            <v>5.1136999999999997</v>
          </cell>
          <cell r="CO443">
            <v>5.1136999999999997</v>
          </cell>
          <cell r="CP443">
            <v>68.545599999999993</v>
          </cell>
          <cell r="CQ443">
            <v>0</v>
          </cell>
          <cell r="CR443">
            <v>0</v>
          </cell>
          <cell r="CS443">
            <v>0</v>
          </cell>
          <cell r="CT443">
            <v>0</v>
          </cell>
          <cell r="CU443">
            <v>0</v>
          </cell>
          <cell r="CV443">
            <v>0</v>
          </cell>
          <cell r="CW443">
            <v>0</v>
          </cell>
          <cell r="CX443">
            <v>0</v>
          </cell>
          <cell r="CY443">
            <v>0</v>
          </cell>
          <cell r="CZ443">
            <v>1000.652</v>
          </cell>
          <cell r="DA443">
            <v>1000.652</v>
          </cell>
          <cell r="DB443">
            <v>20548.404500000001</v>
          </cell>
        </row>
        <row r="444">
          <cell r="A444">
            <v>94248</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101.8848</v>
          </cell>
          <cell r="R444">
            <v>101.8848</v>
          </cell>
          <cell r="S444">
            <v>346.20589999999999</v>
          </cell>
          <cell r="T444">
            <v>361.22789999999998</v>
          </cell>
          <cell r="U444">
            <v>361.22789999999998</v>
          </cell>
          <cell r="V444">
            <v>1227.4698000000001</v>
          </cell>
          <cell r="W444">
            <v>463.11270000000002</v>
          </cell>
          <cell r="X444">
            <v>463.11270000000002</v>
          </cell>
          <cell r="Y444">
            <v>1573.6757</v>
          </cell>
          <cell r="Z444">
            <v>474.82240000000002</v>
          </cell>
          <cell r="AA444">
            <v>474.82240000000002</v>
          </cell>
          <cell r="AB444">
            <v>0</v>
          </cell>
          <cell r="AC444">
            <v>0</v>
          </cell>
          <cell r="AD444">
            <v>0</v>
          </cell>
          <cell r="AE444">
            <v>0</v>
          </cell>
          <cell r="AF444">
            <v>0</v>
          </cell>
          <cell r="AG444">
            <v>0</v>
          </cell>
          <cell r="AH444">
            <v>0</v>
          </cell>
          <cell r="AI444">
            <v>23.706399999999999</v>
          </cell>
          <cell r="AJ444">
            <v>23.706399999999999</v>
          </cell>
          <cell r="AK444">
            <v>317.76819999999998</v>
          </cell>
          <cell r="AL444">
            <v>427.13659999999999</v>
          </cell>
          <cell r="AM444">
            <v>427.13659999999999</v>
          </cell>
          <cell r="AN444">
            <v>8755.7718999999997</v>
          </cell>
          <cell r="AO444">
            <v>878.25260000000003</v>
          </cell>
          <cell r="AP444">
            <v>878.25260000000003</v>
          </cell>
          <cell r="AQ444">
            <v>8438.0036999999993</v>
          </cell>
          <cell r="AR444">
            <v>23.706399999999999</v>
          </cell>
          <cell r="AS444">
            <v>23.706399999999999</v>
          </cell>
          <cell r="AT444">
            <v>317.76819999999998</v>
          </cell>
          <cell r="AU444">
            <v>0</v>
          </cell>
          <cell r="AV444">
            <v>0</v>
          </cell>
          <cell r="AW444">
            <v>0</v>
          </cell>
          <cell r="AX444">
            <v>0</v>
          </cell>
          <cell r="AY444">
            <v>0</v>
          </cell>
          <cell r="AZ444">
            <v>0</v>
          </cell>
          <cell r="BA444">
            <v>23.706399999999999</v>
          </cell>
          <cell r="BB444">
            <v>23.706399999999999</v>
          </cell>
          <cell r="BC444">
            <v>317.76819999999998</v>
          </cell>
          <cell r="BD444">
            <v>474.82240000000002</v>
          </cell>
          <cell r="BE444">
            <v>474.82240000000002</v>
          </cell>
          <cell r="BF444">
            <v>0</v>
          </cell>
          <cell r="BG444">
            <v>890.24929999999995</v>
          </cell>
          <cell r="BH444">
            <v>890.24929999999995</v>
          </cell>
          <cell r="BI444">
            <v>10329.4476</v>
          </cell>
          <cell r="BJ444">
            <v>1365.0717</v>
          </cell>
          <cell r="BK444">
            <v>1365.0717</v>
          </cell>
          <cell r="BL444">
            <v>10329.4476</v>
          </cell>
          <cell r="BM444">
            <v>1341.3652999999999</v>
          </cell>
          <cell r="BN444">
            <v>1341.3652999999999</v>
          </cell>
          <cell r="BO444">
            <v>10011.679400000001</v>
          </cell>
          <cell r="BP444">
            <v>474.82240000000002</v>
          </cell>
          <cell r="BQ444">
            <v>474.82240000000002</v>
          </cell>
          <cell r="BR444">
            <v>0</v>
          </cell>
          <cell r="BS444">
            <v>890.24929999999995</v>
          </cell>
          <cell r="BT444">
            <v>890.24929999999995</v>
          </cell>
          <cell r="BU444">
            <v>10329.4476</v>
          </cell>
          <cell r="BV444">
            <v>1365.0717</v>
          </cell>
          <cell r="BW444">
            <v>1365.0717</v>
          </cell>
          <cell r="BX444">
            <v>10329.4476</v>
          </cell>
          <cell r="BY444">
            <v>23.706399999999999</v>
          </cell>
          <cell r="BZ444">
            <v>23.706399999999999</v>
          </cell>
          <cell r="CA444">
            <v>317.76819999999998</v>
          </cell>
          <cell r="CB444">
            <v>0</v>
          </cell>
          <cell r="CC444">
            <v>0</v>
          </cell>
          <cell r="CD444">
            <v>0</v>
          </cell>
          <cell r="CE444">
            <v>0</v>
          </cell>
          <cell r="CF444">
            <v>0</v>
          </cell>
          <cell r="CG444">
            <v>0</v>
          </cell>
          <cell r="CH444">
            <v>0</v>
          </cell>
          <cell r="CI444">
            <v>0</v>
          </cell>
          <cell r="CJ444">
            <v>0</v>
          </cell>
          <cell r="CK444">
            <v>0</v>
          </cell>
          <cell r="CL444">
            <v>0</v>
          </cell>
          <cell r="CM444">
            <v>0</v>
          </cell>
          <cell r="CN444">
            <v>23.706399999999999</v>
          </cell>
          <cell r="CO444">
            <v>23.706399999999999</v>
          </cell>
          <cell r="CP444">
            <v>317.76819999999998</v>
          </cell>
          <cell r="CQ444">
            <v>0</v>
          </cell>
          <cell r="CR444">
            <v>0</v>
          </cell>
          <cell r="CS444">
            <v>0</v>
          </cell>
          <cell r="CT444">
            <v>0</v>
          </cell>
          <cell r="CU444">
            <v>0</v>
          </cell>
          <cell r="CV444">
            <v>0</v>
          </cell>
          <cell r="CW444">
            <v>0</v>
          </cell>
          <cell r="CX444">
            <v>0</v>
          </cell>
          <cell r="CY444">
            <v>0</v>
          </cell>
          <cell r="CZ444">
            <v>1341.3652999999999</v>
          </cell>
          <cell r="DA444">
            <v>1341.3652999999999</v>
          </cell>
          <cell r="DB444">
            <v>10011.679400000001</v>
          </cell>
        </row>
        <row r="445">
          <cell r="A445">
            <v>94249</v>
          </cell>
          <cell r="B445">
            <v>0</v>
          </cell>
          <cell r="C445">
            <v>0</v>
          </cell>
          <cell r="D445">
            <v>0</v>
          </cell>
          <cell r="E445">
            <v>0</v>
          </cell>
          <cell r="F445">
            <v>0</v>
          </cell>
          <cell r="G445">
            <v>0</v>
          </cell>
          <cell r="H445">
            <v>733.35530000000006</v>
          </cell>
          <cell r="I445">
            <v>733.35530000000006</v>
          </cell>
          <cell r="J445">
            <v>0</v>
          </cell>
          <cell r="K445">
            <v>0</v>
          </cell>
          <cell r="L445">
            <v>0</v>
          </cell>
          <cell r="M445">
            <v>0</v>
          </cell>
          <cell r="N445">
            <v>733.35530000000006</v>
          </cell>
          <cell r="O445">
            <v>733.35530000000006</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22.732900000000001</v>
          </cell>
          <cell r="AJ445">
            <v>22.732900000000001</v>
          </cell>
          <cell r="AK445">
            <v>21.395700000000001</v>
          </cell>
          <cell r="AL445">
            <v>0</v>
          </cell>
          <cell r="AM445">
            <v>0</v>
          </cell>
          <cell r="AN445">
            <v>0</v>
          </cell>
          <cell r="AO445">
            <v>-22.732900000000001</v>
          </cell>
          <cell r="AP445">
            <v>-22.732900000000001</v>
          </cell>
          <cell r="AQ445">
            <v>-21.395700000000001</v>
          </cell>
          <cell r="AR445">
            <v>756.08820000000003</v>
          </cell>
          <cell r="AS445">
            <v>756.08820000000003</v>
          </cell>
          <cell r="AT445">
            <v>21.395700000000001</v>
          </cell>
          <cell r="AU445">
            <v>0</v>
          </cell>
          <cell r="AV445">
            <v>0</v>
          </cell>
          <cell r="AW445">
            <v>0</v>
          </cell>
          <cell r="AX445">
            <v>0</v>
          </cell>
          <cell r="AY445">
            <v>0</v>
          </cell>
          <cell r="AZ445">
            <v>0</v>
          </cell>
          <cell r="BA445">
            <v>756.08820000000003</v>
          </cell>
          <cell r="BB445">
            <v>756.08820000000003</v>
          </cell>
          <cell r="BC445">
            <v>21.395700000000001</v>
          </cell>
          <cell r="BD445">
            <v>733.35530000000006</v>
          </cell>
          <cell r="BE445">
            <v>733.35530000000006</v>
          </cell>
          <cell r="BF445">
            <v>0</v>
          </cell>
          <cell r="BG445">
            <v>0</v>
          </cell>
          <cell r="BH445">
            <v>0</v>
          </cell>
          <cell r="BI445">
            <v>0</v>
          </cell>
          <cell r="BJ445">
            <v>733.35530000000006</v>
          </cell>
          <cell r="BK445">
            <v>733.35530000000006</v>
          </cell>
          <cell r="BL445">
            <v>0</v>
          </cell>
          <cell r="BM445">
            <v>-22.732900000000001</v>
          </cell>
          <cell r="BN445">
            <v>-22.732900000000001</v>
          </cell>
          <cell r="BO445">
            <v>-21.395700000000001</v>
          </cell>
          <cell r="BP445">
            <v>733.35530000000006</v>
          </cell>
          <cell r="BQ445">
            <v>733.35530000000006</v>
          </cell>
          <cell r="BR445">
            <v>0</v>
          </cell>
          <cell r="BS445">
            <v>0</v>
          </cell>
          <cell r="BT445">
            <v>0</v>
          </cell>
          <cell r="BU445">
            <v>0</v>
          </cell>
          <cell r="BV445">
            <v>733.35530000000006</v>
          </cell>
          <cell r="BW445">
            <v>733.35530000000006</v>
          </cell>
          <cell r="BX445">
            <v>0</v>
          </cell>
          <cell r="BY445">
            <v>22.732900000000001</v>
          </cell>
          <cell r="BZ445">
            <v>22.732900000000001</v>
          </cell>
          <cell r="CA445">
            <v>21.395700000000001</v>
          </cell>
          <cell r="CB445">
            <v>0</v>
          </cell>
          <cell r="CC445">
            <v>0</v>
          </cell>
          <cell r="CD445">
            <v>0</v>
          </cell>
          <cell r="CE445">
            <v>733.35530000000006</v>
          </cell>
          <cell r="CF445">
            <v>733.35530000000006</v>
          </cell>
          <cell r="CG445">
            <v>0</v>
          </cell>
          <cell r="CH445">
            <v>0</v>
          </cell>
          <cell r="CI445">
            <v>0</v>
          </cell>
          <cell r="CJ445">
            <v>0</v>
          </cell>
          <cell r="CK445">
            <v>0</v>
          </cell>
          <cell r="CL445">
            <v>0</v>
          </cell>
          <cell r="CM445">
            <v>0</v>
          </cell>
          <cell r="CN445">
            <v>756.08820000000003</v>
          </cell>
          <cell r="CO445">
            <v>756.08820000000003</v>
          </cell>
          <cell r="CP445">
            <v>21.395700000000001</v>
          </cell>
          <cell r="CQ445">
            <v>0</v>
          </cell>
          <cell r="CR445">
            <v>0</v>
          </cell>
          <cell r="CS445">
            <v>0</v>
          </cell>
          <cell r="CT445">
            <v>0</v>
          </cell>
          <cell r="CU445">
            <v>0</v>
          </cell>
          <cell r="CV445">
            <v>0</v>
          </cell>
          <cell r="CW445">
            <v>0</v>
          </cell>
          <cell r="CX445">
            <v>0</v>
          </cell>
          <cell r="CY445">
            <v>0</v>
          </cell>
          <cell r="CZ445">
            <v>-22.732900000000001</v>
          </cell>
          <cell r="DA445">
            <v>-22.732900000000001</v>
          </cell>
          <cell r="DB445">
            <v>-21.395700000000001</v>
          </cell>
        </row>
        <row r="446">
          <cell r="A446">
            <v>94250</v>
          </cell>
          <cell r="B446">
            <v>0</v>
          </cell>
          <cell r="C446">
            <v>0</v>
          </cell>
          <cell r="D446">
            <v>0</v>
          </cell>
          <cell r="E446">
            <v>0</v>
          </cell>
          <cell r="F446">
            <v>0</v>
          </cell>
          <cell r="G446">
            <v>0</v>
          </cell>
          <cell r="H446">
            <v>268.89690000000002</v>
          </cell>
          <cell r="I446">
            <v>268.89690000000002</v>
          </cell>
          <cell r="J446">
            <v>0</v>
          </cell>
          <cell r="K446">
            <v>0</v>
          </cell>
          <cell r="L446">
            <v>0</v>
          </cell>
          <cell r="M446">
            <v>0</v>
          </cell>
          <cell r="N446">
            <v>268.89690000000002</v>
          </cell>
          <cell r="O446">
            <v>268.89690000000002</v>
          </cell>
          <cell r="P446">
            <v>0</v>
          </cell>
          <cell r="Q446">
            <v>70.660300000000007</v>
          </cell>
          <cell r="R446">
            <v>70.660300000000007</v>
          </cell>
          <cell r="S446">
            <v>462.87939999999998</v>
          </cell>
          <cell r="T446">
            <v>250.52279999999999</v>
          </cell>
          <cell r="U446">
            <v>250.52279999999999</v>
          </cell>
          <cell r="V446">
            <v>1641.1133</v>
          </cell>
          <cell r="W446">
            <v>321.18310000000002</v>
          </cell>
          <cell r="X446">
            <v>321.18310000000002</v>
          </cell>
          <cell r="Y446">
            <v>2103.9926999999998</v>
          </cell>
          <cell r="Z446">
            <v>259.3261</v>
          </cell>
          <cell r="AA446">
            <v>259.3261</v>
          </cell>
          <cell r="AB446">
            <v>0</v>
          </cell>
          <cell r="AC446">
            <v>0</v>
          </cell>
          <cell r="AD446">
            <v>0</v>
          </cell>
          <cell r="AE446">
            <v>0</v>
          </cell>
          <cell r="AF446">
            <v>0</v>
          </cell>
          <cell r="AG446">
            <v>0</v>
          </cell>
          <cell r="AH446">
            <v>0</v>
          </cell>
          <cell r="AI446">
            <v>4.3066000000000004</v>
          </cell>
          <cell r="AJ446">
            <v>4.3066000000000004</v>
          </cell>
          <cell r="AK446">
            <v>55.497300000000003</v>
          </cell>
          <cell r="AL446">
            <v>296.23250000000002</v>
          </cell>
          <cell r="AM446">
            <v>296.23250000000002</v>
          </cell>
          <cell r="AN446">
            <v>5656.8878999999997</v>
          </cell>
          <cell r="AO446">
            <v>551.25199999999995</v>
          </cell>
          <cell r="AP446">
            <v>551.25199999999995</v>
          </cell>
          <cell r="AQ446">
            <v>5601.3905999999997</v>
          </cell>
          <cell r="AR446">
            <v>273.20350000000002</v>
          </cell>
          <cell r="AS446">
            <v>273.20350000000002</v>
          </cell>
          <cell r="AT446">
            <v>55.497300000000003</v>
          </cell>
          <cell r="AU446">
            <v>0</v>
          </cell>
          <cell r="AV446">
            <v>0</v>
          </cell>
          <cell r="AW446">
            <v>0</v>
          </cell>
          <cell r="AX446">
            <v>0</v>
          </cell>
          <cell r="AY446">
            <v>0</v>
          </cell>
          <cell r="AZ446">
            <v>0</v>
          </cell>
          <cell r="BA446">
            <v>273.20350000000002</v>
          </cell>
          <cell r="BB446">
            <v>273.20350000000002</v>
          </cell>
          <cell r="BC446">
            <v>55.497300000000003</v>
          </cell>
          <cell r="BD446">
            <v>528.22299999999996</v>
          </cell>
          <cell r="BE446">
            <v>528.22299999999996</v>
          </cell>
          <cell r="BF446">
            <v>0</v>
          </cell>
          <cell r="BG446">
            <v>617.41560000000004</v>
          </cell>
          <cell r="BH446">
            <v>617.41560000000004</v>
          </cell>
          <cell r="BI446">
            <v>7760.8806000000004</v>
          </cell>
          <cell r="BJ446">
            <v>1145.6386</v>
          </cell>
          <cell r="BK446">
            <v>1145.6386</v>
          </cell>
          <cell r="BL446">
            <v>7760.8806000000004</v>
          </cell>
          <cell r="BM446">
            <v>872.43510000000003</v>
          </cell>
          <cell r="BN446">
            <v>872.43510000000003</v>
          </cell>
          <cell r="BO446">
            <v>7705.3833000000004</v>
          </cell>
          <cell r="BP446">
            <v>528.22299999999996</v>
          </cell>
          <cell r="BQ446">
            <v>528.22299999999996</v>
          </cell>
          <cell r="BR446">
            <v>0</v>
          </cell>
          <cell r="BS446">
            <v>617.41560000000004</v>
          </cell>
          <cell r="BT446">
            <v>617.41560000000004</v>
          </cell>
          <cell r="BU446">
            <v>7760.8806000000004</v>
          </cell>
          <cell r="BV446">
            <v>1145.6386</v>
          </cell>
          <cell r="BW446">
            <v>1145.6386</v>
          </cell>
          <cell r="BX446">
            <v>7760.8806000000004</v>
          </cell>
          <cell r="BY446">
            <v>4.3066000000000004</v>
          </cell>
          <cell r="BZ446">
            <v>4.3066000000000004</v>
          </cell>
          <cell r="CA446">
            <v>55.497300000000003</v>
          </cell>
          <cell r="CB446">
            <v>0</v>
          </cell>
          <cell r="CC446">
            <v>0</v>
          </cell>
          <cell r="CD446">
            <v>0</v>
          </cell>
          <cell r="CE446">
            <v>268.89690000000002</v>
          </cell>
          <cell r="CF446">
            <v>268.89690000000002</v>
          </cell>
          <cell r="CG446">
            <v>0</v>
          </cell>
          <cell r="CH446">
            <v>0</v>
          </cell>
          <cell r="CI446">
            <v>0</v>
          </cell>
          <cell r="CJ446">
            <v>0</v>
          </cell>
          <cell r="CK446">
            <v>0</v>
          </cell>
          <cell r="CL446">
            <v>0</v>
          </cell>
          <cell r="CM446">
            <v>0</v>
          </cell>
          <cell r="CN446">
            <v>273.20350000000002</v>
          </cell>
          <cell r="CO446">
            <v>273.20350000000002</v>
          </cell>
          <cell r="CP446">
            <v>55.497300000000003</v>
          </cell>
          <cell r="CQ446">
            <v>0</v>
          </cell>
          <cell r="CR446">
            <v>0</v>
          </cell>
          <cell r="CS446">
            <v>0</v>
          </cell>
          <cell r="CT446">
            <v>0</v>
          </cell>
          <cell r="CU446">
            <v>0</v>
          </cell>
          <cell r="CV446">
            <v>0</v>
          </cell>
          <cell r="CW446">
            <v>0</v>
          </cell>
          <cell r="CX446">
            <v>0</v>
          </cell>
          <cell r="CY446">
            <v>0</v>
          </cell>
          <cell r="CZ446">
            <v>872.43510000000003</v>
          </cell>
          <cell r="DA446">
            <v>872.43510000000003</v>
          </cell>
          <cell r="DB446">
            <v>7705.3833000000004</v>
          </cell>
        </row>
        <row r="447">
          <cell r="A447">
            <v>94251</v>
          </cell>
          <cell r="B447">
            <v>0</v>
          </cell>
          <cell r="C447">
            <v>0</v>
          </cell>
          <cell r="D447">
            <v>0</v>
          </cell>
          <cell r="E447">
            <v>0</v>
          </cell>
          <cell r="F447">
            <v>0</v>
          </cell>
          <cell r="G447">
            <v>0</v>
          </cell>
          <cell r="H447">
            <v>715.59180000000003</v>
          </cell>
          <cell r="I447">
            <v>715.59180000000003</v>
          </cell>
          <cell r="J447">
            <v>0</v>
          </cell>
          <cell r="K447">
            <v>0</v>
          </cell>
          <cell r="L447">
            <v>0</v>
          </cell>
          <cell r="M447">
            <v>0</v>
          </cell>
          <cell r="N447">
            <v>715.59180000000003</v>
          </cell>
          <cell r="O447">
            <v>715.59180000000003</v>
          </cell>
          <cell r="P447">
            <v>0</v>
          </cell>
          <cell r="Q447">
            <v>15.7212</v>
          </cell>
          <cell r="R447">
            <v>15.7212</v>
          </cell>
          <cell r="S447">
            <v>361.4907</v>
          </cell>
          <cell r="T447">
            <v>55.738700000000001</v>
          </cell>
          <cell r="U447">
            <v>55.738700000000001</v>
          </cell>
          <cell r="V447">
            <v>1281.6405</v>
          </cell>
          <cell r="W447">
            <v>71.459900000000005</v>
          </cell>
          <cell r="X447">
            <v>71.459900000000005</v>
          </cell>
          <cell r="Y447">
            <v>1643.1312</v>
          </cell>
          <cell r="Z447">
            <v>73.268299999999996</v>
          </cell>
          <cell r="AA447">
            <v>73.268299999999996</v>
          </cell>
          <cell r="AB447">
            <v>1684.7112</v>
          </cell>
          <cell r="AC447">
            <v>0</v>
          </cell>
          <cell r="AD447">
            <v>0</v>
          </cell>
          <cell r="AE447">
            <v>0</v>
          </cell>
          <cell r="AF447">
            <v>0</v>
          </cell>
          <cell r="AG447">
            <v>0</v>
          </cell>
          <cell r="AH447">
            <v>0</v>
          </cell>
          <cell r="AI447">
            <v>24.870799999999999</v>
          </cell>
          <cell r="AJ447">
            <v>24.870799999999999</v>
          </cell>
          <cell r="AK447">
            <v>353.06169999999997</v>
          </cell>
          <cell r="AL447">
            <v>65.908600000000007</v>
          </cell>
          <cell r="AM447">
            <v>65.908600000000007</v>
          </cell>
          <cell r="AN447">
            <v>1515.4860000000001</v>
          </cell>
          <cell r="AO447">
            <v>114.3061</v>
          </cell>
          <cell r="AP447">
            <v>114.3061</v>
          </cell>
          <cell r="AQ447">
            <v>2847.1354999999999</v>
          </cell>
          <cell r="AR447">
            <v>740.46259999999995</v>
          </cell>
          <cell r="AS447">
            <v>740.46259999999995</v>
          </cell>
          <cell r="AT447">
            <v>353.06169999999997</v>
          </cell>
          <cell r="AU447">
            <v>0</v>
          </cell>
          <cell r="AV447">
            <v>0</v>
          </cell>
          <cell r="AW447">
            <v>0</v>
          </cell>
          <cell r="AX447">
            <v>0</v>
          </cell>
          <cell r="AY447">
            <v>0</v>
          </cell>
          <cell r="AZ447">
            <v>0</v>
          </cell>
          <cell r="BA447">
            <v>740.46259999999995</v>
          </cell>
          <cell r="BB447">
            <v>740.46259999999995</v>
          </cell>
          <cell r="BC447">
            <v>353.06169999999997</v>
          </cell>
          <cell r="BD447">
            <v>788.86009999999999</v>
          </cell>
          <cell r="BE447">
            <v>788.86009999999999</v>
          </cell>
          <cell r="BF447">
            <v>1684.7112</v>
          </cell>
          <cell r="BG447">
            <v>137.36850000000001</v>
          </cell>
          <cell r="BH447">
            <v>137.36850000000001</v>
          </cell>
          <cell r="BI447">
            <v>3158.6172000000001</v>
          </cell>
          <cell r="BJ447">
            <v>926.22860000000003</v>
          </cell>
          <cell r="BK447">
            <v>926.22860000000003</v>
          </cell>
          <cell r="BL447">
            <v>4843.3284000000003</v>
          </cell>
          <cell r="BM447">
            <v>185.76599999999999</v>
          </cell>
          <cell r="BN447">
            <v>185.76599999999999</v>
          </cell>
          <cell r="BO447">
            <v>4490.2667000000001</v>
          </cell>
          <cell r="BP447">
            <v>788.86009999999999</v>
          </cell>
          <cell r="BQ447">
            <v>788.86009999999999</v>
          </cell>
          <cell r="BR447">
            <v>1684.7112</v>
          </cell>
          <cell r="BS447">
            <v>137.36850000000001</v>
          </cell>
          <cell r="BT447">
            <v>137.36850000000001</v>
          </cell>
          <cell r="BU447">
            <v>3158.6172000000001</v>
          </cell>
          <cell r="BV447">
            <v>926.22860000000003</v>
          </cell>
          <cell r="BW447">
            <v>926.22860000000003</v>
          </cell>
          <cell r="BX447">
            <v>4843.3284000000003</v>
          </cell>
          <cell r="BY447">
            <v>24.870799999999999</v>
          </cell>
          <cell r="BZ447">
            <v>24.870799999999999</v>
          </cell>
          <cell r="CA447">
            <v>353.06169999999997</v>
          </cell>
          <cell r="CB447">
            <v>0</v>
          </cell>
          <cell r="CC447">
            <v>0</v>
          </cell>
          <cell r="CD447">
            <v>0</v>
          </cell>
          <cell r="CE447">
            <v>715.59180000000003</v>
          </cell>
          <cell r="CF447">
            <v>715.59180000000003</v>
          </cell>
          <cell r="CG447">
            <v>0</v>
          </cell>
          <cell r="CH447">
            <v>0</v>
          </cell>
          <cell r="CI447">
            <v>0</v>
          </cell>
          <cell r="CJ447">
            <v>0</v>
          </cell>
          <cell r="CK447">
            <v>0</v>
          </cell>
          <cell r="CL447">
            <v>0</v>
          </cell>
          <cell r="CM447">
            <v>0</v>
          </cell>
          <cell r="CN447">
            <v>740.46259999999995</v>
          </cell>
          <cell r="CO447">
            <v>740.46259999999995</v>
          </cell>
          <cell r="CP447">
            <v>353.06169999999997</v>
          </cell>
          <cell r="CQ447">
            <v>0</v>
          </cell>
          <cell r="CR447">
            <v>0</v>
          </cell>
          <cell r="CS447">
            <v>0</v>
          </cell>
          <cell r="CT447">
            <v>0</v>
          </cell>
          <cell r="CU447">
            <v>0</v>
          </cell>
          <cell r="CV447">
            <v>0</v>
          </cell>
          <cell r="CW447">
            <v>0</v>
          </cell>
          <cell r="CX447">
            <v>0</v>
          </cell>
          <cell r="CY447">
            <v>0</v>
          </cell>
          <cell r="CZ447">
            <v>185.76599999999999</v>
          </cell>
          <cell r="DA447">
            <v>185.76599999999999</v>
          </cell>
          <cell r="DB447">
            <v>4490.2667000000001</v>
          </cell>
        </row>
        <row r="448">
          <cell r="A448">
            <v>94252</v>
          </cell>
          <cell r="B448">
            <v>0</v>
          </cell>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4.6741000000000001</v>
          </cell>
          <cell r="R448">
            <v>4.6741000000000001</v>
          </cell>
          <cell r="S448">
            <v>89.256399999999999</v>
          </cell>
          <cell r="T448">
            <v>16.5718</v>
          </cell>
          <cell r="U448">
            <v>16.5718</v>
          </cell>
          <cell r="V448">
            <v>316.45670000000001</v>
          </cell>
          <cell r="W448">
            <v>21.245899999999999</v>
          </cell>
          <cell r="X448">
            <v>21.245899999999999</v>
          </cell>
          <cell r="Y448">
            <v>405.7131</v>
          </cell>
          <cell r="Z448">
            <v>21.782499999999999</v>
          </cell>
          <cell r="AA448">
            <v>21.782499999999999</v>
          </cell>
          <cell r="AB448">
            <v>415.96319999999997</v>
          </cell>
          <cell r="AC448">
            <v>0</v>
          </cell>
          <cell r="AD448">
            <v>0</v>
          </cell>
          <cell r="AE448">
            <v>0</v>
          </cell>
          <cell r="AF448">
            <v>0</v>
          </cell>
          <cell r="AG448">
            <v>0</v>
          </cell>
          <cell r="AH448">
            <v>0</v>
          </cell>
          <cell r="AI448">
            <v>4.9646999999999997</v>
          </cell>
          <cell r="AJ448">
            <v>4.9646999999999997</v>
          </cell>
          <cell r="AK448">
            <v>63.978000000000002</v>
          </cell>
          <cell r="AL448">
            <v>19.595500000000001</v>
          </cell>
          <cell r="AM448">
            <v>19.595500000000001</v>
          </cell>
          <cell r="AN448">
            <v>374.19619999999998</v>
          </cell>
          <cell r="AO448">
            <v>36.4133</v>
          </cell>
          <cell r="AP448">
            <v>36.4133</v>
          </cell>
          <cell r="AQ448">
            <v>726.18140000000005</v>
          </cell>
          <cell r="AR448">
            <v>4.9646999999999997</v>
          </cell>
          <cell r="AS448">
            <v>4.9646999999999997</v>
          </cell>
          <cell r="AT448">
            <v>63.978000000000002</v>
          </cell>
          <cell r="AU448">
            <v>0</v>
          </cell>
          <cell r="AV448">
            <v>0</v>
          </cell>
          <cell r="AW448">
            <v>0</v>
          </cell>
          <cell r="AX448">
            <v>0</v>
          </cell>
          <cell r="AY448">
            <v>0</v>
          </cell>
          <cell r="AZ448">
            <v>0</v>
          </cell>
          <cell r="BA448">
            <v>4.9646999999999997</v>
          </cell>
          <cell r="BB448">
            <v>4.9646999999999997</v>
          </cell>
          <cell r="BC448">
            <v>63.978000000000002</v>
          </cell>
          <cell r="BD448">
            <v>21.782499999999999</v>
          </cell>
          <cell r="BE448">
            <v>21.782499999999999</v>
          </cell>
          <cell r="BF448">
            <v>415.96319999999997</v>
          </cell>
          <cell r="BG448">
            <v>40.8414</v>
          </cell>
          <cell r="BH448">
            <v>40.8414</v>
          </cell>
          <cell r="BI448">
            <v>779.90930000000003</v>
          </cell>
          <cell r="BJ448">
            <v>62.623899999999999</v>
          </cell>
          <cell r="BK448">
            <v>62.623899999999999</v>
          </cell>
          <cell r="BL448">
            <v>1195.8724999999999</v>
          </cell>
          <cell r="BM448">
            <v>57.659199999999998</v>
          </cell>
          <cell r="BN448">
            <v>57.659199999999998</v>
          </cell>
          <cell r="BO448">
            <v>1131.8945000000001</v>
          </cell>
          <cell r="BP448">
            <v>21.782499999999999</v>
          </cell>
          <cell r="BQ448">
            <v>21.782499999999999</v>
          </cell>
          <cell r="BR448">
            <v>415.96319999999997</v>
          </cell>
          <cell r="BS448">
            <v>40.8414</v>
          </cell>
          <cell r="BT448">
            <v>40.8414</v>
          </cell>
          <cell r="BU448">
            <v>779.90930000000003</v>
          </cell>
          <cell r="BV448">
            <v>62.623899999999999</v>
          </cell>
          <cell r="BW448">
            <v>62.623899999999999</v>
          </cell>
          <cell r="BX448">
            <v>1195.8724999999999</v>
          </cell>
          <cell r="BY448">
            <v>4.9646999999999997</v>
          </cell>
          <cell r="BZ448">
            <v>4.9646999999999997</v>
          </cell>
          <cell r="CA448">
            <v>63.978000000000002</v>
          </cell>
          <cell r="CB448">
            <v>0</v>
          </cell>
          <cell r="CC448">
            <v>0</v>
          </cell>
          <cell r="CD448">
            <v>0</v>
          </cell>
          <cell r="CE448">
            <v>0</v>
          </cell>
          <cell r="CF448">
            <v>0</v>
          </cell>
          <cell r="CG448">
            <v>0</v>
          </cell>
          <cell r="CH448">
            <v>0</v>
          </cell>
          <cell r="CI448">
            <v>0</v>
          </cell>
          <cell r="CJ448">
            <v>0</v>
          </cell>
          <cell r="CK448">
            <v>0</v>
          </cell>
          <cell r="CL448">
            <v>0</v>
          </cell>
          <cell r="CM448">
            <v>0</v>
          </cell>
          <cell r="CN448">
            <v>4.9646999999999997</v>
          </cell>
          <cell r="CO448">
            <v>4.9646999999999997</v>
          </cell>
          <cell r="CP448">
            <v>63.978000000000002</v>
          </cell>
          <cell r="CQ448">
            <v>0</v>
          </cell>
          <cell r="CR448">
            <v>0</v>
          </cell>
          <cell r="CS448">
            <v>0</v>
          </cell>
          <cell r="CT448">
            <v>0</v>
          </cell>
          <cell r="CU448">
            <v>0</v>
          </cell>
          <cell r="CV448">
            <v>0</v>
          </cell>
          <cell r="CW448">
            <v>0</v>
          </cell>
          <cell r="CX448">
            <v>0</v>
          </cell>
          <cell r="CY448">
            <v>0</v>
          </cell>
          <cell r="CZ448">
            <v>57.659199999999998</v>
          </cell>
          <cell r="DA448">
            <v>57.659199999999998</v>
          </cell>
          <cell r="DB448">
            <v>1131.8945000000001</v>
          </cell>
        </row>
        <row r="449">
          <cell r="A449">
            <v>94253</v>
          </cell>
          <cell r="B449">
            <v>0</v>
          </cell>
          <cell r="C449">
            <v>0</v>
          </cell>
          <cell r="D449">
            <v>0</v>
          </cell>
          <cell r="E449">
            <v>0</v>
          </cell>
          <cell r="F449">
            <v>0</v>
          </cell>
          <cell r="G449">
            <v>0</v>
          </cell>
          <cell r="H449">
            <v>450.19869999999997</v>
          </cell>
          <cell r="I449">
            <v>450.19869999999997</v>
          </cell>
          <cell r="J449">
            <v>0</v>
          </cell>
          <cell r="K449">
            <v>0</v>
          </cell>
          <cell r="L449">
            <v>0</v>
          </cell>
          <cell r="M449">
            <v>0</v>
          </cell>
          <cell r="N449">
            <v>450.19869999999997</v>
          </cell>
          <cell r="O449">
            <v>450.19869999999997</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6.28</v>
          </cell>
          <cell r="AJ449">
            <v>6.28</v>
          </cell>
          <cell r="AK449">
            <v>84.179000000000002</v>
          </cell>
          <cell r="AL449">
            <v>0</v>
          </cell>
          <cell r="AM449">
            <v>0</v>
          </cell>
          <cell r="AN449">
            <v>0</v>
          </cell>
          <cell r="AO449">
            <v>-6.28</v>
          </cell>
          <cell r="AP449">
            <v>-6.28</v>
          </cell>
          <cell r="AQ449">
            <v>-84.179000000000002</v>
          </cell>
          <cell r="AR449">
            <v>456.4787</v>
          </cell>
          <cell r="AS449">
            <v>456.4787</v>
          </cell>
          <cell r="AT449">
            <v>84.179000000000002</v>
          </cell>
          <cell r="AU449">
            <v>0</v>
          </cell>
          <cell r="AV449">
            <v>0</v>
          </cell>
          <cell r="AW449">
            <v>0</v>
          </cell>
          <cell r="AX449">
            <v>0</v>
          </cell>
          <cell r="AY449">
            <v>0</v>
          </cell>
          <cell r="AZ449">
            <v>0</v>
          </cell>
          <cell r="BA449">
            <v>456.4787</v>
          </cell>
          <cell r="BB449">
            <v>456.4787</v>
          </cell>
          <cell r="BC449">
            <v>84.179000000000002</v>
          </cell>
          <cell r="BD449">
            <v>450.19869999999997</v>
          </cell>
          <cell r="BE449">
            <v>450.19869999999997</v>
          </cell>
          <cell r="BF449">
            <v>0</v>
          </cell>
          <cell r="BG449">
            <v>0</v>
          </cell>
          <cell r="BH449">
            <v>0</v>
          </cell>
          <cell r="BI449">
            <v>0</v>
          </cell>
          <cell r="BJ449">
            <v>450.19869999999997</v>
          </cell>
          <cell r="BK449">
            <v>450.19869999999997</v>
          </cell>
          <cell r="BL449">
            <v>0</v>
          </cell>
          <cell r="BM449">
            <v>-6.28</v>
          </cell>
          <cell r="BN449">
            <v>-6.28</v>
          </cell>
          <cell r="BO449">
            <v>-84.179000000000002</v>
          </cell>
          <cell r="BP449">
            <v>450.19869999999997</v>
          </cell>
          <cell r="BQ449">
            <v>450.19869999999997</v>
          </cell>
          <cell r="BR449">
            <v>0</v>
          </cell>
          <cell r="BS449">
            <v>0</v>
          </cell>
          <cell r="BT449">
            <v>0</v>
          </cell>
          <cell r="BU449">
            <v>0</v>
          </cell>
          <cell r="BV449">
            <v>450.19869999999997</v>
          </cell>
          <cell r="BW449">
            <v>450.19869999999997</v>
          </cell>
          <cell r="BX449">
            <v>0</v>
          </cell>
          <cell r="BY449">
            <v>6.28</v>
          </cell>
          <cell r="BZ449">
            <v>6.28</v>
          </cell>
          <cell r="CA449">
            <v>84.179000000000002</v>
          </cell>
          <cell r="CB449">
            <v>0</v>
          </cell>
          <cell r="CC449">
            <v>0</v>
          </cell>
          <cell r="CD449">
            <v>0</v>
          </cell>
          <cell r="CE449">
            <v>450.19869999999997</v>
          </cell>
          <cell r="CF449">
            <v>450.19869999999997</v>
          </cell>
          <cell r="CG449">
            <v>0</v>
          </cell>
          <cell r="CH449">
            <v>0</v>
          </cell>
          <cell r="CI449">
            <v>0</v>
          </cell>
          <cell r="CJ449">
            <v>0</v>
          </cell>
          <cell r="CK449">
            <v>0</v>
          </cell>
          <cell r="CL449">
            <v>0</v>
          </cell>
          <cell r="CM449">
            <v>0</v>
          </cell>
          <cell r="CN449">
            <v>456.4787</v>
          </cell>
          <cell r="CO449">
            <v>456.4787</v>
          </cell>
          <cell r="CP449">
            <v>84.179000000000002</v>
          </cell>
          <cell r="CQ449">
            <v>0</v>
          </cell>
          <cell r="CR449">
            <v>0</v>
          </cell>
          <cell r="CS449">
            <v>0</v>
          </cell>
          <cell r="CT449">
            <v>0</v>
          </cell>
          <cell r="CU449">
            <v>0</v>
          </cell>
          <cell r="CV449">
            <v>0</v>
          </cell>
          <cell r="CW449">
            <v>0</v>
          </cell>
          <cell r="CX449">
            <v>0</v>
          </cell>
          <cell r="CY449">
            <v>0</v>
          </cell>
          <cell r="CZ449">
            <v>-6.28</v>
          </cell>
          <cell r="DA449">
            <v>-6.28</v>
          </cell>
          <cell r="DB449">
            <v>-84.179000000000002</v>
          </cell>
        </row>
        <row r="450">
          <cell r="A450">
            <v>94254</v>
          </cell>
          <cell r="B450">
            <v>20.513200000000001</v>
          </cell>
          <cell r="C450">
            <v>20.513200000000001</v>
          </cell>
          <cell r="D450">
            <v>381.61849999999998</v>
          </cell>
          <cell r="E450">
            <v>38.095999999999997</v>
          </cell>
          <cell r="F450">
            <v>38.095999999999997</v>
          </cell>
          <cell r="G450">
            <v>708.71749999999997</v>
          </cell>
          <cell r="H450">
            <v>0</v>
          </cell>
          <cell r="I450">
            <v>0</v>
          </cell>
          <cell r="J450">
            <v>0</v>
          </cell>
          <cell r="K450">
            <v>0</v>
          </cell>
          <cell r="L450">
            <v>0</v>
          </cell>
          <cell r="M450">
            <v>0</v>
          </cell>
          <cell r="N450">
            <v>0</v>
          </cell>
          <cell r="O450">
            <v>0</v>
          </cell>
          <cell r="P450">
            <v>0</v>
          </cell>
          <cell r="Q450">
            <v>3.6305000000000001</v>
          </cell>
          <cell r="R450">
            <v>3.6305000000000001</v>
          </cell>
          <cell r="S450">
            <v>67.539599999999993</v>
          </cell>
          <cell r="T450">
            <v>12.871700000000001</v>
          </cell>
          <cell r="U450">
            <v>12.871700000000001</v>
          </cell>
          <cell r="V450">
            <v>239.4598</v>
          </cell>
          <cell r="W450">
            <v>75.111400000000003</v>
          </cell>
          <cell r="X450">
            <v>75.111400000000003</v>
          </cell>
          <cell r="Y450">
            <v>1397.3353999999999</v>
          </cell>
          <cell r="Z450">
            <v>32.520000000000003</v>
          </cell>
          <cell r="AA450">
            <v>32.520000000000003</v>
          </cell>
          <cell r="AB450">
            <v>604.98379999999997</v>
          </cell>
          <cell r="AC450">
            <v>0</v>
          </cell>
          <cell r="AD450">
            <v>0</v>
          </cell>
          <cell r="AE450">
            <v>86.870599999999996</v>
          </cell>
          <cell r="AF450">
            <v>0</v>
          </cell>
          <cell r="AG450">
            <v>0</v>
          </cell>
          <cell r="AH450">
            <v>0</v>
          </cell>
          <cell r="AI450">
            <v>0</v>
          </cell>
          <cell r="AJ450">
            <v>0</v>
          </cell>
          <cell r="AK450">
            <v>0</v>
          </cell>
          <cell r="AL450">
            <v>17.955300000000001</v>
          </cell>
          <cell r="AM450">
            <v>17.955300000000001</v>
          </cell>
          <cell r="AN450">
            <v>334.02929999999998</v>
          </cell>
          <cell r="AO450">
            <v>50.475299999999997</v>
          </cell>
          <cell r="AP450">
            <v>50.475299999999997</v>
          </cell>
          <cell r="AQ450">
            <v>852.14250000000004</v>
          </cell>
          <cell r="AR450">
            <v>0</v>
          </cell>
          <cell r="AS450">
            <v>0</v>
          </cell>
          <cell r="AT450">
            <v>86.870599999999996</v>
          </cell>
          <cell r="AU450">
            <v>0</v>
          </cell>
          <cell r="AV450">
            <v>0</v>
          </cell>
          <cell r="AW450">
            <v>0</v>
          </cell>
          <cell r="AX450">
            <v>0</v>
          </cell>
          <cell r="AY450">
            <v>0</v>
          </cell>
          <cell r="AZ450">
            <v>0</v>
          </cell>
          <cell r="BA450">
            <v>0</v>
          </cell>
          <cell r="BB450">
            <v>0</v>
          </cell>
          <cell r="BC450">
            <v>86.870599999999996</v>
          </cell>
          <cell r="BD450">
            <v>91.129199999999997</v>
          </cell>
          <cell r="BE450">
            <v>91.129199999999997</v>
          </cell>
          <cell r="BF450">
            <v>1695.3198</v>
          </cell>
          <cell r="BG450">
            <v>34.457500000000003</v>
          </cell>
          <cell r="BH450">
            <v>34.457500000000003</v>
          </cell>
          <cell r="BI450">
            <v>641.02869999999996</v>
          </cell>
          <cell r="BJ450">
            <v>125.58669999999999</v>
          </cell>
          <cell r="BK450">
            <v>125.58669999999999</v>
          </cell>
          <cell r="BL450">
            <v>2336.3485000000001</v>
          </cell>
          <cell r="BM450">
            <v>125.58669999999999</v>
          </cell>
          <cell r="BN450">
            <v>125.58669999999999</v>
          </cell>
          <cell r="BO450">
            <v>2249.4778999999999</v>
          </cell>
          <cell r="BP450">
            <v>91.129199999999997</v>
          </cell>
          <cell r="BQ450">
            <v>91.129199999999997</v>
          </cell>
          <cell r="BR450">
            <v>1695.3198</v>
          </cell>
          <cell r="BS450">
            <v>34.457500000000003</v>
          </cell>
          <cell r="BT450">
            <v>34.457500000000003</v>
          </cell>
          <cell r="BU450">
            <v>641.02869999999996</v>
          </cell>
          <cell r="BV450">
            <v>125.58669999999999</v>
          </cell>
          <cell r="BW450">
            <v>125.58669999999999</v>
          </cell>
          <cell r="BX450">
            <v>2336.3485000000001</v>
          </cell>
          <cell r="BY450">
            <v>0</v>
          </cell>
          <cell r="BZ450">
            <v>0</v>
          </cell>
          <cell r="CA450">
            <v>0</v>
          </cell>
          <cell r="CB450">
            <v>0</v>
          </cell>
          <cell r="CC450">
            <v>0</v>
          </cell>
          <cell r="CD450">
            <v>0</v>
          </cell>
          <cell r="CE450">
            <v>0</v>
          </cell>
          <cell r="CF450">
            <v>0</v>
          </cell>
          <cell r="CG450">
            <v>0</v>
          </cell>
          <cell r="CH450">
            <v>0</v>
          </cell>
          <cell r="CI450">
            <v>0</v>
          </cell>
          <cell r="CJ450">
            <v>0</v>
          </cell>
          <cell r="CK450">
            <v>0</v>
          </cell>
          <cell r="CL450">
            <v>0</v>
          </cell>
          <cell r="CM450">
            <v>86.870599999999996</v>
          </cell>
          <cell r="CN450">
            <v>0</v>
          </cell>
          <cell r="CO450">
            <v>0</v>
          </cell>
          <cell r="CP450">
            <v>86.870599999999996</v>
          </cell>
          <cell r="CQ450">
            <v>0</v>
          </cell>
          <cell r="CR450">
            <v>0</v>
          </cell>
          <cell r="CS450">
            <v>0</v>
          </cell>
          <cell r="CT450">
            <v>0</v>
          </cell>
          <cell r="CU450">
            <v>0</v>
          </cell>
          <cell r="CV450">
            <v>0</v>
          </cell>
          <cell r="CW450">
            <v>0</v>
          </cell>
          <cell r="CX450">
            <v>0</v>
          </cell>
          <cell r="CY450">
            <v>0</v>
          </cell>
          <cell r="CZ450">
            <v>125.58669999999999</v>
          </cell>
          <cell r="DA450">
            <v>125.58669999999999</v>
          </cell>
          <cell r="DB450">
            <v>2249.4778999999999</v>
          </cell>
        </row>
        <row r="451">
          <cell r="A451">
            <v>94255</v>
          </cell>
          <cell r="B451">
            <v>0.20130000000000001</v>
          </cell>
          <cell r="C451">
            <v>0.20130000000000001</v>
          </cell>
          <cell r="D451">
            <v>0</v>
          </cell>
          <cell r="E451">
            <v>0.71360000000000001</v>
          </cell>
          <cell r="F451">
            <v>0.71360000000000001</v>
          </cell>
          <cell r="G451">
            <v>0</v>
          </cell>
          <cell r="H451">
            <v>0</v>
          </cell>
          <cell r="I451">
            <v>0</v>
          </cell>
          <cell r="J451">
            <v>0</v>
          </cell>
          <cell r="K451">
            <v>0</v>
          </cell>
          <cell r="L451">
            <v>0</v>
          </cell>
          <cell r="M451">
            <v>0</v>
          </cell>
          <cell r="N451">
            <v>0</v>
          </cell>
          <cell r="O451">
            <v>0</v>
          </cell>
          <cell r="P451">
            <v>0</v>
          </cell>
          <cell r="Q451">
            <v>0.4249</v>
          </cell>
          <cell r="R451">
            <v>0.4249</v>
          </cell>
          <cell r="S451">
            <v>0</v>
          </cell>
          <cell r="T451">
            <v>1.5063</v>
          </cell>
          <cell r="U451">
            <v>1.5063</v>
          </cell>
          <cell r="V451">
            <v>0</v>
          </cell>
          <cell r="W451">
            <v>2.8460999999999999</v>
          </cell>
          <cell r="X451">
            <v>2.8460999999999999</v>
          </cell>
          <cell r="Y451">
            <v>0</v>
          </cell>
          <cell r="Z451">
            <v>3.3906999999999998</v>
          </cell>
          <cell r="AA451">
            <v>3.3906999999999998</v>
          </cell>
          <cell r="AB451">
            <v>0</v>
          </cell>
          <cell r="AC451">
            <v>0</v>
          </cell>
          <cell r="AD451">
            <v>0</v>
          </cell>
          <cell r="AE451">
            <v>0</v>
          </cell>
          <cell r="AF451">
            <v>0</v>
          </cell>
          <cell r="AG451">
            <v>0</v>
          </cell>
          <cell r="AH451">
            <v>0</v>
          </cell>
          <cell r="AI451">
            <v>0</v>
          </cell>
          <cell r="AJ451">
            <v>0</v>
          </cell>
          <cell r="AK451">
            <v>0</v>
          </cell>
          <cell r="AL451">
            <v>2.1012</v>
          </cell>
          <cell r="AM451">
            <v>2.1012</v>
          </cell>
          <cell r="AN451">
            <v>0</v>
          </cell>
          <cell r="AO451">
            <v>5.4919000000000002</v>
          </cell>
          <cell r="AP451">
            <v>5.4919000000000002</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cell r="BD451">
            <v>4.3056000000000001</v>
          </cell>
          <cell r="BE451">
            <v>4.3056000000000001</v>
          </cell>
          <cell r="BF451">
            <v>0</v>
          </cell>
          <cell r="BG451">
            <v>4.0324</v>
          </cell>
          <cell r="BH451">
            <v>4.0324</v>
          </cell>
          <cell r="BI451">
            <v>0</v>
          </cell>
          <cell r="BJ451">
            <v>8.3379999999999992</v>
          </cell>
          <cell r="BK451">
            <v>8.3379999999999992</v>
          </cell>
          <cell r="BL451">
            <v>0</v>
          </cell>
          <cell r="BM451">
            <v>8.3379999999999992</v>
          </cell>
          <cell r="BN451">
            <v>8.3379999999999992</v>
          </cell>
          <cell r="BO451">
            <v>0</v>
          </cell>
          <cell r="BP451">
            <v>4.3056000000000001</v>
          </cell>
          <cell r="BQ451">
            <v>4.3056000000000001</v>
          </cell>
          <cell r="BR451">
            <v>0</v>
          </cell>
          <cell r="BS451">
            <v>4.0324</v>
          </cell>
          <cell r="BT451">
            <v>4.0324</v>
          </cell>
          <cell r="BU451">
            <v>0</v>
          </cell>
          <cell r="BV451">
            <v>8.3379999999999992</v>
          </cell>
          <cell r="BW451">
            <v>8.3379999999999992</v>
          </cell>
          <cell r="BX451">
            <v>0</v>
          </cell>
          <cell r="BY451">
            <v>0</v>
          </cell>
          <cell r="BZ451">
            <v>0</v>
          </cell>
          <cell r="CA451">
            <v>0</v>
          </cell>
          <cell r="CB451">
            <v>0</v>
          </cell>
          <cell r="CC451">
            <v>0</v>
          </cell>
          <cell r="CD451">
            <v>0</v>
          </cell>
          <cell r="CE451">
            <v>0</v>
          </cell>
          <cell r="CF451">
            <v>0</v>
          </cell>
          <cell r="CG451">
            <v>0</v>
          </cell>
          <cell r="CH451">
            <v>0</v>
          </cell>
          <cell r="CI451">
            <v>0</v>
          </cell>
          <cell r="CJ451">
            <v>0</v>
          </cell>
          <cell r="CK451">
            <v>0</v>
          </cell>
          <cell r="CL451">
            <v>0</v>
          </cell>
          <cell r="CM451">
            <v>0</v>
          </cell>
          <cell r="CN451">
            <v>0</v>
          </cell>
          <cell r="CO451">
            <v>0</v>
          </cell>
          <cell r="CP451">
            <v>0</v>
          </cell>
          <cell r="CQ451">
            <v>0</v>
          </cell>
          <cell r="CR451">
            <v>0</v>
          </cell>
          <cell r="CS451">
            <v>0</v>
          </cell>
          <cell r="CT451">
            <v>0</v>
          </cell>
          <cell r="CU451">
            <v>0</v>
          </cell>
          <cell r="CV451">
            <v>0</v>
          </cell>
          <cell r="CW451">
            <v>0</v>
          </cell>
          <cell r="CX451">
            <v>0</v>
          </cell>
          <cell r="CY451">
            <v>0</v>
          </cell>
          <cell r="CZ451">
            <v>8.3379999999999992</v>
          </cell>
          <cell r="DA451">
            <v>8.3379999999999992</v>
          </cell>
          <cell r="DB451">
            <v>0</v>
          </cell>
        </row>
        <row r="452">
          <cell r="A452">
            <v>94256</v>
          </cell>
          <cell r="B452">
            <v>0</v>
          </cell>
          <cell r="C452">
            <v>0</v>
          </cell>
          <cell r="D452">
            <v>0</v>
          </cell>
          <cell r="E452">
            <v>0</v>
          </cell>
          <cell r="F452">
            <v>0</v>
          </cell>
          <cell r="G452">
            <v>0</v>
          </cell>
          <cell r="H452">
            <v>36.912199999999999</v>
          </cell>
          <cell r="I452">
            <v>36.912199999999999</v>
          </cell>
          <cell r="J452">
            <v>0</v>
          </cell>
          <cell r="K452">
            <v>0</v>
          </cell>
          <cell r="L452">
            <v>0</v>
          </cell>
          <cell r="M452">
            <v>0</v>
          </cell>
          <cell r="N452">
            <v>36.912199999999999</v>
          </cell>
          <cell r="O452">
            <v>36.912199999999999</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0.80789999999999995</v>
          </cell>
          <cell r="AJ452">
            <v>0.80789999999999995</v>
          </cell>
          <cell r="AK452">
            <v>10.2538</v>
          </cell>
          <cell r="AL452">
            <v>0</v>
          </cell>
          <cell r="AM452">
            <v>0</v>
          </cell>
          <cell r="AN452">
            <v>0</v>
          </cell>
          <cell r="AO452">
            <v>-0.80789999999999995</v>
          </cell>
          <cell r="AP452">
            <v>-0.80789999999999995</v>
          </cell>
          <cell r="AQ452">
            <v>-10.2538</v>
          </cell>
          <cell r="AR452">
            <v>37.720100000000002</v>
          </cell>
          <cell r="AS452">
            <v>37.720100000000002</v>
          </cell>
          <cell r="AT452">
            <v>10.2538</v>
          </cell>
          <cell r="AU452">
            <v>0</v>
          </cell>
          <cell r="AV452">
            <v>0</v>
          </cell>
          <cell r="AW452">
            <v>0</v>
          </cell>
          <cell r="AX452">
            <v>0</v>
          </cell>
          <cell r="AY452">
            <v>0</v>
          </cell>
          <cell r="AZ452">
            <v>0</v>
          </cell>
          <cell r="BA452">
            <v>37.720100000000002</v>
          </cell>
          <cell r="BB452">
            <v>37.720100000000002</v>
          </cell>
          <cell r="BC452">
            <v>10.2538</v>
          </cell>
          <cell r="BD452">
            <v>36.912199999999999</v>
          </cell>
          <cell r="BE452">
            <v>36.912199999999999</v>
          </cell>
          <cell r="BF452">
            <v>0</v>
          </cell>
          <cell r="BG452">
            <v>0</v>
          </cell>
          <cell r="BH452">
            <v>0</v>
          </cell>
          <cell r="BI452">
            <v>0</v>
          </cell>
          <cell r="BJ452">
            <v>36.912199999999999</v>
          </cell>
          <cell r="BK452">
            <v>36.912199999999999</v>
          </cell>
          <cell r="BL452">
            <v>0</v>
          </cell>
          <cell r="BM452">
            <v>-0.80789999999999995</v>
          </cell>
          <cell r="BN452">
            <v>-0.80789999999999995</v>
          </cell>
          <cell r="BO452">
            <v>-10.2538</v>
          </cell>
          <cell r="BP452">
            <v>36.912199999999999</v>
          </cell>
          <cell r="BQ452">
            <v>36.912199999999999</v>
          </cell>
          <cell r="BR452">
            <v>0</v>
          </cell>
          <cell r="BS452">
            <v>0</v>
          </cell>
          <cell r="BT452">
            <v>0</v>
          </cell>
          <cell r="BU452">
            <v>0</v>
          </cell>
          <cell r="BV452">
            <v>36.912199999999999</v>
          </cell>
          <cell r="BW452">
            <v>36.912199999999999</v>
          </cell>
          <cell r="BX452">
            <v>0</v>
          </cell>
          <cell r="BY452">
            <v>0.80789999999999995</v>
          </cell>
          <cell r="BZ452">
            <v>0.80789999999999995</v>
          </cell>
          <cell r="CA452">
            <v>10.2538</v>
          </cell>
          <cell r="CB452">
            <v>0</v>
          </cell>
          <cell r="CC452">
            <v>0</v>
          </cell>
          <cell r="CD452">
            <v>0</v>
          </cell>
          <cell r="CE452">
            <v>36.912199999999999</v>
          </cell>
          <cell r="CF452">
            <v>36.912199999999999</v>
          </cell>
          <cell r="CG452">
            <v>0</v>
          </cell>
          <cell r="CH452">
            <v>0</v>
          </cell>
          <cell r="CI452">
            <v>0</v>
          </cell>
          <cell r="CJ452">
            <v>0</v>
          </cell>
          <cell r="CK452">
            <v>0</v>
          </cell>
          <cell r="CL452">
            <v>0</v>
          </cell>
          <cell r="CM452">
            <v>0</v>
          </cell>
          <cell r="CN452">
            <v>37.720100000000002</v>
          </cell>
          <cell r="CO452">
            <v>37.720100000000002</v>
          </cell>
          <cell r="CP452">
            <v>10.2538</v>
          </cell>
          <cell r="CQ452">
            <v>0</v>
          </cell>
          <cell r="CR452">
            <v>0</v>
          </cell>
          <cell r="CS452">
            <v>0</v>
          </cell>
          <cell r="CT452">
            <v>0</v>
          </cell>
          <cell r="CU452">
            <v>0</v>
          </cell>
          <cell r="CV452">
            <v>0</v>
          </cell>
          <cell r="CW452">
            <v>0</v>
          </cell>
          <cell r="CX452">
            <v>0</v>
          </cell>
          <cell r="CY452">
            <v>0</v>
          </cell>
          <cell r="CZ452">
            <v>-0.80789999999999995</v>
          </cell>
          <cell r="DA452">
            <v>-0.80789999999999995</v>
          </cell>
          <cell r="DB452">
            <v>-10.2538</v>
          </cell>
        </row>
        <row r="453">
          <cell r="A453">
            <v>94257</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6.8798000000000004</v>
          </cell>
          <cell r="R453">
            <v>6.8798000000000004</v>
          </cell>
          <cell r="S453">
            <v>127.9893</v>
          </cell>
          <cell r="T453">
            <v>24.391999999999999</v>
          </cell>
          <cell r="U453">
            <v>24.391999999999999</v>
          </cell>
          <cell r="V453">
            <v>453.77640000000002</v>
          </cell>
          <cell r="W453">
            <v>31.271799999999999</v>
          </cell>
          <cell r="X453">
            <v>31.271799999999999</v>
          </cell>
          <cell r="Y453">
            <v>581.76570000000004</v>
          </cell>
          <cell r="Z453">
            <v>50.728400000000001</v>
          </cell>
          <cell r="AA453">
            <v>50.728400000000001</v>
          </cell>
          <cell r="AB453">
            <v>943.72450000000003</v>
          </cell>
          <cell r="AC453">
            <v>0</v>
          </cell>
          <cell r="AD453">
            <v>0</v>
          </cell>
          <cell r="AE453">
            <v>0</v>
          </cell>
          <cell r="AF453">
            <v>0</v>
          </cell>
          <cell r="AG453">
            <v>0</v>
          </cell>
          <cell r="AH453">
            <v>0</v>
          </cell>
          <cell r="AI453">
            <v>0.7046</v>
          </cell>
          <cell r="AJ453">
            <v>0.7046</v>
          </cell>
          <cell r="AK453">
            <v>8.9428999999999998</v>
          </cell>
          <cell r="AL453">
            <v>34.025399999999998</v>
          </cell>
          <cell r="AM453">
            <v>34.025399999999998</v>
          </cell>
          <cell r="AN453">
            <v>632.9932</v>
          </cell>
          <cell r="AO453">
            <v>84.049199999999999</v>
          </cell>
          <cell r="AP453">
            <v>84.049199999999999</v>
          </cell>
          <cell r="AQ453">
            <v>1567.7747999999999</v>
          </cell>
          <cell r="AR453">
            <v>0.7046</v>
          </cell>
          <cell r="AS453">
            <v>0.7046</v>
          </cell>
          <cell r="AT453">
            <v>8.9428999999999998</v>
          </cell>
          <cell r="AU453">
            <v>0</v>
          </cell>
          <cell r="AV453">
            <v>0</v>
          </cell>
          <cell r="AW453">
            <v>0</v>
          </cell>
          <cell r="AX453">
            <v>0</v>
          </cell>
          <cell r="AY453">
            <v>0</v>
          </cell>
          <cell r="AZ453">
            <v>0</v>
          </cell>
          <cell r="BA453">
            <v>0.7046</v>
          </cell>
          <cell r="BB453">
            <v>0.7046</v>
          </cell>
          <cell r="BC453">
            <v>8.9428999999999998</v>
          </cell>
          <cell r="BD453">
            <v>50.728400000000001</v>
          </cell>
          <cell r="BE453">
            <v>50.728400000000001</v>
          </cell>
          <cell r="BF453">
            <v>943.72450000000003</v>
          </cell>
          <cell r="BG453">
            <v>65.297200000000004</v>
          </cell>
          <cell r="BH453">
            <v>65.297200000000004</v>
          </cell>
          <cell r="BI453">
            <v>1214.7589</v>
          </cell>
          <cell r="BJ453">
            <v>116.0256</v>
          </cell>
          <cell r="BK453">
            <v>116.0256</v>
          </cell>
          <cell r="BL453">
            <v>2158.4834000000001</v>
          </cell>
          <cell r="BM453">
            <v>115.321</v>
          </cell>
          <cell r="BN453">
            <v>115.321</v>
          </cell>
          <cell r="BO453">
            <v>2149.5405000000001</v>
          </cell>
          <cell r="BP453">
            <v>50.728400000000001</v>
          </cell>
          <cell r="BQ453">
            <v>50.728400000000001</v>
          </cell>
          <cell r="BR453">
            <v>943.72450000000003</v>
          </cell>
          <cell r="BS453">
            <v>65.297200000000004</v>
          </cell>
          <cell r="BT453">
            <v>65.297200000000004</v>
          </cell>
          <cell r="BU453">
            <v>1214.7589</v>
          </cell>
          <cell r="BV453">
            <v>116.0256</v>
          </cell>
          <cell r="BW453">
            <v>116.0256</v>
          </cell>
          <cell r="BX453">
            <v>2158.4834000000001</v>
          </cell>
          <cell r="BY453">
            <v>0.7046</v>
          </cell>
          <cell r="BZ453">
            <v>0.7046</v>
          </cell>
          <cell r="CA453">
            <v>8.9428999999999998</v>
          </cell>
          <cell r="CB453">
            <v>0</v>
          </cell>
          <cell r="CC453">
            <v>0</v>
          </cell>
          <cell r="CD453">
            <v>0</v>
          </cell>
          <cell r="CE453">
            <v>0</v>
          </cell>
          <cell r="CF453">
            <v>0</v>
          </cell>
          <cell r="CG453">
            <v>0</v>
          </cell>
          <cell r="CH453">
            <v>0</v>
          </cell>
          <cell r="CI453">
            <v>0</v>
          </cell>
          <cell r="CJ453">
            <v>0</v>
          </cell>
          <cell r="CK453">
            <v>0</v>
          </cell>
          <cell r="CL453">
            <v>0</v>
          </cell>
          <cell r="CM453">
            <v>0</v>
          </cell>
          <cell r="CN453">
            <v>0.7046</v>
          </cell>
          <cell r="CO453">
            <v>0.7046</v>
          </cell>
          <cell r="CP453">
            <v>8.9428999999999998</v>
          </cell>
          <cell r="CQ453">
            <v>0</v>
          </cell>
          <cell r="CR453">
            <v>0</v>
          </cell>
          <cell r="CS453">
            <v>0</v>
          </cell>
          <cell r="CT453">
            <v>0</v>
          </cell>
          <cell r="CU453">
            <v>0</v>
          </cell>
          <cell r="CV453">
            <v>0</v>
          </cell>
          <cell r="CW453">
            <v>0</v>
          </cell>
          <cell r="CX453">
            <v>0</v>
          </cell>
          <cell r="CY453">
            <v>0</v>
          </cell>
          <cell r="CZ453">
            <v>115.321</v>
          </cell>
          <cell r="DA453">
            <v>115.321</v>
          </cell>
          <cell r="DB453">
            <v>2149.5405000000001</v>
          </cell>
        </row>
        <row r="454">
          <cell r="A454">
            <v>94258</v>
          </cell>
          <cell r="B454">
            <v>0</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9.1346000000000007</v>
          </cell>
          <cell r="R454">
            <v>9.1346000000000007</v>
          </cell>
          <cell r="S454">
            <v>169.93610000000001</v>
          </cell>
          <cell r="T454">
            <v>32.386200000000002</v>
          </cell>
          <cell r="U454">
            <v>32.386200000000002</v>
          </cell>
          <cell r="V454">
            <v>602.49739999999997</v>
          </cell>
          <cell r="W454">
            <v>41.520800000000001</v>
          </cell>
          <cell r="X454">
            <v>41.520800000000001</v>
          </cell>
          <cell r="Y454">
            <v>772.43349999999998</v>
          </cell>
          <cell r="Z454">
            <v>46.086599999999997</v>
          </cell>
          <cell r="AA454">
            <v>46.086599999999997</v>
          </cell>
          <cell r="AB454">
            <v>857.37159999999994</v>
          </cell>
          <cell r="AC454">
            <v>0</v>
          </cell>
          <cell r="AD454">
            <v>0</v>
          </cell>
          <cell r="AE454">
            <v>0</v>
          </cell>
          <cell r="AF454">
            <v>0</v>
          </cell>
          <cell r="AG454">
            <v>0</v>
          </cell>
          <cell r="AH454">
            <v>0</v>
          </cell>
          <cell r="AI454">
            <v>1.2488999999999999</v>
          </cell>
          <cell r="AJ454">
            <v>1.2488999999999999</v>
          </cell>
          <cell r="AK454">
            <v>15.850899999999999</v>
          </cell>
          <cell r="AL454">
            <v>45.1768</v>
          </cell>
          <cell r="AM454">
            <v>45.1768</v>
          </cell>
          <cell r="AN454">
            <v>840.44529999999997</v>
          </cell>
          <cell r="AO454">
            <v>90.014499999999998</v>
          </cell>
          <cell r="AP454">
            <v>90.014499999999998</v>
          </cell>
          <cell r="AQ454">
            <v>1681.9659999999999</v>
          </cell>
          <cell r="AR454">
            <v>1.2488999999999999</v>
          </cell>
          <cell r="AS454">
            <v>1.2488999999999999</v>
          </cell>
          <cell r="AT454">
            <v>15.850899999999999</v>
          </cell>
          <cell r="AU454">
            <v>0</v>
          </cell>
          <cell r="AV454">
            <v>0</v>
          </cell>
          <cell r="AW454">
            <v>0</v>
          </cell>
          <cell r="AX454">
            <v>0</v>
          </cell>
          <cell r="AY454">
            <v>0</v>
          </cell>
          <cell r="AZ454">
            <v>0</v>
          </cell>
          <cell r="BA454">
            <v>1.2488999999999999</v>
          </cell>
          <cell r="BB454">
            <v>1.2488999999999999</v>
          </cell>
          <cell r="BC454">
            <v>15.850899999999999</v>
          </cell>
          <cell r="BD454">
            <v>46.086599999999997</v>
          </cell>
          <cell r="BE454">
            <v>46.086599999999997</v>
          </cell>
          <cell r="BF454">
            <v>857.37159999999994</v>
          </cell>
          <cell r="BG454">
            <v>86.697599999999994</v>
          </cell>
          <cell r="BH454">
            <v>86.697599999999994</v>
          </cell>
          <cell r="BI454">
            <v>1612.8788</v>
          </cell>
          <cell r="BJ454">
            <v>132.7842</v>
          </cell>
          <cell r="BK454">
            <v>132.7842</v>
          </cell>
          <cell r="BL454">
            <v>2470.2503999999999</v>
          </cell>
          <cell r="BM454">
            <v>131.53530000000001</v>
          </cell>
          <cell r="BN454">
            <v>131.53530000000001</v>
          </cell>
          <cell r="BO454">
            <v>2454.3995</v>
          </cell>
          <cell r="BP454">
            <v>46.086599999999997</v>
          </cell>
          <cell r="BQ454">
            <v>46.086599999999997</v>
          </cell>
          <cell r="BR454">
            <v>857.37159999999994</v>
          </cell>
          <cell r="BS454">
            <v>86.697599999999994</v>
          </cell>
          <cell r="BT454">
            <v>86.697599999999994</v>
          </cell>
          <cell r="BU454">
            <v>1612.8788</v>
          </cell>
          <cell r="BV454">
            <v>132.7842</v>
          </cell>
          <cell r="BW454">
            <v>132.7842</v>
          </cell>
          <cell r="BX454">
            <v>2470.2503999999999</v>
          </cell>
          <cell r="BY454">
            <v>1.2488999999999999</v>
          </cell>
          <cell r="BZ454">
            <v>1.2488999999999999</v>
          </cell>
          <cell r="CA454">
            <v>15.850899999999999</v>
          </cell>
          <cell r="CB454">
            <v>0</v>
          </cell>
          <cell r="CC454">
            <v>0</v>
          </cell>
          <cell r="CD454">
            <v>0</v>
          </cell>
          <cell r="CE454">
            <v>0</v>
          </cell>
          <cell r="CF454">
            <v>0</v>
          </cell>
          <cell r="CG454">
            <v>0</v>
          </cell>
          <cell r="CH454">
            <v>0</v>
          </cell>
          <cell r="CI454">
            <v>0</v>
          </cell>
          <cell r="CJ454">
            <v>0</v>
          </cell>
          <cell r="CK454">
            <v>0</v>
          </cell>
          <cell r="CL454">
            <v>0</v>
          </cell>
          <cell r="CM454">
            <v>0</v>
          </cell>
          <cell r="CN454">
            <v>1.2488999999999999</v>
          </cell>
          <cell r="CO454">
            <v>1.2488999999999999</v>
          </cell>
          <cell r="CP454">
            <v>15.850899999999999</v>
          </cell>
          <cell r="CQ454">
            <v>0</v>
          </cell>
          <cell r="CR454">
            <v>0</v>
          </cell>
          <cell r="CS454">
            <v>0</v>
          </cell>
          <cell r="CT454">
            <v>0</v>
          </cell>
          <cell r="CU454">
            <v>0</v>
          </cell>
          <cell r="CV454">
            <v>0</v>
          </cell>
          <cell r="CW454">
            <v>0</v>
          </cell>
          <cell r="CX454">
            <v>0</v>
          </cell>
          <cell r="CY454">
            <v>0</v>
          </cell>
          <cell r="CZ454">
            <v>131.53530000000001</v>
          </cell>
          <cell r="DA454">
            <v>131.53530000000001</v>
          </cell>
          <cell r="DB454">
            <v>2454.3995</v>
          </cell>
        </row>
        <row r="455">
          <cell r="A455">
            <v>94259</v>
          </cell>
          <cell r="B455">
            <v>0</v>
          </cell>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19.880600000000001</v>
          </cell>
          <cell r="R455">
            <v>19.880600000000001</v>
          </cell>
          <cell r="S455">
            <v>369.84840000000003</v>
          </cell>
          <cell r="T455">
            <v>70.485900000000001</v>
          </cell>
          <cell r="U455">
            <v>70.485900000000001</v>
          </cell>
          <cell r="V455">
            <v>1311.2841000000001</v>
          </cell>
          <cell r="W455">
            <v>90.366500000000002</v>
          </cell>
          <cell r="X455">
            <v>90.366500000000002</v>
          </cell>
          <cell r="Y455">
            <v>1681.1324999999999</v>
          </cell>
          <cell r="Z455">
            <v>100.3061</v>
          </cell>
          <cell r="AA455">
            <v>100.3061</v>
          </cell>
          <cell r="AB455">
            <v>1866.0431000000001</v>
          </cell>
          <cell r="AC455">
            <v>0</v>
          </cell>
          <cell r="AD455">
            <v>0</v>
          </cell>
          <cell r="AE455">
            <v>0</v>
          </cell>
          <cell r="AF455">
            <v>0</v>
          </cell>
          <cell r="AG455">
            <v>0</v>
          </cell>
          <cell r="AH455">
            <v>0</v>
          </cell>
          <cell r="AI455">
            <v>1.4775</v>
          </cell>
          <cell r="AJ455">
            <v>1.4775</v>
          </cell>
          <cell r="AK455">
            <v>18.752500000000001</v>
          </cell>
          <cell r="AL455">
            <v>98.323499999999996</v>
          </cell>
          <cell r="AM455">
            <v>98.323499999999996</v>
          </cell>
          <cell r="AN455">
            <v>1829.1612</v>
          </cell>
          <cell r="AO455">
            <v>197.15209999999999</v>
          </cell>
          <cell r="AP455">
            <v>197.15209999999999</v>
          </cell>
          <cell r="AQ455">
            <v>3676.4517999999998</v>
          </cell>
          <cell r="AR455">
            <v>1.4775</v>
          </cell>
          <cell r="AS455">
            <v>1.4775</v>
          </cell>
          <cell r="AT455">
            <v>18.752500000000001</v>
          </cell>
          <cell r="AU455">
            <v>0</v>
          </cell>
          <cell r="AV455">
            <v>0</v>
          </cell>
          <cell r="AW455">
            <v>0</v>
          </cell>
          <cell r="AX455">
            <v>0</v>
          </cell>
          <cell r="AY455">
            <v>0</v>
          </cell>
          <cell r="AZ455">
            <v>0</v>
          </cell>
          <cell r="BA455">
            <v>1.4775</v>
          </cell>
          <cell r="BB455">
            <v>1.4775</v>
          </cell>
          <cell r="BC455">
            <v>18.752500000000001</v>
          </cell>
          <cell r="BD455">
            <v>100.3061</v>
          </cell>
          <cell r="BE455">
            <v>100.3061</v>
          </cell>
          <cell r="BF455">
            <v>1866.0431000000001</v>
          </cell>
          <cell r="BG455">
            <v>188.69</v>
          </cell>
          <cell r="BH455">
            <v>188.69</v>
          </cell>
          <cell r="BI455">
            <v>3510.2937000000002</v>
          </cell>
          <cell r="BJ455">
            <v>288.99610000000001</v>
          </cell>
          <cell r="BK455">
            <v>288.99610000000001</v>
          </cell>
          <cell r="BL455">
            <v>5376.3368</v>
          </cell>
          <cell r="BM455">
            <v>287.51859999999999</v>
          </cell>
          <cell r="BN455">
            <v>287.51859999999999</v>
          </cell>
          <cell r="BO455">
            <v>5357.5843000000004</v>
          </cell>
          <cell r="BP455">
            <v>100.3061</v>
          </cell>
          <cell r="BQ455">
            <v>100.3061</v>
          </cell>
          <cell r="BR455">
            <v>1866.0431000000001</v>
          </cell>
          <cell r="BS455">
            <v>188.69</v>
          </cell>
          <cell r="BT455">
            <v>188.69</v>
          </cell>
          <cell r="BU455">
            <v>3510.2937000000002</v>
          </cell>
          <cell r="BV455">
            <v>288.99610000000001</v>
          </cell>
          <cell r="BW455">
            <v>288.99610000000001</v>
          </cell>
          <cell r="BX455">
            <v>5376.3368</v>
          </cell>
          <cell r="BY455">
            <v>1.4775</v>
          </cell>
          <cell r="BZ455">
            <v>1.4775</v>
          </cell>
          <cell r="CA455">
            <v>18.752500000000001</v>
          </cell>
          <cell r="CB455">
            <v>0</v>
          </cell>
          <cell r="CC455">
            <v>0</v>
          </cell>
          <cell r="CD455">
            <v>0</v>
          </cell>
          <cell r="CE455">
            <v>0</v>
          </cell>
          <cell r="CF455">
            <v>0</v>
          </cell>
          <cell r="CG455">
            <v>0</v>
          </cell>
          <cell r="CH455">
            <v>0</v>
          </cell>
          <cell r="CI455">
            <v>0</v>
          </cell>
          <cell r="CJ455">
            <v>0</v>
          </cell>
          <cell r="CK455">
            <v>0</v>
          </cell>
          <cell r="CL455">
            <v>0</v>
          </cell>
          <cell r="CM455">
            <v>0</v>
          </cell>
          <cell r="CN455">
            <v>1.4775</v>
          </cell>
          <cell r="CO455">
            <v>1.4775</v>
          </cell>
          <cell r="CP455">
            <v>18.752500000000001</v>
          </cell>
          <cell r="CQ455">
            <v>0</v>
          </cell>
          <cell r="CR455">
            <v>0</v>
          </cell>
          <cell r="CS455">
            <v>0</v>
          </cell>
          <cell r="CT455">
            <v>0</v>
          </cell>
          <cell r="CU455">
            <v>0</v>
          </cell>
          <cell r="CV455">
            <v>0</v>
          </cell>
          <cell r="CW455">
            <v>0</v>
          </cell>
          <cell r="CX455">
            <v>0</v>
          </cell>
          <cell r="CY455">
            <v>0</v>
          </cell>
          <cell r="CZ455">
            <v>287.51859999999999</v>
          </cell>
          <cell r="DA455">
            <v>287.51859999999999</v>
          </cell>
          <cell r="DB455">
            <v>5357.5843000000004</v>
          </cell>
        </row>
      </sheetData>
      <sheetData sheetId="4"/>
      <sheetData sheetId="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4E0AE6A-5A0F-46A1-9FB2-894F8F3FA44A}" name="Table2" displayName="Table2" ref="A8:DA461" totalsRowShown="0" headerRowDxfId="112" dataDxfId="111" tableBorderDxfId="110" headerRowCellStyle="Currency">
  <autoFilter ref="A8:DA461" xr:uid="{4E53BC51-03BD-478B-A0D6-AD1927166EAB}"/>
  <sortState xmlns:xlrd2="http://schemas.microsoft.com/office/spreadsheetml/2017/richdata2" ref="A9:DA461">
    <sortCondition ref="B8:B461"/>
  </sortState>
  <tableColumns count="105">
    <tableColumn id="1" xr3:uid="{CD16FC45-26BD-40A1-939D-61BE17F75280}" name="Project ID" dataDxfId="109"/>
    <tableColumn id="2" xr3:uid="{8F551067-66E4-40C9-97F5-482DCC45179D}" name="Project Name" dataDxfId="108"/>
    <tableColumn id="10" xr3:uid="{0D760D91-A89D-40C1-8BEE-20D8B9EB75B8}" name="NAICS Code" dataDxfId="107"/>
    <tableColumn id="12" xr3:uid="{AD2656FD-560E-41C8-967F-11449DAFB1FE}" name="Project Start Date" dataDxfId="106"/>
    <tableColumn id="13" xr3:uid="{724044A2-1036-41A3-A8CC-561C0FD03C35}" name="Project End Date" dataDxfId="105"/>
    <tableColumn id="11" xr3:uid="{279DA577-B263-4A89-AD08-1C4E33BC38F1}" name="Benefits Program Type" dataDxfId="104"/>
    <tableColumn id="14" xr3:uid="{20E8BA63-B37E-4303-B4A4-FDF0D6CD0211}" name="Total Project Amount" dataDxfId="103"/>
    <tableColumn id="15" xr3:uid="{FEEDD3D6-00B5-430D-BBE4-29D296FD8D97}" name="Type(s) of Benefits received " dataDxfId="102"/>
    <tableColumn id="3" xr3:uid="{4B827E31-C484-4160-9559-5910C51D8F0A}" name="Street Address" dataDxfId="101"/>
    <tableColumn id="5" xr3:uid="{569FD923-934A-45ED-9B6D-8239F669B51A}" name="Council District" dataDxfId="100"/>
    <tableColumn id="4" xr3:uid="{C21BA773-E1CD-4EE7-834D-2ADB08063BC4}" name="Borough" dataDxfId="99"/>
    <tableColumn id="6" xr3:uid="{FCA1605A-7EED-404C-A363-5E70662AC717}" name="Block" dataDxfId="98"/>
    <tableColumn id="7" xr3:uid="{BED3A7C3-AEB6-40AE-AFA3-34D98E43F76E}" name="Lot" dataDxfId="97"/>
    <tableColumn id="8" xr3:uid="{A9832B3D-5DE5-409D-8BE6-2A0B57325738}" name="Land Square Footage" dataDxfId="96"/>
    <tableColumn id="9" xr3:uid="{AAD1F704-4E4C-4E01-8AE4-5BCDD8C68A30}" name="Building Square Footage" dataDxfId="95"/>
    <tableColumn id="16" xr3:uid="{FA2ECEDF-8F3F-4AFE-B236-1C766EEF9EA4}" name="At Application Employment" dataDxfId="94"/>
    <tableColumn id="17" xr3:uid="{08D6280B-2D61-4522-A093-90B82571D772}" name="Job Creation Estimate" dataDxfId="93"/>
    <tableColumn id="18" xr3:uid="{88D62D44-FB28-488D-9245-27E582874902}" name="Target For FY22" dataDxfId="92"/>
    <tableColumn id="19" xr3:uid="{7BB2DBC3-C57B-4A6C-BF66-D46C10F2093C}" name="Part Time Temporary" dataDxfId="91"/>
    <tableColumn id="20" xr3:uid="{3C23100B-4339-4464-9882-1C254F551680}" name="Part Time Permanent" dataDxfId="90"/>
    <tableColumn id="21" xr3:uid="{636BA61F-B37C-4E22-8F33-244D3FEB421C}" name="Full Time Temporary" dataDxfId="89"/>
    <tableColumn id="22" xr3:uid="{E4AD9D46-4CE9-476D-91E8-1BE8C326B019}" name="Full Time Permanent" dataDxfId="88"/>
    <tableColumn id="23" xr3:uid="{C71D6A9F-752E-4B8A-B14A-6B1381A90691}" name="Contract Employees" dataDxfId="87"/>
    <tableColumn id="24" xr3:uid="{7AC924FA-AD5D-4872-9C27-4647E642DD1C}" name="Construction Employees" dataDxfId="86"/>
    <tableColumn id="25" xr3:uid="{660467AE-FC55-4D19-942A-121B5AA96019}" name="Total Jobs" dataDxfId="85"/>
    <tableColumn id="26" xr3:uid="{0DDFA4FC-7E4F-4B88-B65D-D360A79348FA}" name="Full Time Equivalent Jobs" dataDxfId="84"/>
    <tableColumn id="32" xr3:uid="{3C870A0C-0EE8-41CB-86DA-FF97B0BB1500}" name="Living in NYC (%)" dataDxfId="83"/>
    <tableColumn id="33" xr3:uid="{2E04F674-9EB3-4B72-93C6-9758D95EE7E7}" name="Health Insurance Full Time" dataDxfId="82"/>
    <tableColumn id="34" xr3:uid="{C0CB1057-B2E4-47A7-AEF8-C361B979FA2F}" name="Health Insurance Part Time" dataDxfId="81"/>
    <tableColumn id="27" xr3:uid="{F1BC44F4-0AE2-4237-9742-02ADB7F405C8}" name="Exempt Employees (%)" dataDxfId="80" dataCellStyle="Percent"/>
    <tableColumn id="28" xr3:uid="{58AE0567-418E-42E0-8328-A3CD73B16AB5}" name="Non Exempt Employees Less than $25,000 (%)" dataDxfId="79"/>
    <tableColumn id="29" xr3:uid="{A86A0C2D-8588-4441-B438-41BAC399C127}" name="Non Exempt Employees_x000a_between 25001 and 40000 (%)" dataDxfId="78"/>
    <tableColumn id="30" xr3:uid="{DC67E9E2-BDAA-4987-9226-F0C65A3B393E}" name="Non Exempt Employees_x000a_between 40001 and 50000 (%)" dataDxfId="77"/>
    <tableColumn id="31" xr3:uid="{C208E9CB-AAE1-427D-A085-E8B3DD37E6A4}" name="Non Exempt Employees_x000a_More than 50001 (%)" dataDxfId="76"/>
    <tableColumn id="35" xr3:uid="{0F4FE5CD-5498-4BD2-852B-78D979C768C9}" name="Direct Tax Revenue_x000a_Current FY" dataDxfId="75"/>
    <tableColumn id="36" xr3:uid="{15F10144-27B2-4E18-AB4E-C542EFB69627}" name="Direct Tax Revenue_x000a_Through Current FY" dataDxfId="74"/>
    <tableColumn id="37" xr3:uid="{C62E0560-5309-4A6E-BD8C-9B3484920668}" name="Direct Tax Revenue_x000a_Next FY &amp; After" dataDxfId="73"/>
    <tableColumn id="38" xr3:uid="{B6327D4F-79C5-415F-AE31-72BBDB4A30A8}" name="Direct Tax Revenue_x000a_Total" dataDxfId="72">
      <calculatedColumnFormula>Table2[[#This Row],[Direct Tax Revenue
Through Current FY]]+Table2[[#This Row],[Direct Tax Revenue
Next FY &amp; After]]</calculatedColumnFormula>
    </tableColumn>
    <tableColumn id="43" xr3:uid="{7E5A187B-9828-4D01-BF15-163DE674FDD4}" name="Indirect  &amp; Induced Tax Revenue_x000a_Current FY" dataDxfId="71"/>
    <tableColumn id="44" xr3:uid="{651D56A9-AC08-4935-AF77-3ABCA35DAC42}" name="Indirect  &amp; Induced Tax Revenue_x000a_Through Current FY" dataDxfId="70"/>
    <tableColumn id="45" xr3:uid="{B07220B3-DC6B-4E2C-BAA4-8DFAF3BF709C}" name="Indirect  &amp; Induced Tax Revenue_x000a_Next FY &amp; After" dataDxfId="69"/>
    <tableColumn id="46" xr3:uid="{94BCB68F-7ADB-4D6C-83F6-FB7351789F25}" name="Indirect  &amp; Induced Tax Revenue_x000a_Total" dataDxfId="68">
      <calculatedColumnFormula>Table2[[#This Row],[Indirect  &amp; Induced Tax Revenue
Through Current FY]]+Table2[[#This Row],[Indirect  &amp; Induced Tax Revenue
Next FY &amp; After]]</calculatedColumnFormula>
    </tableColumn>
    <tableColumn id="47" xr3:uid="{E7654C56-D08A-4C4E-AFB0-AF1A19C6F0D5}" name="Total Tax Revenue Generated_x000a_Current FY" dataDxfId="67"/>
    <tableColumn id="48" xr3:uid="{EF7D6E42-DFA8-43EA-B1CC-824F11ABBEAF}" name="Total Tax Revenue Generated_x000a_Through Current FY" dataDxfId="66"/>
    <tableColumn id="49" xr3:uid="{60C2FA4C-CB5F-44B9-B32E-FB5F23B5EB8E}" name="Total Tax Revenues Generated _x000a_Next FY &amp; After" dataDxfId="65"/>
    <tableColumn id="50" xr3:uid="{7BBEE055-9B89-4C39-BFBB-A5FE201F57BA}" name="Total Tax Revenue Generated" dataDxfId="64">
      <calculatedColumnFormula>Table2[[#This Row],[Total Tax Revenue Generated
Through Current FY]]+Table2[[#This Row],[Total Tax Revenues Generated 
Next FY &amp; After]]</calculatedColumnFormula>
    </tableColumn>
    <tableColumn id="51" xr3:uid="{78467388-16E4-4EF5-BBCD-0CE1E5EB6C0D}" name="PILOT Savings_x000a_Current FY" dataDxfId="63">
      <calculatedColumnFormula>VLOOKUP(A:A,[1]AssistancePivot!$1:$1048576,86,FALSE)</calculatedColumnFormula>
    </tableColumn>
    <tableColumn id="52" xr3:uid="{56798412-9A07-49F8-8421-393C1D133B81}" name="PILOT Savings_x000a_Through Current FY" dataDxfId="62"/>
    <tableColumn id="53" xr3:uid="{8B6C97BC-8060-4464-A641-32696DC3B4BC}" name="PILOT Savings_x000a_Next FY &amp; After" dataDxfId="61"/>
    <tableColumn id="54" xr3:uid="{1E89650F-3EC3-491B-8452-059E8A5AF6D7}" name="PILOT Savings_x000a_Total" dataDxfId="60"/>
    <tableColumn id="55" xr3:uid="{74066F05-B72E-4850-BE1E-DEDFBEFC4844}" name="MRT Savings_x000a_Current FY" dataDxfId="59"/>
    <tableColumn id="56" xr3:uid="{D927AF69-70D0-4D45-9146-DFBC3BD6940D}" name="MRT Savings_x000a_Through Current FY" dataDxfId="58"/>
    <tableColumn id="57" xr3:uid="{7E468CB8-119C-44F2-A878-17F2F85449B0}" name="MRT Savings_x000a_Next FY &amp; After" dataDxfId="57"/>
    <tableColumn id="58" xr3:uid="{02F38BF1-EBB6-4E6D-A1AE-237FC0B1E3A4}" name="MRT Savings_x000a_Total" dataDxfId="56">
      <calculatedColumnFormula>Table2[[#This Row],[MRT Savings
Through Current FY]]+Table2[[#This Row],[MRT Savings
Next FY &amp; After]]</calculatedColumnFormula>
    </tableColumn>
    <tableColumn id="59" xr3:uid="{04A116E4-5886-48B2-B366-7183AEF88DA4}" name="ST Savings_x000a_Current FY" dataDxfId="55"/>
    <tableColumn id="60" xr3:uid="{577D7127-C4B3-465B-B761-043C9CDAF62D}" name="ST Savings_x000a_Through Current FY" dataDxfId="54"/>
    <tableColumn id="61" xr3:uid="{4141527B-A032-44B6-A29B-ACFC0116D6A0}" name="ST Savings_x000a_Next FY &amp; After" dataDxfId="53"/>
    <tableColumn id="62" xr3:uid="{BCCC6D4B-B2ED-41CA-8B4F-5545D585DBB9}" name="ST Savings_x000a_Total" dataDxfId="52">
      <calculatedColumnFormula>Table2[[#This Row],[ST Savings
Through Current FY]]+Table2[[#This Row],[ST Savings
Next FY &amp; After]]</calculatedColumnFormula>
    </tableColumn>
    <tableColumn id="63" xr3:uid="{3E415A3C-B5C5-422A-98F8-74295B41E574}" name="Energy Savings_x000a_Current FY" dataDxfId="51"/>
    <tableColumn id="64" xr3:uid="{04C727BF-C970-4221-8205-046E8F2B42BA}" name="Energy Savings_x000a_Through Current FY" dataDxfId="50"/>
    <tableColumn id="65" xr3:uid="{28665A33-8053-4F32-A423-4EAFBB7C4DA0}" name="Energy Savings_x000a_Next FY &amp; After" dataDxfId="49"/>
    <tableColumn id="66" xr3:uid="{F2C472D9-9914-4CA9-A2A1-4052494B5AC9}" name="Energy Savings_x000a_Total" dataDxfId="48">
      <calculatedColumnFormula>Table2[[#This Row],[Energy Savings
Through Current FY]]+Table2[[#This Row],[Energy Savings
Next FY &amp; After]]</calculatedColumnFormula>
    </tableColumn>
    <tableColumn id="67" xr3:uid="{570604DB-8CAB-4E76-8134-F916AC5F48AE}" name="Bond Savings_x000a_Current FY" dataDxfId="47"/>
    <tableColumn id="68" xr3:uid="{CC3EF37C-1965-4DA8-B00D-9FE8B6900B93}" name="Bond Savings_x000a_Through Current FY" dataDxfId="46"/>
    <tableColumn id="69" xr3:uid="{04DAEA7C-2641-42AD-A7E2-62E457E2A44B}" name="Bond Savings_x000a_Next FY &amp; After" dataDxfId="45"/>
    <tableColumn id="70" xr3:uid="{EE791CB9-006E-4E1B-B09F-8CB3D5255329}" name="Bond Savings_x000a_Total" dataDxfId="44">
      <calculatedColumnFormula>Table2[[#This Row],[Bond Savings
Through Current FY]]+Table2[[#This Row],[Bond Savings
Next FY &amp; After]]</calculatedColumnFormula>
    </tableColumn>
    <tableColumn id="71" xr3:uid="{2A219D62-35F0-4AAF-A819-35A57DD35B59}" name="Total Savings_x000a_Current FY" dataDxfId="43"/>
    <tableColumn id="72" xr3:uid="{0FBB634B-9EE9-4920-B942-0CA69C3B48B1}" name="Total Savings_x000a_Through Current FY" dataDxfId="42"/>
    <tableColumn id="73" xr3:uid="{C3F86438-138A-46F6-961D-4B7E780197C6}" name="Total Savings_x000a_Next FY &amp; After" dataDxfId="41"/>
    <tableColumn id="74" xr3:uid="{BB3CA8BC-7B66-4E65-A82D-3EE988363209}" name="Total Savings_x000a_Total" dataDxfId="40">
      <calculatedColumnFormula>Table2[[#This Row],[Total Savings
Through Current FY]]+Table2[[#This Row],[Total Savings
Next FY &amp; After]]</calculatedColumnFormula>
    </tableColumn>
    <tableColumn id="75" xr3:uid="{78479A59-F8D9-4636-AC64-637A7DEC954C}" name="Recapture, Cancellation, or Reduction_x000a_Current FY" dataDxfId="39"/>
    <tableColumn id="76" xr3:uid="{A2C96615-3CC8-4D1A-A7AF-415F81A33001}" name="Recapture, Cancellation, or Reduction_x000a_Through Current FY" dataDxfId="38"/>
    <tableColumn id="77" xr3:uid="{5548D995-5976-44B3-A050-09D49E5A61F8}" name="Recapture, Cancellation, or Reduction_x000a_Next FY &amp; After" dataDxfId="37"/>
    <tableColumn id="78" xr3:uid="{F0739E54-D6D5-4FD4-B38E-825A6DD7767B}" name="Recapture, Cancellation, or Reduction_x000a_Total" dataDxfId="36">
      <calculatedColumnFormula>Table2[[#This Row],[Recapture, Cancellation, or Reduction
Through Current FY]]+Table2[[#This Row],[Recapture, Cancellation, or Reduction
Next FY &amp; After]]</calculatedColumnFormula>
    </tableColumn>
    <tableColumn id="79" xr3:uid="{594A55FB-2F75-4F2A-ABD4-2431DF58114C}" name="Penalty Paid_x000a_Current FY" dataDxfId="35"/>
    <tableColumn id="80" xr3:uid="{64C4CA30-5704-4301-9A4D-5C27FAFFBC05}" name="Penalty Paid_x000a_Through Current FY" dataDxfId="34"/>
    <tableColumn id="81" xr3:uid="{A147D370-EFF7-4D0E-9A51-8964D310A588}" name="Penalty Paid_x000a_Next FY &amp; After" dataDxfId="33"/>
    <tableColumn id="82" xr3:uid="{23E7DD31-F674-4036-A663-7B673F684877}" name="Penalty Paid_x000a_Total" dataDxfId="32">
      <calculatedColumnFormula>Table2[[#This Row],[Penalty Paid
Through Current FY]]+Table2[[#This Row],[Penalty Paid
Next FY &amp; After]]</calculatedColumnFormula>
    </tableColumn>
    <tableColumn id="83" xr3:uid="{9C06A7F9-223A-4C53-AA62-91CB75CC1FEB}" name="Total Recapture &amp; Penalties_x000a_Current FY" dataDxfId="31"/>
    <tableColumn id="84" xr3:uid="{31D11207-10C2-4765-922B-9412365A5F63}" name="Total Recapture &amp; Penalties_x000a_Through Current FY" dataDxfId="30"/>
    <tableColumn id="85" xr3:uid="{C7E68E14-C893-47D8-BF34-A1BC4C030CF9}" name="Total Recapture &amp; Penalties_x000a_Next FY &amp; After" dataDxfId="29"/>
    <tableColumn id="86" xr3:uid="{D1F52823-F4FF-4B07-B9BC-C9C5B35FCC4E}" name="Total Recapture &amp; Penalties_x000a_Total" dataDxfId="28">
      <calculatedColumnFormula>Table2[[#This Row],[Total Recapture &amp; Penalties
Through Current FY]]+Table2[[#This Row],[Total Recapture &amp; Penalties
Next FY &amp; After]]</calculatedColumnFormula>
    </tableColumn>
    <tableColumn id="87" xr3:uid="{C454AD07-DC26-4C16-9693-BC3AEC2E5AF3}" name="Total Net Tax Revenue Generated_x000a_Current FY" dataDxfId="27"/>
    <tableColumn id="88" xr3:uid="{7867AAF4-D6CD-4E29-A94F-EEF78CF8205F}" name="Total Net Tax Revenue Generated_x000a_Through Current FY" dataDxfId="26"/>
    <tableColumn id="89" xr3:uid="{E05AE41D-798F-413E-BCC2-FE46D601B3EA}" name="Total Net Tax Revenue Generated_x000a_Next FY &amp; After" dataDxfId="25"/>
    <tableColumn id="90" xr3:uid="{FAE7EFD9-C512-4482-83E2-076EA8077534}" name="Total Net Tax Revenue Generated_x000a_Total" dataDxfId="24">
      <calculatedColumnFormula>Table2[[#This Row],[Total Net Tax Revenue Generated
Through Current FY]]+Table2[[#This Row],[Total Net Tax Revenue Generated
Next FY &amp; After]]</calculatedColumnFormula>
    </tableColumn>
    <tableColumn id="91" xr3:uid="{E0F48FA2-2931-4E7A-B0C0-2DA0BA5207F8}" name="Bond Issuance During FY" dataDxfId="23"/>
    <tableColumn id="92" xr3:uid="{6EB70EE0-C2E6-4CB3-87BF-36C7E582D2FE}" name="Energy Beneifts During FY" dataDxfId="22"/>
    <tableColumn id="93" xr3:uid="{36570ACF-1462-498C-9B6D-5D9278F3DD60}" name="REAP Received During FY" dataDxfId="21"/>
    <tableColumn id="94" xr3:uid="{FC68D4B0-3A88-4124-A011-30C84F4AEE8D}" name="CEP Benefites Received During FY" dataDxfId="20"/>
    <tableColumn id="95" xr3:uid="{CB9A3EB2-CBE2-461F-A0A7-68A82EFF019C}" name="Total Number of Industrial Jobs" dataDxfId="19"/>
    <tableColumn id="96" xr3:uid="{06E75333-8DFA-4B40-A7D0-ABF7BCB32762}" name="Total Number of Restaurant Jobs" dataDxfId="18"/>
    <tableColumn id="97" xr3:uid="{236586C8-8BA8-4367-8C89-364281FA7343}" name="Total Number of Retail Jobs" dataDxfId="17"/>
    <tableColumn id="98" xr3:uid="{EC977352-A8AB-4944-858E-DFFA28C0FDEE}" name="Total Number of Other Jobs" dataDxfId="16"/>
    <tableColumn id="41" xr3:uid="{051ACFDE-BD90-4C6A-B54F-D804B068FF63}" name="Total Number of Jobs_x000a_Total" dataDxfId="15">
      <calculatedColumnFormula>Table2[[#This Row],[Total Number of Industrial Jobs]]+Table2[[#This Row],[Total Number of Restaurant Jobs]]+Table2[[#This Row],[Total Number of Retail Jobs]]+Table2[[#This Row],[Total Number of Other Jobs]]</calculatedColumnFormula>
    </tableColumn>
    <tableColumn id="99" xr3:uid="{93F463C1-90CA-4B4E-BFC7-453D7542DE84}" name="Number of Industrial Jobs Earning a Living Wage or more" dataDxfId="14"/>
    <tableColumn id="100" xr3:uid="{77F91657-6E25-4922-9571-FD6E12D443FE}" name="Number of Restaurant Jobs Earning a Living Wage or more" dataDxfId="13"/>
    <tableColumn id="101" xr3:uid="{BA08E58B-589E-4C46-943D-EA5F6A9CCF98}" name="Number of Retail Jobs Earning a Living Wage or more" dataDxfId="12"/>
    <tableColumn id="102" xr3:uid="{6D878D19-4B99-4277-A17F-70953303700C}" name="Number of Other Jobs Earning a Living Wage or more" dataDxfId="11"/>
    <tableColumn id="39" xr3:uid="{57067C9D-70C7-4DC0-8122-C29727FF86BB}" name="Total Number of Jobs Earining a Living Wage or more" dataDxfId="10">
      <calculatedColumnFormula>Table2[[#This Row],[Number of Industrial Jobs Earning a Living Wage or more]]+Table2[[#This Row],[Number of Restaurant Jobs Earning a Living Wage or more]]+Table2[[#This Row],[Number of Retail Jobs Earning a Living Wage or more]]+Table2[[#This Row],[Number of Other Jobs Earning a Living Wage or more]]</calculatedColumnFormula>
    </tableColumn>
    <tableColumn id="103" xr3:uid="{AB3E3337-C75A-4038-B17A-7A1C811DB9E5}" name="Percentage of Industrial Jobs Earning a Living Wage or more" dataDxfId="9" dataCellStyle="Percent"/>
    <tableColumn id="104" xr3:uid="{71671D5E-9F02-4FB2-8D36-2C33DD484657}" name="Percentage of Restaurant Jobs Earning a Living Wage or more" dataDxfId="8" dataCellStyle="Percent"/>
    <tableColumn id="105" xr3:uid="{117D04B8-B244-4727-85F4-45DCABD33D97}" name="Percentage of Retail Jobs Earning a Living Wage or more" dataDxfId="7" dataCellStyle="Percent"/>
    <tableColumn id="40" xr3:uid="{007E95D8-0C51-48C9-A32C-4BE737BA968E}" name="Percentage of Other Jobs Earning a Living Wage or more" dataDxfId="6" dataCellStyle="Percent"/>
    <tableColumn id="106" xr3:uid="{C1DCCA21-9241-4DC1-BE1F-62596E40F2FE}" name="Total Percentage of Jobs Earning a Living Wage or more" dataDxfId="5" dataCellStyle="Percent"/>
  </tableColumns>
  <tableStyleInfo name="TableStyleLight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34B7C30-1338-493E-A6E5-31FF45849D81}" name="Table1" displayName="Table1" ref="A2:B1235" totalsRowShown="0" headerRowDxfId="4" dataDxfId="3" tableBorderDxfId="2">
  <autoFilter ref="A2:B1235" xr:uid="{CF1C5E19-0B59-47D5-B701-79DD02B3EBBF}"/>
  <sortState xmlns:xlrd2="http://schemas.microsoft.com/office/spreadsheetml/2017/richdata2" ref="A3:B1235">
    <sortCondition ref="A2:A1235"/>
  </sortState>
  <tableColumns count="2">
    <tableColumn id="1" xr3:uid="{1C0E1164-75AD-469E-99C0-5211EEE431D7}" name="Project ID" dataDxfId="1"/>
    <tableColumn id="2" xr3:uid="{11563A5D-A746-42FE-B871-65F5BF6A2DB4}" name="Comment"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
  <sheetViews>
    <sheetView workbookViewId="0">
      <selection activeCell="B1" sqref="B1"/>
    </sheetView>
  </sheetViews>
  <sheetFormatPr defaultColWidth="9.140625" defaultRowHeight="12.75" x14ac:dyDescent="0.2"/>
  <cols>
    <col min="1" max="1" width="9.140625" style="1"/>
    <col min="2" max="2" width="61.42578125" style="1" customWidth="1"/>
    <col min="3" max="16384" width="9.140625" style="1"/>
  </cols>
  <sheetData>
    <row r="1" spans="1:2" ht="51" x14ac:dyDescent="0.2">
      <c r="A1" s="22">
        <v>1</v>
      </c>
      <c r="B1" s="5" t="s">
        <v>0</v>
      </c>
    </row>
    <row r="2" spans="1:2" x14ac:dyDescent="0.2">
      <c r="A2" s="22"/>
      <c r="B2" s="22"/>
    </row>
    <row r="3" spans="1:2" ht="63.75" x14ac:dyDescent="0.2">
      <c r="A3" s="22">
        <v>2</v>
      </c>
      <c r="B3" s="5" t="s">
        <v>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L461"/>
  <sheetViews>
    <sheetView showGridLines="0" tabSelected="1" topLeftCell="A2" zoomScaleNormal="100" workbookViewId="0">
      <pane xSplit="2" ySplit="7" topLeftCell="C9" activePane="bottomRight" state="frozen"/>
      <selection pane="topRight" activeCell="C2" sqref="C2"/>
      <selection pane="bottomLeft" activeCell="A9" sqref="A9"/>
      <selection pane="bottomRight" activeCell="B461" sqref="B9:B461"/>
    </sheetView>
  </sheetViews>
  <sheetFormatPr defaultColWidth="9.140625" defaultRowHeight="12.75" x14ac:dyDescent="0.2"/>
  <cols>
    <col min="1" max="1" width="11.7109375" style="3" bestFit="1" customWidth="1"/>
    <col min="2" max="2" width="53.42578125" style="1" customWidth="1"/>
    <col min="3" max="3" width="19.5703125" style="2" customWidth="1"/>
    <col min="4" max="4" width="16.140625" style="1" customWidth="1"/>
    <col min="5" max="5" width="16.5703125" style="1" customWidth="1"/>
    <col min="6" max="6" width="35.42578125" bestFit="1" customWidth="1"/>
    <col min="7" max="7" width="18.5703125" bestFit="1" customWidth="1"/>
    <col min="8" max="8" width="52.42578125" customWidth="1"/>
    <col min="9" max="9" width="46.7109375" style="1" customWidth="1"/>
    <col min="10" max="10" width="16" style="2" customWidth="1"/>
    <col min="11" max="11" width="13.140625" style="1" customWidth="1"/>
    <col min="13" max="13" width="10.5703125" style="2" bestFit="1" customWidth="1"/>
    <col min="14" max="14" width="12.85546875" style="2" customWidth="1"/>
    <col min="15" max="15" width="15.42578125" style="2" customWidth="1"/>
    <col min="16" max="16" width="13.140625" style="2" customWidth="1"/>
    <col min="17" max="19" width="13.140625" customWidth="1"/>
    <col min="20" max="22" width="13.140625" style="1" customWidth="1"/>
    <col min="23" max="26" width="13.140625" style="4" customWidth="1"/>
    <col min="27" max="34" width="19.42578125" style="4" customWidth="1"/>
    <col min="35" max="37" width="22.7109375" customWidth="1"/>
    <col min="38" max="40" width="22.7109375" style="4" customWidth="1"/>
    <col min="41" max="90" width="22.7109375" style="10" customWidth="1"/>
    <col min="91" max="100" width="22.7109375" style="44" customWidth="1"/>
    <col min="101" max="104" width="22.7109375" style="49" customWidth="1"/>
    <col min="105" max="105" width="22.7109375" style="46" customWidth="1"/>
    <col min="106" max="108" width="46.7109375" style="3" customWidth="1"/>
    <col min="109" max="109" width="46.7109375" style="4" customWidth="1"/>
    <col min="110" max="112" width="46.7109375" style="3" customWidth="1"/>
    <col min="113" max="113" width="18.7109375" style="4" bestFit="1" customWidth="1"/>
    <col min="114" max="114" width="46.7109375" style="4" customWidth="1"/>
    <col min="115" max="115" width="46.7109375" style="11" customWidth="1"/>
    <col min="116" max="116" width="9.140625" style="3"/>
    <col min="117" max="16384" width="9.140625" style="1"/>
  </cols>
  <sheetData>
    <row r="1" spans="1:116" ht="12.75" hidden="1" customHeight="1" x14ac:dyDescent="0.35">
      <c r="A1" s="52"/>
      <c r="B1" s="21" t="s">
        <v>1448</v>
      </c>
      <c r="C1" s="15"/>
      <c r="D1" s="14"/>
      <c r="E1" s="14"/>
      <c r="F1" s="14"/>
      <c r="G1" s="14"/>
      <c r="H1" s="14"/>
      <c r="I1" s="21"/>
      <c r="J1" s="15"/>
      <c r="K1" s="14"/>
      <c r="L1" s="15"/>
      <c r="M1" s="15"/>
      <c r="N1" s="15"/>
      <c r="O1" s="15"/>
      <c r="P1" s="13"/>
      <c r="Q1" s="13"/>
      <c r="R1" s="13"/>
      <c r="S1" s="13"/>
      <c r="T1" s="13"/>
      <c r="U1" s="13"/>
      <c r="V1" s="13"/>
      <c r="W1" s="13"/>
      <c r="X1" s="13"/>
      <c r="Y1" s="13"/>
      <c r="Z1" s="13"/>
      <c r="AA1" s="13"/>
      <c r="AB1" s="13"/>
      <c r="AC1" s="13"/>
      <c r="AD1" s="13"/>
      <c r="AE1" s="13"/>
      <c r="AF1" s="13"/>
      <c r="AG1" s="13"/>
      <c r="AH1" s="13"/>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43"/>
      <c r="CN1" s="43"/>
      <c r="CO1" s="43"/>
      <c r="CP1" s="43"/>
      <c r="CQ1" s="43"/>
      <c r="CR1" s="43"/>
      <c r="CS1" s="43"/>
      <c r="CT1" s="43"/>
      <c r="CU1" s="43"/>
      <c r="CV1" s="43"/>
      <c r="CW1" s="47"/>
      <c r="CX1" s="47"/>
      <c r="CY1" s="47"/>
      <c r="CZ1" s="47"/>
      <c r="DA1" s="42"/>
      <c r="DB1" s="12"/>
      <c r="DC1" s="1"/>
      <c r="DD1" s="1"/>
      <c r="DE1" s="1"/>
      <c r="DF1" s="1"/>
      <c r="DG1" s="1"/>
      <c r="DH1" s="1"/>
      <c r="DI1" s="1"/>
      <c r="DJ1" s="1"/>
      <c r="DK1" s="1"/>
      <c r="DL1" s="1"/>
    </row>
    <row r="2" spans="1:116" ht="12.75" customHeight="1" x14ac:dyDescent="0.35">
      <c r="A2" s="52"/>
      <c r="B2" s="53" t="s">
        <v>2509</v>
      </c>
      <c r="C2" s="53"/>
      <c r="D2" s="53"/>
      <c r="E2" s="53"/>
      <c r="F2" s="14"/>
      <c r="G2" s="14"/>
      <c r="H2" s="14"/>
      <c r="I2" s="21"/>
      <c r="J2" s="15"/>
      <c r="K2" s="14"/>
      <c r="L2" s="15"/>
      <c r="M2" s="15"/>
      <c r="N2" s="15"/>
      <c r="O2" s="15"/>
      <c r="P2" s="13"/>
      <c r="Q2" s="13"/>
      <c r="R2" s="13"/>
      <c r="S2" s="13"/>
      <c r="T2" s="13"/>
      <c r="U2" s="13"/>
      <c r="V2" s="13"/>
      <c r="W2" s="13"/>
      <c r="X2" s="13"/>
      <c r="Y2" s="13"/>
      <c r="Z2" s="13"/>
      <c r="AA2" s="13"/>
      <c r="AB2" s="13"/>
      <c r="AC2" s="13"/>
      <c r="AD2" s="13"/>
      <c r="AE2" s="13"/>
      <c r="AF2" s="13"/>
      <c r="AG2" s="13"/>
      <c r="AH2" s="13"/>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43"/>
      <c r="CN2" s="43"/>
      <c r="CO2" s="43"/>
      <c r="CP2" s="43"/>
      <c r="CQ2" s="43"/>
      <c r="CR2" s="43"/>
      <c r="CS2" s="43"/>
      <c r="CT2" s="43"/>
      <c r="CU2" s="43"/>
      <c r="CV2" s="43"/>
      <c r="CW2" s="47"/>
      <c r="CX2" s="47"/>
      <c r="CY2" s="47"/>
      <c r="CZ2" s="47"/>
      <c r="DA2" s="42"/>
      <c r="DB2" s="12"/>
      <c r="DC2" s="1"/>
      <c r="DD2" s="1"/>
      <c r="DE2" s="1"/>
      <c r="DF2" s="1"/>
      <c r="DG2" s="1"/>
      <c r="DH2" s="1"/>
      <c r="DI2" s="1"/>
      <c r="DJ2" s="1"/>
      <c r="DK2" s="1"/>
      <c r="DL2" s="1"/>
    </row>
    <row r="3" spans="1:116" ht="12.75" customHeight="1" x14ac:dyDescent="0.35">
      <c r="A3" s="52"/>
      <c r="B3" s="53"/>
      <c r="C3" s="53"/>
      <c r="D3" s="53"/>
      <c r="E3" s="53"/>
      <c r="F3" s="14"/>
      <c r="G3" s="14"/>
      <c r="H3" s="14"/>
      <c r="I3" s="21"/>
      <c r="J3" s="15"/>
      <c r="K3" s="14"/>
      <c r="L3" s="15"/>
      <c r="M3" s="15"/>
      <c r="N3" s="15"/>
      <c r="O3" s="15"/>
      <c r="P3" s="13"/>
      <c r="Q3" s="13"/>
      <c r="R3" s="13"/>
      <c r="S3" s="13"/>
      <c r="T3" s="13"/>
      <c r="U3" s="13"/>
      <c r="V3" s="13"/>
      <c r="W3" s="13"/>
      <c r="X3" s="13"/>
      <c r="Y3" s="13"/>
      <c r="Z3" s="13"/>
      <c r="AA3" s="13"/>
      <c r="AB3" s="13"/>
      <c r="AC3" s="13"/>
      <c r="AD3" s="13"/>
      <c r="AE3" s="13"/>
      <c r="AF3" s="13"/>
      <c r="AG3" s="13"/>
      <c r="AH3" s="13"/>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43"/>
      <c r="CN3" s="43"/>
      <c r="CO3" s="43"/>
      <c r="CP3" s="43"/>
      <c r="CQ3" s="43"/>
      <c r="CR3" s="43"/>
      <c r="CS3" s="43"/>
      <c r="CT3" s="43"/>
      <c r="CU3" s="43"/>
      <c r="CV3" s="43"/>
      <c r="CW3" s="47"/>
      <c r="CX3" s="47"/>
      <c r="CY3" s="47"/>
      <c r="CZ3" s="47"/>
      <c r="DA3" s="42"/>
      <c r="DB3" s="12"/>
      <c r="DC3" s="1"/>
      <c r="DD3" s="1"/>
      <c r="DE3" s="1"/>
      <c r="DF3" s="1"/>
      <c r="DG3" s="1"/>
      <c r="DH3" s="1"/>
      <c r="DI3" s="1"/>
      <c r="DJ3" s="1"/>
      <c r="DK3" s="1"/>
      <c r="DL3" s="1"/>
    </row>
    <row r="4" spans="1:116" ht="12.75" customHeight="1" x14ac:dyDescent="0.35">
      <c r="A4" s="52"/>
      <c r="B4" s="53"/>
      <c r="C4" s="53"/>
      <c r="D4" s="53"/>
      <c r="E4" s="53"/>
      <c r="F4" s="14"/>
      <c r="G4" s="14"/>
      <c r="H4" s="14"/>
      <c r="I4" s="21"/>
      <c r="J4" s="15"/>
      <c r="K4" s="14"/>
      <c r="L4" s="15"/>
      <c r="M4" s="15"/>
      <c r="N4" s="15"/>
      <c r="O4" s="15"/>
      <c r="P4" s="13"/>
      <c r="Q4" s="13"/>
      <c r="R4" s="13"/>
      <c r="S4" s="13"/>
      <c r="T4" s="13"/>
      <c r="U4" s="13"/>
      <c r="V4" s="13"/>
      <c r="W4" s="13"/>
      <c r="X4" s="13"/>
      <c r="Y4" s="13"/>
      <c r="Z4" s="13"/>
      <c r="AA4" s="13"/>
      <c r="AB4" s="13"/>
      <c r="AC4" s="13"/>
      <c r="AD4" s="13"/>
      <c r="AE4" s="13"/>
      <c r="AF4" s="13"/>
      <c r="AG4" s="13"/>
      <c r="AH4" s="13"/>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43"/>
      <c r="CN4" s="43"/>
      <c r="CO4" s="43"/>
      <c r="CP4" s="43"/>
      <c r="CQ4" s="43"/>
      <c r="CR4" s="43"/>
      <c r="CS4" s="43"/>
      <c r="CT4" s="43"/>
      <c r="CU4" s="43"/>
      <c r="CV4" s="43"/>
      <c r="CW4" s="47"/>
      <c r="CX4" s="47"/>
      <c r="CY4" s="47"/>
      <c r="CZ4" s="47"/>
      <c r="DA4" s="42"/>
      <c r="DB4" s="12"/>
      <c r="DC4" s="1"/>
      <c r="DD4" s="1"/>
      <c r="DE4" s="1"/>
      <c r="DF4" s="1"/>
      <c r="DG4" s="1"/>
      <c r="DH4" s="1"/>
      <c r="DI4" s="1"/>
      <c r="DJ4" s="1"/>
      <c r="DK4" s="1"/>
      <c r="DL4" s="1"/>
    </row>
    <row r="5" spans="1:116" ht="12.75" customHeight="1" x14ac:dyDescent="0.2">
      <c r="A5" s="23"/>
      <c r="B5" s="53"/>
      <c r="C5" s="53"/>
      <c r="D5" s="53"/>
      <c r="E5" s="53"/>
      <c r="F5" s="14"/>
      <c r="G5" s="14"/>
      <c r="H5" s="14"/>
      <c r="I5" s="14"/>
      <c r="J5" s="15"/>
      <c r="K5" s="14"/>
      <c r="L5" s="15"/>
      <c r="M5" s="15"/>
      <c r="N5" s="15"/>
      <c r="O5" s="15"/>
      <c r="P5" s="13"/>
      <c r="Q5" s="13"/>
      <c r="R5" s="13"/>
      <c r="S5" s="13"/>
      <c r="T5" s="13"/>
      <c r="U5" s="13"/>
      <c r="V5" s="13"/>
      <c r="W5" s="13"/>
      <c r="X5" s="13"/>
      <c r="Y5" s="13"/>
      <c r="Z5" s="13"/>
      <c r="AA5" s="13"/>
      <c r="AB5" s="13"/>
      <c r="AC5" s="13"/>
      <c r="AD5" s="13"/>
      <c r="AE5" s="13"/>
      <c r="AF5" s="13"/>
      <c r="AG5" s="13"/>
      <c r="AH5" s="13"/>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43"/>
      <c r="CN5" s="43"/>
      <c r="CO5" s="43"/>
      <c r="CP5" s="43"/>
      <c r="CQ5" s="43"/>
      <c r="CR5" s="43"/>
      <c r="CS5" s="43"/>
      <c r="CT5" s="43"/>
      <c r="CU5" s="43"/>
      <c r="CV5" s="43"/>
      <c r="CW5" s="47"/>
      <c r="CX5" s="47"/>
      <c r="CY5" s="47"/>
      <c r="CZ5" s="47"/>
      <c r="DA5" s="42"/>
      <c r="DB5" s="12"/>
      <c r="DC5" s="1"/>
      <c r="DD5" s="1"/>
      <c r="DE5" s="1"/>
      <c r="DF5" s="1"/>
      <c r="DG5" s="1"/>
      <c r="DH5" s="1"/>
      <c r="DI5" s="1"/>
      <c r="DJ5" s="1"/>
      <c r="DK5" s="1"/>
      <c r="DL5" s="1"/>
    </row>
    <row r="6" spans="1:116" ht="12.75" customHeight="1" x14ac:dyDescent="0.2">
      <c r="A6" s="24"/>
      <c r="B6" s="53"/>
      <c r="C6" s="53"/>
      <c r="D6" s="53"/>
      <c r="E6" s="53"/>
      <c r="F6" s="14"/>
      <c r="G6" s="14"/>
      <c r="H6" s="14"/>
      <c r="I6" s="14"/>
      <c r="J6" s="15"/>
      <c r="K6" s="14"/>
      <c r="L6" s="15"/>
      <c r="M6" s="15"/>
      <c r="N6" s="15"/>
      <c r="O6" s="15"/>
      <c r="P6" s="13"/>
      <c r="Q6" s="13"/>
      <c r="R6" s="13"/>
      <c r="S6" s="13"/>
      <c r="T6" s="13"/>
      <c r="U6" s="13"/>
      <c r="V6" s="13"/>
      <c r="W6" s="13"/>
      <c r="X6" s="13"/>
      <c r="Y6" s="13"/>
      <c r="Z6" s="13"/>
      <c r="AA6" s="13"/>
      <c r="AB6" s="13"/>
      <c r="AC6" s="13"/>
      <c r="AD6" s="13"/>
      <c r="AE6" s="13"/>
      <c r="AF6" s="13"/>
      <c r="AG6" s="13"/>
      <c r="AH6" s="13"/>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43"/>
      <c r="CN6" s="43"/>
      <c r="CO6" s="43"/>
      <c r="CP6" s="43"/>
      <c r="CQ6" s="43"/>
      <c r="CR6" s="43"/>
      <c r="CS6" s="43"/>
      <c r="CT6" s="43"/>
      <c r="CU6" s="43"/>
      <c r="CV6" s="43"/>
      <c r="CW6" s="47"/>
      <c r="CX6" s="47"/>
      <c r="CY6" s="47"/>
      <c r="CZ6" s="47"/>
      <c r="DA6" s="42"/>
      <c r="DB6" s="12"/>
      <c r="DC6" s="1"/>
      <c r="DD6" s="1"/>
      <c r="DE6" s="1"/>
      <c r="DF6" s="1"/>
      <c r="DG6" s="1"/>
      <c r="DH6" s="1"/>
      <c r="DI6" s="1"/>
      <c r="DJ6" s="1"/>
      <c r="DK6" s="1"/>
      <c r="DL6" s="1"/>
    </row>
    <row r="7" spans="1:116" s="3" customFormat="1" ht="23.25" customHeight="1" x14ac:dyDescent="0.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c r="W7" s="12">
        <v>23</v>
      </c>
      <c r="X7" s="12">
        <v>24</v>
      </c>
      <c r="Y7" s="12">
        <v>25</v>
      </c>
      <c r="Z7" s="12">
        <v>26</v>
      </c>
      <c r="AA7" s="12">
        <v>27</v>
      </c>
      <c r="AB7" s="12">
        <v>28</v>
      </c>
      <c r="AC7" s="12">
        <v>29</v>
      </c>
      <c r="AD7" s="12">
        <v>30</v>
      </c>
      <c r="AE7" s="12">
        <v>31</v>
      </c>
      <c r="AF7" s="12">
        <v>32</v>
      </c>
      <c r="AG7" s="12">
        <v>33</v>
      </c>
      <c r="AH7" s="12">
        <v>34</v>
      </c>
      <c r="AI7" s="12">
        <v>35</v>
      </c>
      <c r="AJ7" s="12">
        <v>36</v>
      </c>
      <c r="AK7" s="12">
        <v>37</v>
      </c>
      <c r="AL7" s="12">
        <v>38</v>
      </c>
      <c r="AM7" s="12">
        <v>39</v>
      </c>
      <c r="AN7" s="12">
        <v>40</v>
      </c>
      <c r="AO7" s="12">
        <v>41</v>
      </c>
      <c r="AP7" s="12">
        <v>42</v>
      </c>
      <c r="AQ7" s="12">
        <v>43</v>
      </c>
      <c r="AR7" s="12">
        <v>44</v>
      </c>
      <c r="AS7" s="12">
        <v>45</v>
      </c>
      <c r="AT7" s="12">
        <v>46</v>
      </c>
      <c r="AU7" s="12">
        <v>47</v>
      </c>
      <c r="AV7" s="12">
        <v>48</v>
      </c>
      <c r="AW7" s="12">
        <v>49</v>
      </c>
      <c r="AX7" s="12">
        <v>50</v>
      </c>
      <c r="AY7" s="12">
        <v>51</v>
      </c>
      <c r="AZ7" s="12">
        <v>52</v>
      </c>
      <c r="BA7" s="12">
        <v>53</v>
      </c>
      <c r="BB7" s="12">
        <v>54</v>
      </c>
      <c r="BC7" s="12">
        <v>55</v>
      </c>
      <c r="BD7" s="12">
        <v>56</v>
      </c>
      <c r="BE7" s="12">
        <v>57</v>
      </c>
      <c r="BF7" s="12">
        <v>58</v>
      </c>
      <c r="BG7" s="12">
        <v>59</v>
      </c>
      <c r="BH7" s="12">
        <v>60</v>
      </c>
      <c r="BI7" s="12">
        <v>61</v>
      </c>
      <c r="BJ7" s="12">
        <v>62</v>
      </c>
      <c r="BK7" s="12">
        <v>63</v>
      </c>
      <c r="BL7" s="12">
        <v>64</v>
      </c>
      <c r="BM7" s="12">
        <v>65</v>
      </c>
      <c r="BN7" s="12">
        <v>66</v>
      </c>
      <c r="BO7" s="12">
        <v>67</v>
      </c>
      <c r="BP7" s="12">
        <v>68</v>
      </c>
      <c r="BQ7" s="12">
        <v>69</v>
      </c>
      <c r="BR7" s="12">
        <v>70</v>
      </c>
      <c r="BS7" s="12">
        <v>71</v>
      </c>
      <c r="BT7" s="12">
        <v>72</v>
      </c>
      <c r="BU7" s="12">
        <v>73</v>
      </c>
      <c r="BV7" s="12">
        <v>74</v>
      </c>
      <c r="BW7" s="12">
        <v>75</v>
      </c>
      <c r="BX7" s="12">
        <v>76</v>
      </c>
      <c r="BY7" s="12">
        <v>77</v>
      </c>
      <c r="BZ7" s="12">
        <v>78</v>
      </c>
      <c r="CA7" s="12">
        <v>79</v>
      </c>
      <c r="CB7" s="12">
        <v>80</v>
      </c>
      <c r="CC7" s="12">
        <v>81</v>
      </c>
      <c r="CD7" s="12">
        <v>82</v>
      </c>
      <c r="CE7" s="12">
        <v>83</v>
      </c>
      <c r="CF7" s="12">
        <v>84</v>
      </c>
      <c r="CG7" s="12">
        <v>85</v>
      </c>
      <c r="CH7" s="12">
        <v>86</v>
      </c>
      <c r="CI7" s="12">
        <v>87</v>
      </c>
      <c r="CJ7" s="12">
        <v>88</v>
      </c>
      <c r="CK7" s="12">
        <v>89</v>
      </c>
      <c r="CL7" s="12">
        <v>90</v>
      </c>
      <c r="CM7" s="12">
        <v>91</v>
      </c>
      <c r="CN7" s="12">
        <v>92</v>
      </c>
      <c r="CO7" s="12">
        <v>93</v>
      </c>
      <c r="CP7" s="12">
        <v>94</v>
      </c>
      <c r="CQ7" s="12">
        <v>95</v>
      </c>
      <c r="CR7" s="12">
        <v>96</v>
      </c>
      <c r="CS7" s="12">
        <v>97</v>
      </c>
      <c r="CT7" s="12">
        <v>98</v>
      </c>
      <c r="CU7" s="12">
        <v>99</v>
      </c>
      <c r="CV7" s="12">
        <v>100</v>
      </c>
      <c r="CW7" s="12">
        <v>101</v>
      </c>
      <c r="CX7" s="12">
        <v>102</v>
      </c>
      <c r="CY7" s="12">
        <v>103</v>
      </c>
      <c r="CZ7" s="12">
        <v>104</v>
      </c>
      <c r="DA7" s="12">
        <v>105</v>
      </c>
      <c r="DB7" s="12"/>
    </row>
    <row r="8" spans="1:116" s="41" customFormat="1" ht="60" customHeight="1" x14ac:dyDescent="0.2">
      <c r="A8" s="28" t="s">
        <v>1449</v>
      </c>
      <c r="B8" s="28" t="s">
        <v>2</v>
      </c>
      <c r="C8" s="35" t="s">
        <v>7</v>
      </c>
      <c r="D8" s="36" t="s">
        <v>1450</v>
      </c>
      <c r="E8" s="37" t="s">
        <v>1451</v>
      </c>
      <c r="F8" s="28" t="s">
        <v>1452</v>
      </c>
      <c r="G8" s="38" t="s">
        <v>1453</v>
      </c>
      <c r="H8" s="28" t="s">
        <v>1454</v>
      </c>
      <c r="I8" s="28" t="s">
        <v>1455</v>
      </c>
      <c r="J8" s="35" t="s">
        <v>4</v>
      </c>
      <c r="K8" s="28" t="s">
        <v>3</v>
      </c>
      <c r="L8" s="28" t="s">
        <v>5</v>
      </c>
      <c r="M8" s="28" t="s">
        <v>6</v>
      </c>
      <c r="N8" s="39" t="s">
        <v>1456</v>
      </c>
      <c r="O8" s="39" t="s">
        <v>1457</v>
      </c>
      <c r="P8" s="29" t="s">
        <v>2421</v>
      </c>
      <c r="Q8" s="29" t="s">
        <v>9</v>
      </c>
      <c r="R8" s="29" t="s">
        <v>2422</v>
      </c>
      <c r="S8" s="29" t="s">
        <v>2423</v>
      </c>
      <c r="T8" s="29" t="s">
        <v>2424</v>
      </c>
      <c r="U8" s="30" t="s">
        <v>2428</v>
      </c>
      <c r="V8" s="30" t="s">
        <v>2429</v>
      </c>
      <c r="W8" s="30" t="s">
        <v>8</v>
      </c>
      <c r="X8" s="30" t="s">
        <v>2425</v>
      </c>
      <c r="Y8" s="29" t="s">
        <v>2426</v>
      </c>
      <c r="Z8" s="29" t="s">
        <v>2427</v>
      </c>
      <c r="AA8" s="31" t="s">
        <v>2430</v>
      </c>
      <c r="AB8" s="31" t="s">
        <v>2431</v>
      </c>
      <c r="AC8" s="31" t="s">
        <v>2432</v>
      </c>
      <c r="AD8" s="32" t="s">
        <v>2437</v>
      </c>
      <c r="AE8" s="31" t="s">
        <v>2436</v>
      </c>
      <c r="AF8" s="31" t="s">
        <v>2435</v>
      </c>
      <c r="AG8" s="31" t="s">
        <v>2434</v>
      </c>
      <c r="AH8" s="31" t="s">
        <v>2433</v>
      </c>
      <c r="AI8" s="40" t="s">
        <v>2438</v>
      </c>
      <c r="AJ8" s="40" t="s">
        <v>2439</v>
      </c>
      <c r="AK8" s="40" t="s">
        <v>2440</v>
      </c>
      <c r="AL8" s="40" t="s">
        <v>2441</v>
      </c>
      <c r="AM8" s="40" t="s">
        <v>2442</v>
      </c>
      <c r="AN8" s="40" t="s">
        <v>2443</v>
      </c>
      <c r="AO8" s="40" t="s">
        <v>2444</v>
      </c>
      <c r="AP8" s="40" t="s">
        <v>2445</v>
      </c>
      <c r="AQ8" s="40" t="s">
        <v>2446</v>
      </c>
      <c r="AR8" s="40" t="s">
        <v>2448</v>
      </c>
      <c r="AS8" s="40" t="s">
        <v>2449</v>
      </c>
      <c r="AT8" s="40" t="s">
        <v>2447</v>
      </c>
      <c r="AU8" s="40" t="s">
        <v>2450</v>
      </c>
      <c r="AV8" s="40" t="s">
        <v>2451</v>
      </c>
      <c r="AW8" s="40" t="s">
        <v>2452</v>
      </c>
      <c r="AX8" s="40" t="s">
        <v>2453</v>
      </c>
      <c r="AY8" s="40" t="s">
        <v>2454</v>
      </c>
      <c r="AZ8" s="40" t="s">
        <v>2455</v>
      </c>
      <c r="BA8" s="40" t="s">
        <v>2456</v>
      </c>
      <c r="BB8" s="40" t="s">
        <v>2457</v>
      </c>
      <c r="BC8" s="40" t="s">
        <v>2458</v>
      </c>
      <c r="BD8" s="40" t="s">
        <v>2459</v>
      </c>
      <c r="BE8" s="40" t="s">
        <v>2460</v>
      </c>
      <c r="BF8" s="40" t="s">
        <v>2461</v>
      </c>
      <c r="BG8" s="40" t="s">
        <v>2462</v>
      </c>
      <c r="BH8" s="40" t="s">
        <v>2463</v>
      </c>
      <c r="BI8" s="40" t="s">
        <v>2464</v>
      </c>
      <c r="BJ8" s="40" t="s">
        <v>2465</v>
      </c>
      <c r="BK8" s="40" t="s">
        <v>2466</v>
      </c>
      <c r="BL8" s="40" t="s">
        <v>2467</v>
      </c>
      <c r="BM8" s="40" t="s">
        <v>2468</v>
      </c>
      <c r="BN8" s="40" t="s">
        <v>2469</v>
      </c>
      <c r="BO8" s="40" t="s">
        <v>2470</v>
      </c>
      <c r="BP8" s="40" t="s">
        <v>2471</v>
      </c>
      <c r="BQ8" s="40" t="s">
        <v>2472</v>
      </c>
      <c r="BR8" s="40" t="s">
        <v>2473</v>
      </c>
      <c r="BS8" s="40" t="s">
        <v>2474</v>
      </c>
      <c r="BT8" s="40" t="s">
        <v>2475</v>
      </c>
      <c r="BU8" s="40" t="s">
        <v>2476</v>
      </c>
      <c r="BV8" s="40" t="s">
        <v>2477</v>
      </c>
      <c r="BW8" s="40" t="s">
        <v>2478</v>
      </c>
      <c r="BX8" s="40" t="s">
        <v>2479</v>
      </c>
      <c r="BY8" s="40" t="s">
        <v>2480</v>
      </c>
      <c r="BZ8" s="40" t="s">
        <v>2481</v>
      </c>
      <c r="CA8" s="40" t="s">
        <v>2482</v>
      </c>
      <c r="CB8" s="40" t="s">
        <v>2483</v>
      </c>
      <c r="CC8" s="40" t="s">
        <v>2484</v>
      </c>
      <c r="CD8" s="40" t="s">
        <v>2485</v>
      </c>
      <c r="CE8" s="40" t="s">
        <v>2486</v>
      </c>
      <c r="CF8" s="40" t="s">
        <v>2487</v>
      </c>
      <c r="CG8" s="40" t="s">
        <v>2488</v>
      </c>
      <c r="CH8" s="40" t="s">
        <v>2489</v>
      </c>
      <c r="CI8" s="40" t="s">
        <v>2490</v>
      </c>
      <c r="CJ8" s="40" t="s">
        <v>2492</v>
      </c>
      <c r="CK8" s="40" t="s">
        <v>2491</v>
      </c>
      <c r="CL8" s="40" t="s">
        <v>2493</v>
      </c>
      <c r="CM8" s="33" t="s">
        <v>2494</v>
      </c>
      <c r="CN8" s="33" t="s">
        <v>2495</v>
      </c>
      <c r="CO8" s="33" t="s">
        <v>2496</v>
      </c>
      <c r="CP8" s="33" t="s">
        <v>2497</v>
      </c>
      <c r="CQ8" s="33" t="s">
        <v>2508</v>
      </c>
      <c r="CR8" s="33" t="s">
        <v>2498</v>
      </c>
      <c r="CS8" s="33" t="s">
        <v>2499</v>
      </c>
      <c r="CT8" s="33" t="s">
        <v>2500</v>
      </c>
      <c r="CU8" s="33" t="s">
        <v>2501</v>
      </c>
      <c r="CV8" s="33" t="s">
        <v>2506</v>
      </c>
      <c r="CW8" s="48" t="s">
        <v>2502</v>
      </c>
      <c r="CX8" s="48" t="s">
        <v>2503</v>
      </c>
      <c r="CY8" s="48" t="s">
        <v>2504</v>
      </c>
      <c r="CZ8" s="48" t="s">
        <v>2505</v>
      </c>
      <c r="DA8" s="45" t="s">
        <v>2507</v>
      </c>
      <c r="DB8" s="34"/>
    </row>
    <row r="9" spans="1:116" s="6" customFormat="1" x14ac:dyDescent="0.2">
      <c r="A9" s="12">
        <v>94131</v>
      </c>
      <c r="B9" s="14" t="s">
        <v>1042</v>
      </c>
      <c r="C9" s="15" t="s">
        <v>1628</v>
      </c>
      <c r="D9" s="15" t="s">
        <v>1044</v>
      </c>
      <c r="E9" s="25" t="s">
        <v>1669</v>
      </c>
      <c r="F9" s="26" t="s">
        <v>395</v>
      </c>
      <c r="G9" s="16">
        <v>23750000</v>
      </c>
      <c r="H9" s="14" t="s">
        <v>1004</v>
      </c>
      <c r="I9" s="14" t="s">
        <v>1043</v>
      </c>
      <c r="J9" s="12">
        <v>32</v>
      </c>
      <c r="K9" s="14" t="s">
        <v>20</v>
      </c>
      <c r="L9" s="15" t="s">
        <v>2331</v>
      </c>
      <c r="M9" s="15" t="s">
        <v>2034</v>
      </c>
      <c r="N9" s="15">
        <v>130300</v>
      </c>
      <c r="O9" s="15">
        <v>100980</v>
      </c>
      <c r="P9" s="13">
        <v>80</v>
      </c>
      <c r="Q9" s="13">
        <v>100</v>
      </c>
      <c r="R9" s="13">
        <v>0</v>
      </c>
      <c r="S9" s="13">
        <v>55</v>
      </c>
      <c r="T9" s="13">
        <v>5</v>
      </c>
      <c r="U9" s="13">
        <v>0</v>
      </c>
      <c r="V9" s="13">
        <v>95</v>
      </c>
      <c r="W9" s="13">
        <v>4</v>
      </c>
      <c r="X9" s="13">
        <v>0</v>
      </c>
      <c r="Y9" s="13">
        <v>159</v>
      </c>
      <c r="Z9" s="13">
        <v>128</v>
      </c>
      <c r="AA9" s="13">
        <v>0</v>
      </c>
      <c r="AB9" s="13" t="s">
        <v>16</v>
      </c>
      <c r="AC9" s="13" t="s">
        <v>17</v>
      </c>
      <c r="AD9" s="17">
        <v>0</v>
      </c>
      <c r="AE9" s="13">
        <v>0</v>
      </c>
      <c r="AF9" s="13">
        <v>0</v>
      </c>
      <c r="AG9" s="13">
        <v>0</v>
      </c>
      <c r="AH9" s="13">
        <v>0</v>
      </c>
      <c r="AI9" s="18">
        <v>968.62279999999998</v>
      </c>
      <c r="AJ9" s="18">
        <v>3357.8</v>
      </c>
      <c r="AK9" s="18">
        <v>3308.3598999999999</v>
      </c>
      <c r="AL9" s="27">
        <f>Table2[[#This Row],[Direct Tax Revenue
Through Current FY]]+Table2[[#This Row],[Direct Tax Revenue
Next FY &amp; After]]</f>
        <v>6666.1599000000006</v>
      </c>
      <c r="AM9" s="18">
        <v>644.05370000000005</v>
      </c>
      <c r="AN9" s="18">
        <v>1124.914</v>
      </c>
      <c r="AO9" s="18">
        <v>2199.7851000000001</v>
      </c>
      <c r="AP9" s="18">
        <f>Table2[[#This Row],[Indirect  &amp; Induced Tax Revenue
Through Current FY]]+Table2[[#This Row],[Indirect  &amp; Induced Tax Revenue
Next FY &amp; After]]</f>
        <v>3324.6990999999998</v>
      </c>
      <c r="AQ9" s="18">
        <v>1612.6765</v>
      </c>
      <c r="AR9" s="18">
        <v>4482.7139999999999</v>
      </c>
      <c r="AS9" s="18">
        <v>5508.1450000000004</v>
      </c>
      <c r="AT9" s="18">
        <f>Table2[[#This Row],[Total Tax Revenue Generated
Through Current FY]]+Table2[[#This Row],[Total Tax Revenues Generated 
Next FY &amp; After]]</f>
        <v>9990.8590000000004</v>
      </c>
      <c r="AU9" s="18">
        <f>VLOOKUP(A:A,[1]AssistancePivot!$1:$1048576,86,FALSE)</f>
        <v>0</v>
      </c>
      <c r="AV9" s="18">
        <v>0</v>
      </c>
      <c r="AW9" s="18">
        <v>0</v>
      </c>
      <c r="AX9" s="18">
        <v>0</v>
      </c>
      <c r="AY9" s="18">
        <v>0</v>
      </c>
      <c r="AZ9" s="18">
        <v>192.928</v>
      </c>
      <c r="BA9" s="18">
        <v>0</v>
      </c>
      <c r="BB9" s="18">
        <f>Table2[[#This Row],[MRT Savings
Through Current FY]]+Table2[[#This Row],[MRT Savings
Next FY &amp; After]]</f>
        <v>192.928</v>
      </c>
      <c r="BC9" s="18">
        <v>0</v>
      </c>
      <c r="BD9" s="18">
        <v>49.914900000000003</v>
      </c>
      <c r="BE9" s="18">
        <v>382.71789999999999</v>
      </c>
      <c r="BF9" s="18">
        <f>Table2[[#This Row],[ST Savings
Through Current FY]]+Table2[[#This Row],[ST Savings
Next FY &amp; After]]</f>
        <v>432.63279999999997</v>
      </c>
      <c r="BG9" s="18">
        <v>0</v>
      </c>
      <c r="BH9" s="18">
        <v>0</v>
      </c>
      <c r="BI9" s="18">
        <v>0</v>
      </c>
      <c r="BJ9" s="18">
        <f>Table2[[#This Row],[Energy Savings
Through Current FY]]+Table2[[#This Row],[Energy Savings
Next FY &amp; After]]</f>
        <v>0</v>
      </c>
      <c r="BK9" s="18">
        <v>0</v>
      </c>
      <c r="BL9" s="18">
        <v>0</v>
      </c>
      <c r="BM9" s="18">
        <v>0</v>
      </c>
      <c r="BN9" s="18">
        <f>Table2[[#This Row],[Bond Savings
Through Current FY]]+Table2[[#This Row],[Bond Savings
Next FY &amp; After]]</f>
        <v>0</v>
      </c>
      <c r="BO9" s="18">
        <v>0</v>
      </c>
      <c r="BP9" s="18">
        <v>242.84289999999999</v>
      </c>
      <c r="BQ9" s="18">
        <v>382.71789999999999</v>
      </c>
      <c r="BR9" s="18">
        <f>Table2[[#This Row],[Total Savings
Through Current FY]]+Table2[[#This Row],[Total Savings
Next FY &amp; After]]</f>
        <v>625.56079999999997</v>
      </c>
      <c r="BS9" s="18">
        <v>0</v>
      </c>
      <c r="BT9" s="18">
        <v>0</v>
      </c>
      <c r="BU9" s="18">
        <v>0</v>
      </c>
      <c r="BV9" s="18">
        <f>Table2[[#This Row],[Recapture, Cancellation, or Reduction
Through Current FY]]+Table2[[#This Row],[Recapture, Cancellation, or Reduction
Next FY &amp; After]]</f>
        <v>0</v>
      </c>
      <c r="BW9" s="18">
        <v>0</v>
      </c>
      <c r="BX9" s="18">
        <v>0</v>
      </c>
      <c r="BY9" s="18">
        <v>0</v>
      </c>
      <c r="BZ9" s="18">
        <f>Table2[[#This Row],[Penalty Paid
Through Current FY]]+Table2[[#This Row],[Penalty Paid
Next FY &amp; After]]</f>
        <v>0</v>
      </c>
      <c r="CA9" s="18">
        <v>0</v>
      </c>
      <c r="CB9" s="18">
        <v>0</v>
      </c>
      <c r="CC9" s="18">
        <v>0</v>
      </c>
      <c r="CD9" s="18">
        <f>Table2[[#This Row],[Total Recapture &amp; Penalties
Through Current FY]]+Table2[[#This Row],[Total Recapture &amp; Penalties
Next FY &amp; After]]</f>
        <v>0</v>
      </c>
      <c r="CE9" s="18">
        <v>1612.6765</v>
      </c>
      <c r="CF9" s="18">
        <v>4239.8711000000003</v>
      </c>
      <c r="CG9" s="18">
        <v>5125.4270999999999</v>
      </c>
      <c r="CH9" s="18">
        <f>Table2[[#This Row],[Total Net Tax Revenue Generated
Through Current FY]]+Table2[[#This Row],[Total Net Tax Revenue Generated
Next FY &amp; After]]</f>
        <v>9365.2982000000011</v>
      </c>
      <c r="CI9" s="18">
        <v>0</v>
      </c>
      <c r="CJ9" s="18">
        <v>0</v>
      </c>
      <c r="CK9" s="18">
        <v>0</v>
      </c>
      <c r="CL9" s="18">
        <v>0</v>
      </c>
      <c r="CM9" s="43">
        <v>0</v>
      </c>
      <c r="CN9" s="43">
        <v>0</v>
      </c>
      <c r="CO9" s="43">
        <v>0</v>
      </c>
      <c r="CP9" s="43">
        <v>159</v>
      </c>
      <c r="CQ9" s="43">
        <f>Table2[[#This Row],[Total Number of Industrial Jobs]]+Table2[[#This Row],[Total Number of Restaurant Jobs]]+Table2[[#This Row],[Total Number of Retail Jobs]]+Table2[[#This Row],[Total Number of Other Jobs]]</f>
        <v>159</v>
      </c>
      <c r="CR9" s="43">
        <v>0</v>
      </c>
      <c r="CS9" s="43">
        <v>0</v>
      </c>
      <c r="CT9" s="43">
        <v>0</v>
      </c>
      <c r="CU9" s="43">
        <v>159</v>
      </c>
      <c r="CV9" s="43">
        <f>Table2[[#This Row],[Number of Industrial Jobs Earning a Living Wage or more]]+Table2[[#This Row],[Number of Restaurant Jobs Earning a Living Wage or more]]+Table2[[#This Row],[Number of Retail Jobs Earning a Living Wage or more]]+Table2[[#This Row],[Number of Other Jobs Earning a Living Wage or more]]</f>
        <v>159</v>
      </c>
      <c r="CW9" s="47">
        <v>0</v>
      </c>
      <c r="CX9" s="47">
        <v>0</v>
      </c>
      <c r="CY9" s="47">
        <v>0</v>
      </c>
      <c r="CZ9" s="47">
        <v>100</v>
      </c>
      <c r="DA9" s="42">
        <v>1</v>
      </c>
      <c r="DB9" s="23"/>
    </row>
    <row r="10" spans="1:116" x14ac:dyDescent="0.2">
      <c r="A10" s="12">
        <v>93283</v>
      </c>
      <c r="B10" s="14" t="s">
        <v>468</v>
      </c>
      <c r="C10" s="15" t="s">
        <v>1585</v>
      </c>
      <c r="D10" s="15" t="s">
        <v>471</v>
      </c>
      <c r="E10" s="25" t="s">
        <v>1697</v>
      </c>
      <c r="F10" s="26" t="s">
        <v>470</v>
      </c>
      <c r="G10" s="16">
        <v>50000000</v>
      </c>
      <c r="H10" s="14" t="s">
        <v>229</v>
      </c>
      <c r="I10" s="14" t="s">
        <v>469</v>
      </c>
      <c r="J10" s="12">
        <v>1</v>
      </c>
      <c r="K10" s="14" t="s">
        <v>94</v>
      </c>
      <c r="L10" s="15" t="s">
        <v>2099</v>
      </c>
      <c r="M10" s="15" t="s">
        <v>2069</v>
      </c>
      <c r="N10" s="15">
        <v>14139</v>
      </c>
      <c r="O10" s="15">
        <v>132000</v>
      </c>
      <c r="P10" s="13">
        <v>0</v>
      </c>
      <c r="Q10" s="13">
        <v>157</v>
      </c>
      <c r="R10" s="13">
        <v>0</v>
      </c>
      <c r="S10" s="13">
        <v>0</v>
      </c>
      <c r="T10" s="13">
        <v>7</v>
      </c>
      <c r="U10" s="13">
        <v>0</v>
      </c>
      <c r="V10" s="13">
        <v>73</v>
      </c>
      <c r="W10" s="13">
        <v>0</v>
      </c>
      <c r="X10" s="13">
        <v>0</v>
      </c>
      <c r="Y10" s="13">
        <v>80</v>
      </c>
      <c r="Z10" s="13">
        <v>76</v>
      </c>
      <c r="AA10" s="13">
        <v>87.5</v>
      </c>
      <c r="AB10" s="13" t="s">
        <v>16</v>
      </c>
      <c r="AC10" s="13" t="s">
        <v>16</v>
      </c>
      <c r="AD10" s="17">
        <v>0</v>
      </c>
      <c r="AE10" s="13">
        <v>0</v>
      </c>
      <c r="AF10" s="13">
        <v>0</v>
      </c>
      <c r="AG10" s="13">
        <v>0</v>
      </c>
      <c r="AH10" s="13">
        <v>0</v>
      </c>
      <c r="AI10" s="18">
        <v>4132.6655000000001</v>
      </c>
      <c r="AJ10" s="18">
        <v>37877.195299999999</v>
      </c>
      <c r="AK10" s="18">
        <v>28185.861199999999</v>
      </c>
      <c r="AL10" s="27">
        <f>Table2[[#This Row],[Direct Tax Revenue
Through Current FY]]+Table2[[#This Row],[Direct Tax Revenue
Next FY &amp; After]]</f>
        <v>66063.056500000006</v>
      </c>
      <c r="AM10" s="18">
        <v>410.97070000000002</v>
      </c>
      <c r="AN10" s="18">
        <v>7161.5752000000002</v>
      </c>
      <c r="AO10" s="18">
        <v>2802.9277999999999</v>
      </c>
      <c r="AP10" s="18">
        <f>Table2[[#This Row],[Indirect  &amp; Induced Tax Revenue
Through Current FY]]+Table2[[#This Row],[Indirect  &amp; Induced Tax Revenue
Next FY &amp; After]]</f>
        <v>9964.5030000000006</v>
      </c>
      <c r="AQ10" s="18">
        <v>4543.6361999999999</v>
      </c>
      <c r="AR10" s="18">
        <v>45038.770499999999</v>
      </c>
      <c r="AS10" s="18">
        <v>30988.789000000001</v>
      </c>
      <c r="AT10" s="18">
        <f>Table2[[#This Row],[Total Tax Revenue Generated
Through Current FY]]+Table2[[#This Row],[Total Tax Revenues Generated 
Next FY &amp; After]]</f>
        <v>76027.559500000003</v>
      </c>
      <c r="AU10" s="18">
        <f>VLOOKUP(A:A,[1]AssistancePivot!$1:$1048576,86,FALSE)</f>
        <v>0</v>
      </c>
      <c r="AV10" s="18">
        <v>0</v>
      </c>
      <c r="AW10" s="18">
        <v>0</v>
      </c>
      <c r="AX10" s="18">
        <v>0</v>
      </c>
      <c r="AY10" s="18">
        <v>0</v>
      </c>
      <c r="AZ10" s="18">
        <v>0</v>
      </c>
      <c r="BA10" s="18">
        <v>0</v>
      </c>
      <c r="BB10" s="18">
        <f>Table2[[#This Row],[MRT Savings
Through Current FY]]+Table2[[#This Row],[MRT Savings
Next FY &amp; After]]</f>
        <v>0</v>
      </c>
      <c r="BC10" s="18">
        <v>0</v>
      </c>
      <c r="BD10" s="18">
        <v>0</v>
      </c>
      <c r="BE10" s="18">
        <v>0</v>
      </c>
      <c r="BF10" s="18">
        <f>Table2[[#This Row],[ST Savings
Through Current FY]]+Table2[[#This Row],[ST Savings
Next FY &amp; After]]</f>
        <v>0</v>
      </c>
      <c r="BG10" s="18">
        <v>0</v>
      </c>
      <c r="BH10" s="18">
        <v>0</v>
      </c>
      <c r="BI10" s="18">
        <v>0</v>
      </c>
      <c r="BJ10" s="18">
        <f>Table2[[#This Row],[Energy Savings
Through Current FY]]+Table2[[#This Row],[Energy Savings
Next FY &amp; After]]</f>
        <v>0</v>
      </c>
      <c r="BK10" s="18">
        <v>5.5568999999999997</v>
      </c>
      <c r="BL10" s="18">
        <v>116.6678</v>
      </c>
      <c r="BM10" s="18">
        <v>27.397200000000002</v>
      </c>
      <c r="BN10" s="18">
        <f>Table2[[#This Row],[Bond Savings
Through Current FY]]+Table2[[#This Row],[Bond Savings
Next FY &amp; After]]</f>
        <v>144.065</v>
      </c>
      <c r="BO10" s="18">
        <v>5.5568999999999997</v>
      </c>
      <c r="BP10" s="18">
        <v>116.6678</v>
      </c>
      <c r="BQ10" s="18">
        <v>27.397200000000002</v>
      </c>
      <c r="BR10" s="18">
        <f>Table2[[#This Row],[Total Savings
Through Current FY]]+Table2[[#This Row],[Total Savings
Next FY &amp; After]]</f>
        <v>144.065</v>
      </c>
      <c r="BS10" s="18">
        <v>0</v>
      </c>
      <c r="BT10" s="18">
        <v>0</v>
      </c>
      <c r="BU10" s="18">
        <v>0</v>
      </c>
      <c r="BV10" s="18">
        <f>Table2[[#This Row],[Recapture, Cancellation, or Reduction
Through Current FY]]+Table2[[#This Row],[Recapture, Cancellation, or Reduction
Next FY &amp; After]]</f>
        <v>0</v>
      </c>
      <c r="BW10" s="18">
        <v>0</v>
      </c>
      <c r="BX10" s="18">
        <v>0</v>
      </c>
      <c r="BY10" s="18">
        <v>0</v>
      </c>
      <c r="BZ10" s="18">
        <f>Table2[[#This Row],[Penalty Paid
Through Current FY]]+Table2[[#This Row],[Penalty Paid
Next FY &amp; After]]</f>
        <v>0</v>
      </c>
      <c r="CA10" s="18">
        <v>0</v>
      </c>
      <c r="CB10" s="18">
        <v>0</v>
      </c>
      <c r="CC10" s="18">
        <v>0</v>
      </c>
      <c r="CD10" s="18">
        <f>Table2[[#This Row],[Total Recapture &amp; Penalties
Through Current FY]]+Table2[[#This Row],[Total Recapture &amp; Penalties
Next FY &amp; After]]</f>
        <v>0</v>
      </c>
      <c r="CE10" s="18">
        <v>4538.0793000000003</v>
      </c>
      <c r="CF10" s="18">
        <v>44922.102700000003</v>
      </c>
      <c r="CG10" s="18">
        <v>30961.391800000001</v>
      </c>
      <c r="CH10" s="18">
        <f>Table2[[#This Row],[Total Net Tax Revenue Generated
Through Current FY]]+Table2[[#This Row],[Total Net Tax Revenue Generated
Next FY &amp; After]]</f>
        <v>75883.494500000001</v>
      </c>
      <c r="CI10" s="18">
        <v>0</v>
      </c>
      <c r="CJ10" s="18">
        <v>0</v>
      </c>
      <c r="CK10" s="18">
        <v>0</v>
      </c>
      <c r="CL10" s="18">
        <v>0</v>
      </c>
      <c r="CM10" s="43">
        <v>0</v>
      </c>
      <c r="CN10" s="43">
        <v>0</v>
      </c>
      <c r="CO10" s="43">
        <v>0</v>
      </c>
      <c r="CP10" s="43">
        <v>80</v>
      </c>
      <c r="CQ10" s="43">
        <f>Table2[[#This Row],[Total Number of Industrial Jobs]]+Table2[[#This Row],[Total Number of Restaurant Jobs]]+Table2[[#This Row],[Total Number of Retail Jobs]]+Table2[[#This Row],[Total Number of Other Jobs]]</f>
        <v>80</v>
      </c>
      <c r="CR10" s="43">
        <v>0</v>
      </c>
      <c r="CS10" s="43">
        <v>0</v>
      </c>
      <c r="CT10" s="43">
        <v>0</v>
      </c>
      <c r="CU10" s="43">
        <v>80</v>
      </c>
      <c r="CV10" s="43">
        <f>Table2[[#This Row],[Number of Industrial Jobs Earning a Living Wage or more]]+Table2[[#This Row],[Number of Restaurant Jobs Earning a Living Wage or more]]+Table2[[#This Row],[Number of Retail Jobs Earning a Living Wage or more]]+Table2[[#This Row],[Number of Other Jobs Earning a Living Wage or more]]</f>
        <v>80</v>
      </c>
      <c r="CW10" s="47">
        <v>0</v>
      </c>
      <c r="CX10" s="47">
        <v>0</v>
      </c>
      <c r="CY10" s="47">
        <v>0</v>
      </c>
      <c r="CZ10" s="47">
        <v>100</v>
      </c>
      <c r="DA10" s="42">
        <v>1</v>
      </c>
      <c r="DB10" s="4"/>
      <c r="DE10" s="3"/>
      <c r="DF10" s="4"/>
      <c r="DG10" s="4"/>
      <c r="DH10" s="11"/>
      <c r="DI10" s="3"/>
      <c r="DJ10" s="1"/>
      <c r="DK10" s="1"/>
      <c r="DL10" s="1"/>
    </row>
    <row r="11" spans="1:116" x14ac:dyDescent="0.2">
      <c r="A11" s="12">
        <v>94061</v>
      </c>
      <c r="B11" s="14" t="s">
        <v>881</v>
      </c>
      <c r="C11" s="15" t="s">
        <v>1601</v>
      </c>
      <c r="D11" s="15" t="s">
        <v>883</v>
      </c>
      <c r="E11" s="25" t="s">
        <v>1754</v>
      </c>
      <c r="F11" s="26" t="s">
        <v>539</v>
      </c>
      <c r="G11" s="16">
        <v>1890990</v>
      </c>
      <c r="H11" s="14" t="s">
        <v>123</v>
      </c>
      <c r="I11" s="14" t="s">
        <v>882</v>
      </c>
      <c r="J11" s="12">
        <v>17</v>
      </c>
      <c r="K11" s="14" t="s">
        <v>25</v>
      </c>
      <c r="L11" s="15" t="s">
        <v>2271</v>
      </c>
      <c r="M11" s="15" t="s">
        <v>1923</v>
      </c>
      <c r="N11" s="15">
        <v>36605</v>
      </c>
      <c r="O11" s="15">
        <v>14492</v>
      </c>
      <c r="P11" s="13">
        <v>0</v>
      </c>
      <c r="Q11" s="13">
        <v>42</v>
      </c>
      <c r="R11" s="13">
        <v>0</v>
      </c>
      <c r="S11" s="13">
        <v>0</v>
      </c>
      <c r="T11" s="13">
        <v>10</v>
      </c>
      <c r="U11" s="13">
        <v>0</v>
      </c>
      <c r="V11" s="13">
        <v>23</v>
      </c>
      <c r="W11" s="13">
        <v>4</v>
      </c>
      <c r="X11" s="13">
        <v>0</v>
      </c>
      <c r="Y11" s="13">
        <v>37</v>
      </c>
      <c r="Z11" s="13">
        <v>32</v>
      </c>
      <c r="AA11" s="13">
        <v>89.189189189189193</v>
      </c>
      <c r="AB11" s="13" t="s">
        <v>17</v>
      </c>
      <c r="AC11" s="13" t="s">
        <v>17</v>
      </c>
      <c r="AD11" s="17">
        <v>0</v>
      </c>
      <c r="AE11" s="13">
        <v>0</v>
      </c>
      <c r="AF11" s="13">
        <v>0</v>
      </c>
      <c r="AG11" s="13">
        <v>0</v>
      </c>
      <c r="AH11" s="13">
        <v>0</v>
      </c>
      <c r="AI11" s="18">
        <v>220.88</v>
      </c>
      <c r="AJ11" s="18">
        <v>973.4588</v>
      </c>
      <c r="AK11" s="18">
        <v>2267.3616000000002</v>
      </c>
      <c r="AL11" s="27">
        <f>Table2[[#This Row],[Direct Tax Revenue
Through Current FY]]+Table2[[#This Row],[Direct Tax Revenue
Next FY &amp; After]]</f>
        <v>3240.8204000000001</v>
      </c>
      <c r="AM11" s="18">
        <v>101.8353</v>
      </c>
      <c r="AN11" s="18">
        <v>385.37189999999998</v>
      </c>
      <c r="AO11" s="18">
        <v>1045.3516999999999</v>
      </c>
      <c r="AP11" s="18">
        <f>Table2[[#This Row],[Indirect  &amp; Induced Tax Revenue
Through Current FY]]+Table2[[#This Row],[Indirect  &amp; Induced Tax Revenue
Next FY &amp; After]]</f>
        <v>1430.7235999999998</v>
      </c>
      <c r="AQ11" s="18">
        <v>322.71530000000001</v>
      </c>
      <c r="AR11" s="18">
        <v>1358.8307</v>
      </c>
      <c r="AS11" s="18">
        <v>3312.7132999999999</v>
      </c>
      <c r="AT11" s="18">
        <f>Table2[[#This Row],[Total Tax Revenue Generated
Through Current FY]]+Table2[[#This Row],[Total Tax Revenues Generated 
Next FY &amp; After]]</f>
        <v>4671.5439999999999</v>
      </c>
      <c r="AU11" s="18">
        <f>VLOOKUP(A:A,[1]AssistancePivot!$1:$1048576,86,FALSE)</f>
        <v>131.70740000000001</v>
      </c>
      <c r="AV11" s="18">
        <v>544.75160000000005</v>
      </c>
      <c r="AW11" s="18">
        <v>1351.9939999999999</v>
      </c>
      <c r="AX11" s="18">
        <v>1896.7456</v>
      </c>
      <c r="AY11" s="18">
        <v>0</v>
      </c>
      <c r="AZ11" s="18">
        <v>0</v>
      </c>
      <c r="BA11" s="18">
        <v>0</v>
      </c>
      <c r="BB11" s="18">
        <f>Table2[[#This Row],[MRT Savings
Through Current FY]]+Table2[[#This Row],[MRT Savings
Next FY &amp; After]]</f>
        <v>0</v>
      </c>
      <c r="BC11" s="18">
        <v>0</v>
      </c>
      <c r="BD11" s="18">
        <v>82.9619</v>
      </c>
      <c r="BE11" s="18">
        <v>0</v>
      </c>
      <c r="BF11" s="18">
        <f>Table2[[#This Row],[ST Savings
Through Current FY]]+Table2[[#This Row],[ST Savings
Next FY &amp; After]]</f>
        <v>82.9619</v>
      </c>
      <c r="BG11" s="18">
        <v>0</v>
      </c>
      <c r="BH11" s="18">
        <v>0</v>
      </c>
      <c r="BI11" s="18">
        <v>0</v>
      </c>
      <c r="BJ11" s="18">
        <f>Table2[[#This Row],[Energy Savings
Through Current FY]]+Table2[[#This Row],[Energy Savings
Next FY &amp; After]]</f>
        <v>0</v>
      </c>
      <c r="BK11" s="18">
        <v>0</v>
      </c>
      <c r="BL11" s="18">
        <v>0</v>
      </c>
      <c r="BM11" s="18">
        <v>0</v>
      </c>
      <c r="BN11" s="18">
        <f>Table2[[#This Row],[Bond Savings
Through Current FY]]+Table2[[#This Row],[Bond Savings
Next FY &amp; After]]</f>
        <v>0</v>
      </c>
      <c r="BO11" s="18">
        <v>131.70740000000001</v>
      </c>
      <c r="BP11" s="18">
        <v>627.71349999999995</v>
      </c>
      <c r="BQ11" s="18">
        <v>1351.9939999999999</v>
      </c>
      <c r="BR11" s="18">
        <f>Table2[[#This Row],[Total Savings
Through Current FY]]+Table2[[#This Row],[Total Savings
Next FY &amp; After]]</f>
        <v>1979.7075</v>
      </c>
      <c r="BS11" s="18">
        <v>0</v>
      </c>
      <c r="BT11" s="18">
        <v>0</v>
      </c>
      <c r="BU11" s="18">
        <v>0</v>
      </c>
      <c r="BV11" s="18">
        <f>Table2[[#This Row],[Recapture, Cancellation, or Reduction
Through Current FY]]+Table2[[#This Row],[Recapture, Cancellation, or Reduction
Next FY &amp; After]]</f>
        <v>0</v>
      </c>
      <c r="BW11" s="18">
        <v>0</v>
      </c>
      <c r="BX11" s="18">
        <v>0</v>
      </c>
      <c r="BY11" s="18">
        <v>0</v>
      </c>
      <c r="BZ11" s="18">
        <f>Table2[[#This Row],[Penalty Paid
Through Current FY]]+Table2[[#This Row],[Penalty Paid
Next FY &amp; After]]</f>
        <v>0</v>
      </c>
      <c r="CA11" s="18">
        <v>0</v>
      </c>
      <c r="CB11" s="18">
        <v>0</v>
      </c>
      <c r="CC11" s="18">
        <v>0</v>
      </c>
      <c r="CD11" s="18">
        <f>Table2[[#This Row],[Total Recapture &amp; Penalties
Through Current FY]]+Table2[[#This Row],[Total Recapture &amp; Penalties
Next FY &amp; After]]</f>
        <v>0</v>
      </c>
      <c r="CE11" s="18">
        <v>191.00790000000001</v>
      </c>
      <c r="CF11" s="18">
        <v>731.11720000000003</v>
      </c>
      <c r="CG11" s="18">
        <v>1960.7193</v>
      </c>
      <c r="CH11" s="18">
        <f>Table2[[#This Row],[Total Net Tax Revenue Generated
Through Current FY]]+Table2[[#This Row],[Total Net Tax Revenue Generated
Next FY &amp; After]]</f>
        <v>2691.8364999999999</v>
      </c>
      <c r="CI11" s="18">
        <v>0</v>
      </c>
      <c r="CJ11" s="18">
        <v>0</v>
      </c>
      <c r="CK11" s="18">
        <v>0</v>
      </c>
      <c r="CL11" s="18">
        <v>0</v>
      </c>
      <c r="CM11" s="43">
        <v>0</v>
      </c>
      <c r="CN11" s="43">
        <v>0</v>
      </c>
      <c r="CO11" s="43">
        <v>37</v>
      </c>
      <c r="CP11" s="43">
        <v>0</v>
      </c>
      <c r="CQ11" s="43">
        <f>Table2[[#This Row],[Total Number of Industrial Jobs]]+Table2[[#This Row],[Total Number of Restaurant Jobs]]+Table2[[#This Row],[Total Number of Retail Jobs]]+Table2[[#This Row],[Total Number of Other Jobs]]</f>
        <v>37</v>
      </c>
      <c r="CR11" s="43">
        <v>0</v>
      </c>
      <c r="CS11" s="43">
        <v>0</v>
      </c>
      <c r="CT11" s="43">
        <v>37</v>
      </c>
      <c r="CU11" s="43">
        <v>0</v>
      </c>
      <c r="CV11" s="43">
        <f>Table2[[#This Row],[Number of Industrial Jobs Earning a Living Wage or more]]+Table2[[#This Row],[Number of Restaurant Jobs Earning a Living Wage or more]]+Table2[[#This Row],[Number of Retail Jobs Earning a Living Wage or more]]+Table2[[#This Row],[Number of Other Jobs Earning a Living Wage or more]]</f>
        <v>37</v>
      </c>
      <c r="CW11" s="47">
        <v>0</v>
      </c>
      <c r="CX11" s="47">
        <v>0</v>
      </c>
      <c r="CY11" s="47">
        <v>100</v>
      </c>
      <c r="CZ11" s="47">
        <v>0</v>
      </c>
      <c r="DA11" s="42">
        <v>1</v>
      </c>
      <c r="DB11" s="4"/>
      <c r="DE11" s="3"/>
      <c r="DF11" s="4"/>
      <c r="DG11" s="4"/>
      <c r="DH11" s="11"/>
      <c r="DI11" s="3"/>
      <c r="DJ11" s="1"/>
      <c r="DK11" s="1"/>
      <c r="DL11" s="1"/>
    </row>
    <row r="12" spans="1:116" x14ac:dyDescent="0.2">
      <c r="A12" s="12">
        <v>94219</v>
      </c>
      <c r="B12" s="14" t="s">
        <v>1238</v>
      </c>
      <c r="C12" s="15" t="s">
        <v>1601</v>
      </c>
      <c r="D12" s="15" t="s">
        <v>1240</v>
      </c>
      <c r="E12" s="25" t="s">
        <v>1816</v>
      </c>
      <c r="F12" s="26" t="s">
        <v>539</v>
      </c>
      <c r="G12" s="16">
        <v>1500414</v>
      </c>
      <c r="H12" s="14" t="s">
        <v>123</v>
      </c>
      <c r="I12" s="14" t="s">
        <v>1239</v>
      </c>
      <c r="J12" s="12">
        <v>9</v>
      </c>
      <c r="K12" s="14" t="s">
        <v>94</v>
      </c>
      <c r="L12" s="15" t="s">
        <v>2371</v>
      </c>
      <c r="M12" s="15" t="s">
        <v>2372</v>
      </c>
      <c r="N12" s="15">
        <v>9625</v>
      </c>
      <c r="O12" s="15">
        <v>13352</v>
      </c>
      <c r="P12" s="13">
        <v>0</v>
      </c>
      <c r="Q12" s="13">
        <v>20</v>
      </c>
      <c r="R12" s="13">
        <v>0</v>
      </c>
      <c r="S12" s="13">
        <v>0</v>
      </c>
      <c r="T12" s="13">
        <v>14</v>
      </c>
      <c r="U12" s="13">
        <v>0</v>
      </c>
      <c r="V12" s="13">
        <v>11</v>
      </c>
      <c r="W12" s="13">
        <v>0</v>
      </c>
      <c r="X12" s="13">
        <v>0</v>
      </c>
      <c r="Y12" s="13">
        <v>25</v>
      </c>
      <c r="Z12" s="13">
        <v>18</v>
      </c>
      <c r="AA12" s="13">
        <v>92</v>
      </c>
      <c r="AB12" s="13" t="s">
        <v>17</v>
      </c>
      <c r="AC12" s="13" t="s">
        <v>17</v>
      </c>
      <c r="AD12" s="17">
        <v>0</v>
      </c>
      <c r="AE12" s="13">
        <v>0</v>
      </c>
      <c r="AF12" s="13">
        <v>0</v>
      </c>
      <c r="AG12" s="13">
        <v>0</v>
      </c>
      <c r="AH12" s="13">
        <v>0</v>
      </c>
      <c r="AI12" s="18">
        <v>46.936500000000002</v>
      </c>
      <c r="AJ12" s="18">
        <v>791.03229999999996</v>
      </c>
      <c r="AK12" s="18">
        <v>776.54660000000001</v>
      </c>
      <c r="AL12" s="27">
        <f>Table2[[#This Row],[Direct Tax Revenue
Through Current FY]]+Table2[[#This Row],[Direct Tax Revenue
Next FY &amp; After]]</f>
        <v>1567.5789</v>
      </c>
      <c r="AM12" s="18">
        <v>55.455599999999997</v>
      </c>
      <c r="AN12" s="18">
        <v>92.713999999999999</v>
      </c>
      <c r="AO12" s="18">
        <v>917.49279999999999</v>
      </c>
      <c r="AP12" s="18">
        <f>Table2[[#This Row],[Indirect  &amp; Induced Tax Revenue
Through Current FY]]+Table2[[#This Row],[Indirect  &amp; Induced Tax Revenue
Next FY &amp; After]]</f>
        <v>1010.2067999999999</v>
      </c>
      <c r="AQ12" s="18">
        <v>102.3921</v>
      </c>
      <c r="AR12" s="18">
        <v>883.74630000000002</v>
      </c>
      <c r="AS12" s="18">
        <v>1694.0393999999999</v>
      </c>
      <c r="AT12" s="18">
        <f>Table2[[#This Row],[Total Tax Revenue Generated
Through Current FY]]+Table2[[#This Row],[Total Tax Revenues Generated 
Next FY &amp; After]]</f>
        <v>2577.7856999999999</v>
      </c>
      <c r="AU12" s="18">
        <f>VLOOKUP(A:A,[1]AssistancePivot!$1:$1048576,86,FALSE)</f>
        <v>130.71289999999999</v>
      </c>
      <c r="AV12" s="18">
        <v>835.64210000000003</v>
      </c>
      <c r="AW12" s="18">
        <v>2162.5944</v>
      </c>
      <c r="AX12" s="18">
        <v>2998.2365</v>
      </c>
      <c r="AY12" s="18">
        <v>0</v>
      </c>
      <c r="AZ12" s="18">
        <v>0</v>
      </c>
      <c r="BA12" s="18">
        <v>0</v>
      </c>
      <c r="BB12" s="18">
        <f>Table2[[#This Row],[MRT Savings
Through Current FY]]+Table2[[#This Row],[MRT Savings
Next FY &amp; After]]</f>
        <v>0</v>
      </c>
      <c r="BC12" s="18">
        <v>0</v>
      </c>
      <c r="BD12" s="18">
        <v>0</v>
      </c>
      <c r="BE12" s="18">
        <v>58.175800000000002</v>
      </c>
      <c r="BF12" s="18">
        <f>Table2[[#This Row],[ST Savings
Through Current FY]]+Table2[[#This Row],[ST Savings
Next FY &amp; After]]</f>
        <v>58.175800000000002</v>
      </c>
      <c r="BG12" s="18">
        <v>0</v>
      </c>
      <c r="BH12" s="18">
        <v>0</v>
      </c>
      <c r="BI12" s="18">
        <v>0</v>
      </c>
      <c r="BJ12" s="18">
        <f>Table2[[#This Row],[Energy Savings
Through Current FY]]+Table2[[#This Row],[Energy Savings
Next FY &amp; After]]</f>
        <v>0</v>
      </c>
      <c r="BK12" s="18">
        <v>0</v>
      </c>
      <c r="BL12" s="18">
        <v>0</v>
      </c>
      <c r="BM12" s="18">
        <v>0</v>
      </c>
      <c r="BN12" s="18">
        <f>Table2[[#This Row],[Bond Savings
Through Current FY]]+Table2[[#This Row],[Bond Savings
Next FY &amp; After]]</f>
        <v>0</v>
      </c>
      <c r="BO12" s="18">
        <v>130.71289999999999</v>
      </c>
      <c r="BP12" s="18">
        <v>835.64210000000003</v>
      </c>
      <c r="BQ12" s="18">
        <v>2220.7701999999999</v>
      </c>
      <c r="BR12" s="18">
        <f>Table2[[#This Row],[Total Savings
Through Current FY]]+Table2[[#This Row],[Total Savings
Next FY &amp; After]]</f>
        <v>3056.4123</v>
      </c>
      <c r="BS12" s="18">
        <v>0</v>
      </c>
      <c r="BT12" s="18">
        <v>0</v>
      </c>
      <c r="BU12" s="18">
        <v>0</v>
      </c>
      <c r="BV12" s="18">
        <f>Table2[[#This Row],[Recapture, Cancellation, or Reduction
Through Current FY]]+Table2[[#This Row],[Recapture, Cancellation, or Reduction
Next FY &amp; After]]</f>
        <v>0</v>
      </c>
      <c r="BW12" s="18">
        <v>0</v>
      </c>
      <c r="BX12" s="18">
        <v>0</v>
      </c>
      <c r="BY12" s="18">
        <v>0</v>
      </c>
      <c r="BZ12" s="18">
        <f>Table2[[#This Row],[Penalty Paid
Through Current FY]]+Table2[[#This Row],[Penalty Paid
Next FY &amp; After]]</f>
        <v>0</v>
      </c>
      <c r="CA12" s="18">
        <v>0</v>
      </c>
      <c r="CB12" s="18">
        <v>0</v>
      </c>
      <c r="CC12" s="18">
        <v>0</v>
      </c>
      <c r="CD12" s="18">
        <f>Table2[[#This Row],[Total Recapture &amp; Penalties
Through Current FY]]+Table2[[#This Row],[Total Recapture &amp; Penalties
Next FY &amp; After]]</f>
        <v>0</v>
      </c>
      <c r="CE12" s="18">
        <v>-28.320799999999998</v>
      </c>
      <c r="CF12" s="18">
        <v>48.104199999999999</v>
      </c>
      <c r="CG12" s="18">
        <v>-526.73080000000004</v>
      </c>
      <c r="CH12" s="18">
        <f>Table2[[#This Row],[Total Net Tax Revenue Generated
Through Current FY]]+Table2[[#This Row],[Total Net Tax Revenue Generated
Next FY &amp; After]]</f>
        <v>-478.62660000000005</v>
      </c>
      <c r="CI12" s="18">
        <v>0</v>
      </c>
      <c r="CJ12" s="18">
        <v>0</v>
      </c>
      <c r="CK12" s="18">
        <v>0</v>
      </c>
      <c r="CL12" s="18">
        <v>0</v>
      </c>
      <c r="CM12" s="43">
        <v>0</v>
      </c>
      <c r="CN12" s="43">
        <v>0</v>
      </c>
      <c r="CO12" s="43">
        <v>25</v>
      </c>
      <c r="CP12" s="43">
        <v>0</v>
      </c>
      <c r="CQ12" s="43">
        <f>Table2[[#This Row],[Total Number of Industrial Jobs]]+Table2[[#This Row],[Total Number of Restaurant Jobs]]+Table2[[#This Row],[Total Number of Retail Jobs]]+Table2[[#This Row],[Total Number of Other Jobs]]</f>
        <v>25</v>
      </c>
      <c r="CR12" s="43">
        <v>0</v>
      </c>
      <c r="CS12" s="43">
        <v>0</v>
      </c>
      <c r="CT12" s="43">
        <v>25</v>
      </c>
      <c r="CU12" s="43">
        <v>0</v>
      </c>
      <c r="CV12" s="43">
        <f>Table2[[#This Row],[Number of Industrial Jobs Earning a Living Wage or more]]+Table2[[#This Row],[Number of Restaurant Jobs Earning a Living Wage or more]]+Table2[[#This Row],[Number of Retail Jobs Earning a Living Wage or more]]+Table2[[#This Row],[Number of Other Jobs Earning a Living Wage or more]]</f>
        <v>25</v>
      </c>
      <c r="CW12" s="47">
        <v>0</v>
      </c>
      <c r="CX12" s="47">
        <v>0</v>
      </c>
      <c r="CY12" s="47">
        <v>100</v>
      </c>
      <c r="CZ12" s="47">
        <v>0</v>
      </c>
      <c r="DA12" s="42">
        <v>1</v>
      </c>
      <c r="DB12" s="4"/>
      <c r="DE12" s="3"/>
      <c r="DF12" s="4"/>
      <c r="DG12" s="4"/>
      <c r="DH12" s="11"/>
      <c r="DI12" s="3"/>
      <c r="DJ12" s="1"/>
      <c r="DK12" s="1"/>
      <c r="DL12" s="1"/>
    </row>
    <row r="13" spans="1:116" x14ac:dyDescent="0.2">
      <c r="A13" s="12">
        <v>94191</v>
      </c>
      <c r="B13" s="14" t="s">
        <v>1174</v>
      </c>
      <c r="C13" s="15" t="s">
        <v>1580</v>
      </c>
      <c r="D13" s="15" t="s">
        <v>1175</v>
      </c>
      <c r="E13" s="25" t="s">
        <v>1720</v>
      </c>
      <c r="F13" s="26" t="s">
        <v>395</v>
      </c>
      <c r="G13" s="16">
        <v>0</v>
      </c>
      <c r="H13" s="14" t="s">
        <v>15</v>
      </c>
      <c r="I13" s="14" t="s">
        <v>815</v>
      </c>
      <c r="J13" s="12">
        <v>3</v>
      </c>
      <c r="K13" s="14" t="s">
        <v>94</v>
      </c>
      <c r="L13" s="15" t="s">
        <v>2188</v>
      </c>
      <c r="M13" s="15" t="s">
        <v>2379</v>
      </c>
      <c r="N13" s="15">
        <v>0</v>
      </c>
      <c r="O13" s="15">
        <v>1178655</v>
      </c>
      <c r="P13" s="13">
        <v>0</v>
      </c>
      <c r="Q13" s="13">
        <v>0</v>
      </c>
      <c r="R13" s="13">
        <v>0</v>
      </c>
      <c r="S13" s="13">
        <v>115</v>
      </c>
      <c r="T13" s="13">
        <v>4</v>
      </c>
      <c r="U13" s="13">
        <v>231</v>
      </c>
      <c r="V13" s="13">
        <v>3353</v>
      </c>
      <c r="W13" s="13">
        <v>0</v>
      </c>
      <c r="X13" s="13">
        <v>0</v>
      </c>
      <c r="Y13" s="13">
        <v>3703</v>
      </c>
      <c r="Z13" s="13">
        <v>3643</v>
      </c>
      <c r="AA13" s="13">
        <v>0</v>
      </c>
      <c r="AB13" s="13" t="s">
        <v>17</v>
      </c>
      <c r="AC13" s="13" t="s">
        <v>17</v>
      </c>
      <c r="AD13" s="17">
        <v>2314</v>
      </c>
      <c r="AE13" s="13">
        <v>123</v>
      </c>
      <c r="AF13" s="13">
        <v>80</v>
      </c>
      <c r="AG13" s="13">
        <v>99</v>
      </c>
      <c r="AH13" s="13">
        <v>0</v>
      </c>
      <c r="AI13" s="18">
        <v>45365.1299</v>
      </c>
      <c r="AJ13" s="18">
        <v>130593.15399999999</v>
      </c>
      <c r="AK13" s="18">
        <v>623997.52819999994</v>
      </c>
      <c r="AL13" s="27">
        <f>Table2[[#This Row],[Direct Tax Revenue
Through Current FY]]+Table2[[#This Row],[Direct Tax Revenue
Next FY &amp; After]]</f>
        <v>754590.68219999992</v>
      </c>
      <c r="AM13" s="18">
        <v>11081.0627</v>
      </c>
      <c r="AN13" s="18">
        <v>45649.7065</v>
      </c>
      <c r="AO13" s="18">
        <v>152420.05869999999</v>
      </c>
      <c r="AP13" s="18">
        <f>Table2[[#This Row],[Indirect  &amp; Induced Tax Revenue
Through Current FY]]+Table2[[#This Row],[Indirect  &amp; Induced Tax Revenue
Next FY &amp; After]]</f>
        <v>198069.76519999999</v>
      </c>
      <c r="AQ13" s="18">
        <v>56446.192600000002</v>
      </c>
      <c r="AR13" s="18">
        <v>176242.86050000001</v>
      </c>
      <c r="AS13" s="18">
        <v>776417.58689999999</v>
      </c>
      <c r="AT13" s="18">
        <f>Table2[[#This Row],[Total Tax Revenue Generated
Through Current FY]]+Table2[[#This Row],[Total Tax Revenues Generated 
Next FY &amp; After]]</f>
        <v>952660.44739999995</v>
      </c>
      <c r="AU13" s="18">
        <f>VLOOKUP(A:A,[1]AssistancePivot!$1:$1048576,86,FALSE)</f>
        <v>12578.6736</v>
      </c>
      <c r="AV13" s="18">
        <v>21573.317999999999</v>
      </c>
      <c r="AW13" s="18">
        <v>173019.7015</v>
      </c>
      <c r="AX13" s="18">
        <v>194593.01949999999</v>
      </c>
      <c r="AY13" s="18">
        <v>0</v>
      </c>
      <c r="AZ13" s="18">
        <v>0</v>
      </c>
      <c r="BA13" s="18">
        <v>0</v>
      </c>
      <c r="BB13" s="18">
        <f>Table2[[#This Row],[MRT Savings
Through Current FY]]+Table2[[#This Row],[MRT Savings
Next FY &amp; After]]</f>
        <v>0</v>
      </c>
      <c r="BC13" s="18">
        <v>0</v>
      </c>
      <c r="BD13" s="18">
        <v>0</v>
      </c>
      <c r="BE13" s="18">
        <v>0</v>
      </c>
      <c r="BF13" s="18">
        <f>Table2[[#This Row],[ST Savings
Through Current FY]]+Table2[[#This Row],[ST Savings
Next FY &amp; After]]</f>
        <v>0</v>
      </c>
      <c r="BG13" s="18">
        <v>0</v>
      </c>
      <c r="BH13" s="18">
        <v>0</v>
      </c>
      <c r="BI13" s="18">
        <v>0</v>
      </c>
      <c r="BJ13" s="18">
        <f>Table2[[#This Row],[Energy Savings
Through Current FY]]+Table2[[#This Row],[Energy Savings
Next FY &amp; After]]</f>
        <v>0</v>
      </c>
      <c r="BK13" s="18">
        <v>0</v>
      </c>
      <c r="BL13" s="18">
        <v>0</v>
      </c>
      <c r="BM13" s="18">
        <v>0</v>
      </c>
      <c r="BN13" s="18">
        <f>Table2[[#This Row],[Bond Savings
Through Current FY]]+Table2[[#This Row],[Bond Savings
Next FY &amp; After]]</f>
        <v>0</v>
      </c>
      <c r="BO13" s="18">
        <v>12578.6736</v>
      </c>
      <c r="BP13" s="18">
        <v>21573.317999999999</v>
      </c>
      <c r="BQ13" s="18">
        <v>173019.7015</v>
      </c>
      <c r="BR13" s="18">
        <f>Table2[[#This Row],[Total Savings
Through Current FY]]+Table2[[#This Row],[Total Savings
Next FY &amp; After]]</f>
        <v>194593.01949999999</v>
      </c>
      <c r="BS13" s="18">
        <v>0</v>
      </c>
      <c r="BT13" s="18">
        <v>0</v>
      </c>
      <c r="BU13" s="18">
        <v>0</v>
      </c>
      <c r="BV13" s="18">
        <f>Table2[[#This Row],[Recapture, Cancellation, or Reduction
Through Current FY]]+Table2[[#This Row],[Recapture, Cancellation, or Reduction
Next FY &amp; After]]</f>
        <v>0</v>
      </c>
      <c r="BW13" s="18">
        <v>0</v>
      </c>
      <c r="BX13" s="18">
        <v>0</v>
      </c>
      <c r="BY13" s="18">
        <v>0</v>
      </c>
      <c r="BZ13" s="18">
        <f>Table2[[#This Row],[Penalty Paid
Through Current FY]]+Table2[[#This Row],[Penalty Paid
Next FY &amp; After]]</f>
        <v>0</v>
      </c>
      <c r="CA13" s="18">
        <v>0</v>
      </c>
      <c r="CB13" s="18">
        <v>0</v>
      </c>
      <c r="CC13" s="18">
        <v>0</v>
      </c>
      <c r="CD13" s="18">
        <f>Table2[[#This Row],[Total Recapture &amp; Penalties
Through Current FY]]+Table2[[#This Row],[Total Recapture &amp; Penalties
Next FY &amp; After]]</f>
        <v>0</v>
      </c>
      <c r="CE13" s="18">
        <v>43867.519</v>
      </c>
      <c r="CF13" s="18">
        <v>154669.54250000001</v>
      </c>
      <c r="CG13" s="18">
        <v>603397.88540000003</v>
      </c>
      <c r="CH13" s="18">
        <f>Table2[[#This Row],[Total Net Tax Revenue Generated
Through Current FY]]+Table2[[#This Row],[Total Net Tax Revenue Generated
Next FY &amp; After]]</f>
        <v>758067.42790000001</v>
      </c>
      <c r="CI13" s="18">
        <v>0</v>
      </c>
      <c r="CJ13" s="18">
        <v>0</v>
      </c>
      <c r="CK13" s="18">
        <v>0</v>
      </c>
      <c r="CL13" s="18">
        <v>0</v>
      </c>
      <c r="CM13" s="43">
        <v>0</v>
      </c>
      <c r="CN13" s="43">
        <v>0</v>
      </c>
      <c r="CO13" s="43">
        <v>0</v>
      </c>
      <c r="CP13" s="43">
        <v>3703</v>
      </c>
      <c r="CQ13" s="43">
        <f>Table2[[#This Row],[Total Number of Industrial Jobs]]+Table2[[#This Row],[Total Number of Restaurant Jobs]]+Table2[[#This Row],[Total Number of Retail Jobs]]+Table2[[#This Row],[Total Number of Other Jobs]]</f>
        <v>3703</v>
      </c>
      <c r="CR13" s="43">
        <v>0</v>
      </c>
      <c r="CS13" s="43">
        <v>0</v>
      </c>
      <c r="CT13" s="43">
        <v>0</v>
      </c>
      <c r="CU13" s="43">
        <v>3703</v>
      </c>
      <c r="CV13" s="43">
        <f>Table2[[#This Row],[Number of Industrial Jobs Earning a Living Wage or more]]+Table2[[#This Row],[Number of Restaurant Jobs Earning a Living Wage or more]]+Table2[[#This Row],[Number of Retail Jobs Earning a Living Wage or more]]+Table2[[#This Row],[Number of Other Jobs Earning a Living Wage or more]]</f>
        <v>3703</v>
      </c>
      <c r="CW13" s="47">
        <v>0</v>
      </c>
      <c r="CX13" s="47">
        <v>0</v>
      </c>
      <c r="CY13" s="47">
        <v>0</v>
      </c>
      <c r="CZ13" s="47">
        <v>100</v>
      </c>
      <c r="DA13" s="42">
        <v>1</v>
      </c>
      <c r="DB13" s="4"/>
      <c r="DE13" s="3"/>
      <c r="DF13" s="4"/>
      <c r="DG13" s="4"/>
      <c r="DH13" s="11"/>
      <c r="DI13" s="3"/>
      <c r="DJ13" s="1"/>
      <c r="DK13" s="1"/>
      <c r="DL13" s="1"/>
    </row>
    <row r="14" spans="1:116" x14ac:dyDescent="0.2">
      <c r="A14" s="12">
        <v>93931</v>
      </c>
      <c r="B14" s="14" t="s">
        <v>702</v>
      </c>
      <c r="C14" s="15" t="s">
        <v>1601</v>
      </c>
      <c r="D14" s="15" t="s">
        <v>704</v>
      </c>
      <c r="E14" s="25" t="s">
        <v>1661</v>
      </c>
      <c r="F14" s="26" t="s">
        <v>539</v>
      </c>
      <c r="G14" s="16">
        <v>2050000</v>
      </c>
      <c r="H14" s="14" t="s">
        <v>123</v>
      </c>
      <c r="I14" s="14" t="s">
        <v>703</v>
      </c>
      <c r="J14" s="12">
        <v>16</v>
      </c>
      <c r="K14" s="14" t="s">
        <v>25</v>
      </c>
      <c r="L14" s="15" t="s">
        <v>2166</v>
      </c>
      <c r="M14" s="15" t="s">
        <v>2167</v>
      </c>
      <c r="N14" s="15">
        <v>135000</v>
      </c>
      <c r="O14" s="15">
        <v>16530</v>
      </c>
      <c r="P14" s="13">
        <v>0</v>
      </c>
      <c r="Q14" s="13">
        <v>2</v>
      </c>
      <c r="R14" s="13">
        <v>0</v>
      </c>
      <c r="S14" s="13">
        <v>0</v>
      </c>
      <c r="T14" s="13">
        <v>7</v>
      </c>
      <c r="U14" s="13">
        <v>0</v>
      </c>
      <c r="V14" s="13">
        <v>23</v>
      </c>
      <c r="W14" s="13">
        <v>0</v>
      </c>
      <c r="X14" s="13">
        <v>0</v>
      </c>
      <c r="Y14" s="13">
        <v>30</v>
      </c>
      <c r="Z14" s="13">
        <v>26</v>
      </c>
      <c r="AA14" s="13">
        <v>100</v>
      </c>
      <c r="AB14" s="13" t="s">
        <v>17</v>
      </c>
      <c r="AC14" s="13" t="s">
        <v>17</v>
      </c>
      <c r="AD14" s="17">
        <v>0</v>
      </c>
      <c r="AE14" s="13">
        <v>0</v>
      </c>
      <c r="AF14" s="13">
        <v>0</v>
      </c>
      <c r="AG14" s="13">
        <v>0</v>
      </c>
      <c r="AH14" s="13">
        <v>0</v>
      </c>
      <c r="AI14" s="18">
        <v>125.8511</v>
      </c>
      <c r="AJ14" s="18">
        <v>1240.7485999999999</v>
      </c>
      <c r="AK14" s="18">
        <v>840.10469999999998</v>
      </c>
      <c r="AL14" s="27">
        <f>Table2[[#This Row],[Direct Tax Revenue
Through Current FY]]+Table2[[#This Row],[Direct Tax Revenue
Next FY &amp; After]]</f>
        <v>2080.8532999999998</v>
      </c>
      <c r="AM14" s="18">
        <v>82.742900000000006</v>
      </c>
      <c r="AN14" s="18">
        <v>692.85720000000003</v>
      </c>
      <c r="AO14" s="18">
        <v>552.34079999999994</v>
      </c>
      <c r="AP14" s="18">
        <f>Table2[[#This Row],[Indirect  &amp; Induced Tax Revenue
Through Current FY]]+Table2[[#This Row],[Indirect  &amp; Induced Tax Revenue
Next FY &amp; After]]</f>
        <v>1245.1979999999999</v>
      </c>
      <c r="AQ14" s="18">
        <v>208.59399999999999</v>
      </c>
      <c r="AR14" s="18">
        <v>1933.6058</v>
      </c>
      <c r="AS14" s="18">
        <v>1392.4455</v>
      </c>
      <c r="AT14" s="18">
        <f>Table2[[#This Row],[Total Tax Revenue Generated
Through Current FY]]+Table2[[#This Row],[Total Tax Revenues Generated 
Next FY &amp; After]]</f>
        <v>3326.0513000000001</v>
      </c>
      <c r="AU14" s="18">
        <f>VLOOKUP(A:A,[1]AssistancePivot!$1:$1048576,86,FALSE)</f>
        <v>1.1456</v>
      </c>
      <c r="AV14" s="18">
        <v>95.462699999999998</v>
      </c>
      <c r="AW14" s="18">
        <v>7.6477000000000004</v>
      </c>
      <c r="AX14" s="18">
        <v>103.1104</v>
      </c>
      <c r="AY14" s="18">
        <v>0</v>
      </c>
      <c r="AZ14" s="18">
        <v>0</v>
      </c>
      <c r="BA14" s="18">
        <v>0</v>
      </c>
      <c r="BB14" s="18">
        <f>Table2[[#This Row],[MRT Savings
Through Current FY]]+Table2[[#This Row],[MRT Savings
Next FY &amp; After]]</f>
        <v>0</v>
      </c>
      <c r="BC14" s="18">
        <v>0</v>
      </c>
      <c r="BD14" s="18">
        <v>0</v>
      </c>
      <c r="BE14" s="18">
        <v>0</v>
      </c>
      <c r="BF14" s="18">
        <f>Table2[[#This Row],[ST Savings
Through Current FY]]+Table2[[#This Row],[ST Savings
Next FY &amp; After]]</f>
        <v>0</v>
      </c>
      <c r="BG14" s="18">
        <v>0</v>
      </c>
      <c r="BH14" s="18">
        <v>0</v>
      </c>
      <c r="BI14" s="18">
        <v>0</v>
      </c>
      <c r="BJ14" s="18">
        <f>Table2[[#This Row],[Energy Savings
Through Current FY]]+Table2[[#This Row],[Energy Savings
Next FY &amp; After]]</f>
        <v>0</v>
      </c>
      <c r="BK14" s="18">
        <v>0</v>
      </c>
      <c r="BL14" s="18">
        <v>0</v>
      </c>
      <c r="BM14" s="18">
        <v>0</v>
      </c>
      <c r="BN14" s="18">
        <f>Table2[[#This Row],[Bond Savings
Through Current FY]]+Table2[[#This Row],[Bond Savings
Next FY &amp; After]]</f>
        <v>0</v>
      </c>
      <c r="BO14" s="18">
        <v>1.1456</v>
      </c>
      <c r="BP14" s="18">
        <v>95.462699999999998</v>
      </c>
      <c r="BQ14" s="18">
        <v>7.6477000000000004</v>
      </c>
      <c r="BR14" s="18">
        <f>Table2[[#This Row],[Total Savings
Through Current FY]]+Table2[[#This Row],[Total Savings
Next FY &amp; After]]</f>
        <v>103.1104</v>
      </c>
      <c r="BS14" s="18">
        <v>0</v>
      </c>
      <c r="BT14" s="18">
        <v>0</v>
      </c>
      <c r="BU14" s="18">
        <v>0</v>
      </c>
      <c r="BV14" s="18">
        <f>Table2[[#This Row],[Recapture, Cancellation, or Reduction
Through Current FY]]+Table2[[#This Row],[Recapture, Cancellation, or Reduction
Next FY &amp; After]]</f>
        <v>0</v>
      </c>
      <c r="BW14" s="18">
        <v>0</v>
      </c>
      <c r="BX14" s="18">
        <v>0</v>
      </c>
      <c r="BY14" s="18">
        <v>0</v>
      </c>
      <c r="BZ14" s="18">
        <f>Table2[[#This Row],[Penalty Paid
Through Current FY]]+Table2[[#This Row],[Penalty Paid
Next FY &amp; After]]</f>
        <v>0</v>
      </c>
      <c r="CA14" s="18">
        <v>0</v>
      </c>
      <c r="CB14" s="18">
        <v>0</v>
      </c>
      <c r="CC14" s="18">
        <v>0</v>
      </c>
      <c r="CD14" s="18">
        <f>Table2[[#This Row],[Total Recapture &amp; Penalties
Through Current FY]]+Table2[[#This Row],[Total Recapture &amp; Penalties
Next FY &amp; After]]</f>
        <v>0</v>
      </c>
      <c r="CE14" s="18">
        <v>207.44839999999999</v>
      </c>
      <c r="CF14" s="18">
        <v>1838.1431</v>
      </c>
      <c r="CG14" s="18">
        <v>1384.7978000000001</v>
      </c>
      <c r="CH14" s="18">
        <f>Table2[[#This Row],[Total Net Tax Revenue Generated
Through Current FY]]+Table2[[#This Row],[Total Net Tax Revenue Generated
Next FY &amp; After]]</f>
        <v>3222.9409000000001</v>
      </c>
      <c r="CI14" s="18">
        <v>0</v>
      </c>
      <c r="CJ14" s="18">
        <v>0</v>
      </c>
      <c r="CK14" s="18">
        <v>0</v>
      </c>
      <c r="CL14" s="18">
        <v>0</v>
      </c>
      <c r="CM14" s="43">
        <v>0</v>
      </c>
      <c r="CN14" s="43">
        <v>0</v>
      </c>
      <c r="CO14" s="43">
        <v>30</v>
      </c>
      <c r="CP14" s="43">
        <v>0</v>
      </c>
      <c r="CQ14" s="43">
        <f>Table2[[#This Row],[Total Number of Industrial Jobs]]+Table2[[#This Row],[Total Number of Restaurant Jobs]]+Table2[[#This Row],[Total Number of Retail Jobs]]+Table2[[#This Row],[Total Number of Other Jobs]]</f>
        <v>30</v>
      </c>
      <c r="CR14" s="43">
        <v>0</v>
      </c>
      <c r="CS14" s="43">
        <v>0</v>
      </c>
      <c r="CT14" s="43">
        <v>30</v>
      </c>
      <c r="CU14" s="43">
        <v>0</v>
      </c>
      <c r="CV14" s="43">
        <f>Table2[[#This Row],[Number of Industrial Jobs Earning a Living Wage or more]]+Table2[[#This Row],[Number of Restaurant Jobs Earning a Living Wage or more]]+Table2[[#This Row],[Number of Retail Jobs Earning a Living Wage or more]]+Table2[[#This Row],[Number of Other Jobs Earning a Living Wage or more]]</f>
        <v>30</v>
      </c>
      <c r="CW14" s="47">
        <v>0</v>
      </c>
      <c r="CX14" s="47">
        <v>0</v>
      </c>
      <c r="CY14" s="47">
        <v>100</v>
      </c>
      <c r="CZ14" s="47">
        <v>0</v>
      </c>
      <c r="DA14" s="42">
        <v>1</v>
      </c>
      <c r="DB14" s="4"/>
      <c r="DE14" s="3"/>
      <c r="DF14" s="4"/>
      <c r="DG14" s="4"/>
      <c r="DH14" s="11"/>
      <c r="DI14" s="3"/>
      <c r="DJ14" s="1"/>
      <c r="DK14" s="1"/>
      <c r="DL14" s="1"/>
    </row>
    <row r="15" spans="1:116" x14ac:dyDescent="0.2">
      <c r="A15" s="12">
        <v>94208</v>
      </c>
      <c r="B15" s="14" t="s">
        <v>1213</v>
      </c>
      <c r="C15" s="15" t="s">
        <v>1580</v>
      </c>
      <c r="D15" s="15" t="s">
        <v>1215</v>
      </c>
      <c r="E15" s="25" t="s">
        <v>1824</v>
      </c>
      <c r="F15" s="26" t="s">
        <v>395</v>
      </c>
      <c r="G15" s="16">
        <v>81414386</v>
      </c>
      <c r="H15" s="14" t="s">
        <v>1004</v>
      </c>
      <c r="I15" s="14" t="s">
        <v>1214</v>
      </c>
      <c r="J15" s="12">
        <v>17</v>
      </c>
      <c r="K15" s="14" t="s">
        <v>25</v>
      </c>
      <c r="L15" s="15" t="s">
        <v>2388</v>
      </c>
      <c r="M15" s="15" t="s">
        <v>2030</v>
      </c>
      <c r="N15" s="15">
        <v>19000</v>
      </c>
      <c r="O15" s="15">
        <v>147000</v>
      </c>
      <c r="P15" s="13">
        <v>0</v>
      </c>
      <c r="Q15" s="13">
        <v>230</v>
      </c>
      <c r="R15" s="13">
        <v>0</v>
      </c>
      <c r="S15" s="13">
        <v>0</v>
      </c>
      <c r="T15" s="13">
        <v>0</v>
      </c>
      <c r="U15" s="13">
        <v>0</v>
      </c>
      <c r="V15" s="13">
        <v>0</v>
      </c>
      <c r="W15" s="13">
        <v>0</v>
      </c>
      <c r="X15" s="13">
        <v>86</v>
      </c>
      <c r="Y15" s="13">
        <v>0</v>
      </c>
      <c r="Z15" s="13">
        <v>0</v>
      </c>
      <c r="AA15" s="13">
        <v>0</v>
      </c>
      <c r="AB15" s="13" t="s">
        <v>17</v>
      </c>
      <c r="AC15" s="13" t="s">
        <v>17</v>
      </c>
      <c r="AD15" s="17">
        <v>0</v>
      </c>
      <c r="AE15" s="13">
        <v>0</v>
      </c>
      <c r="AF15" s="13">
        <v>0</v>
      </c>
      <c r="AG15" s="13">
        <v>0</v>
      </c>
      <c r="AH15" s="13">
        <v>0</v>
      </c>
      <c r="AI15" s="18">
        <v>520.09119999999996</v>
      </c>
      <c r="AJ15" s="18">
        <v>1643.0644</v>
      </c>
      <c r="AK15" s="18">
        <v>207.32820000000001</v>
      </c>
      <c r="AL15" s="27">
        <f>Table2[[#This Row],[Direct Tax Revenue
Through Current FY]]+Table2[[#This Row],[Direct Tax Revenue
Next FY &amp; After]]</f>
        <v>1850.3925999999999</v>
      </c>
      <c r="AM15" s="18">
        <v>374.93549999999999</v>
      </c>
      <c r="AN15" s="18">
        <v>689.13930000000005</v>
      </c>
      <c r="AO15" s="18">
        <v>753.02930000000003</v>
      </c>
      <c r="AP15" s="18">
        <f>Table2[[#This Row],[Indirect  &amp; Induced Tax Revenue
Through Current FY]]+Table2[[#This Row],[Indirect  &amp; Induced Tax Revenue
Next FY &amp; After]]</f>
        <v>1442.1686</v>
      </c>
      <c r="AQ15" s="18">
        <v>895.02670000000001</v>
      </c>
      <c r="AR15" s="18">
        <v>2332.2037</v>
      </c>
      <c r="AS15" s="18">
        <v>960.35749999999996</v>
      </c>
      <c r="AT15" s="18">
        <f>Table2[[#This Row],[Total Tax Revenue Generated
Through Current FY]]+Table2[[#This Row],[Total Tax Revenues Generated 
Next FY &amp; After]]</f>
        <v>3292.5612000000001</v>
      </c>
      <c r="AU15" s="18">
        <f>VLOOKUP(A:A,[1]AssistancePivot!$1:$1048576,86,FALSE)</f>
        <v>0</v>
      </c>
      <c r="AV15" s="18">
        <v>0</v>
      </c>
      <c r="AW15" s="18">
        <v>0</v>
      </c>
      <c r="AX15" s="18">
        <v>0</v>
      </c>
      <c r="AY15" s="18">
        <v>0</v>
      </c>
      <c r="AZ15" s="18">
        <v>689.31169999999997</v>
      </c>
      <c r="BA15" s="18">
        <v>0</v>
      </c>
      <c r="BB15" s="18">
        <f>Table2[[#This Row],[MRT Savings
Through Current FY]]+Table2[[#This Row],[MRT Savings
Next FY &amp; After]]</f>
        <v>689.31169999999997</v>
      </c>
      <c r="BC15" s="18">
        <v>0</v>
      </c>
      <c r="BD15" s="18">
        <v>0</v>
      </c>
      <c r="BE15" s="18">
        <v>2848.0839000000001</v>
      </c>
      <c r="BF15" s="18">
        <f>Table2[[#This Row],[ST Savings
Through Current FY]]+Table2[[#This Row],[ST Savings
Next FY &amp; After]]</f>
        <v>2848.0839000000001</v>
      </c>
      <c r="BG15" s="18">
        <v>0</v>
      </c>
      <c r="BH15" s="18">
        <v>0</v>
      </c>
      <c r="BI15" s="18">
        <v>0</v>
      </c>
      <c r="BJ15" s="18">
        <f>Table2[[#This Row],[Energy Savings
Through Current FY]]+Table2[[#This Row],[Energy Savings
Next FY &amp; After]]</f>
        <v>0</v>
      </c>
      <c r="BK15" s="18">
        <v>0</v>
      </c>
      <c r="BL15" s="18">
        <v>0</v>
      </c>
      <c r="BM15" s="18">
        <v>0</v>
      </c>
      <c r="BN15" s="18">
        <f>Table2[[#This Row],[Bond Savings
Through Current FY]]+Table2[[#This Row],[Bond Savings
Next FY &amp; After]]</f>
        <v>0</v>
      </c>
      <c r="BO15" s="18">
        <v>0</v>
      </c>
      <c r="BP15" s="18">
        <v>689.31169999999997</v>
      </c>
      <c r="BQ15" s="18">
        <v>2848.0839000000001</v>
      </c>
      <c r="BR15" s="18">
        <f>Table2[[#This Row],[Total Savings
Through Current FY]]+Table2[[#This Row],[Total Savings
Next FY &amp; After]]</f>
        <v>3537.3955999999998</v>
      </c>
      <c r="BS15" s="18">
        <v>0</v>
      </c>
      <c r="BT15" s="18">
        <v>0</v>
      </c>
      <c r="BU15" s="18">
        <v>0</v>
      </c>
      <c r="BV15" s="18">
        <f>Table2[[#This Row],[Recapture, Cancellation, or Reduction
Through Current FY]]+Table2[[#This Row],[Recapture, Cancellation, or Reduction
Next FY &amp; After]]</f>
        <v>0</v>
      </c>
      <c r="BW15" s="18">
        <v>0</v>
      </c>
      <c r="BX15" s="18">
        <v>0</v>
      </c>
      <c r="BY15" s="18">
        <v>0</v>
      </c>
      <c r="BZ15" s="18">
        <f>Table2[[#This Row],[Penalty Paid
Through Current FY]]+Table2[[#This Row],[Penalty Paid
Next FY &amp; After]]</f>
        <v>0</v>
      </c>
      <c r="CA15" s="18">
        <v>0</v>
      </c>
      <c r="CB15" s="18">
        <v>0</v>
      </c>
      <c r="CC15" s="18">
        <v>0</v>
      </c>
      <c r="CD15" s="18">
        <f>Table2[[#This Row],[Total Recapture &amp; Penalties
Through Current FY]]+Table2[[#This Row],[Total Recapture &amp; Penalties
Next FY &amp; After]]</f>
        <v>0</v>
      </c>
      <c r="CE15" s="18">
        <v>895.02670000000001</v>
      </c>
      <c r="CF15" s="18">
        <v>1642.8920000000001</v>
      </c>
      <c r="CG15" s="18">
        <v>-1887.7264</v>
      </c>
      <c r="CH15" s="18">
        <f>Table2[[#This Row],[Total Net Tax Revenue Generated
Through Current FY]]+Table2[[#This Row],[Total Net Tax Revenue Generated
Next FY &amp; After]]</f>
        <v>-244.83439999999996</v>
      </c>
      <c r="CI15" s="18">
        <v>0</v>
      </c>
      <c r="CJ15" s="18">
        <v>0</v>
      </c>
      <c r="CK15" s="18">
        <v>0</v>
      </c>
      <c r="CL15" s="18">
        <v>0</v>
      </c>
      <c r="CM15" s="43">
        <v>0</v>
      </c>
      <c r="CN15" s="43">
        <v>0</v>
      </c>
      <c r="CO15" s="43">
        <v>0</v>
      </c>
      <c r="CP15" s="43">
        <v>86</v>
      </c>
      <c r="CQ15" s="43">
        <f>Table2[[#This Row],[Total Number of Industrial Jobs]]+Table2[[#This Row],[Total Number of Restaurant Jobs]]+Table2[[#This Row],[Total Number of Retail Jobs]]+Table2[[#This Row],[Total Number of Other Jobs]]</f>
        <v>86</v>
      </c>
      <c r="CR15" s="43">
        <v>0</v>
      </c>
      <c r="CS15" s="43">
        <v>0</v>
      </c>
      <c r="CT15" s="43">
        <v>0</v>
      </c>
      <c r="CU15" s="43">
        <v>86</v>
      </c>
      <c r="CV15" s="43">
        <f>Table2[[#This Row],[Number of Industrial Jobs Earning a Living Wage or more]]+Table2[[#This Row],[Number of Restaurant Jobs Earning a Living Wage or more]]+Table2[[#This Row],[Number of Retail Jobs Earning a Living Wage or more]]+Table2[[#This Row],[Number of Other Jobs Earning a Living Wage or more]]</f>
        <v>86</v>
      </c>
      <c r="CW15" s="47">
        <v>0</v>
      </c>
      <c r="CX15" s="47">
        <v>0</v>
      </c>
      <c r="CY15" s="47">
        <v>0</v>
      </c>
      <c r="CZ15" s="47">
        <v>100</v>
      </c>
      <c r="DA15" s="42">
        <v>1</v>
      </c>
      <c r="DB15" s="4"/>
      <c r="DE15" s="3"/>
      <c r="DF15" s="4"/>
      <c r="DG15" s="4"/>
      <c r="DH15" s="11"/>
      <c r="DI15" s="3"/>
      <c r="DJ15" s="1"/>
      <c r="DK15" s="1"/>
      <c r="DL15" s="1"/>
    </row>
    <row r="16" spans="1:116" x14ac:dyDescent="0.2">
      <c r="A16" s="12">
        <v>94201</v>
      </c>
      <c r="B16" s="14" t="s">
        <v>1193</v>
      </c>
      <c r="C16" s="15" t="s">
        <v>1641</v>
      </c>
      <c r="D16" s="15" t="s">
        <v>1195</v>
      </c>
      <c r="E16" s="25" t="s">
        <v>1743</v>
      </c>
      <c r="F16" s="26" t="s">
        <v>395</v>
      </c>
      <c r="G16" s="16">
        <v>237857908.31</v>
      </c>
      <c r="H16" s="14" t="s">
        <v>22</v>
      </c>
      <c r="I16" s="14" t="s">
        <v>1194</v>
      </c>
      <c r="J16" s="12">
        <v>26</v>
      </c>
      <c r="K16" s="14" t="s">
        <v>20</v>
      </c>
      <c r="L16" s="15" t="s">
        <v>2375</v>
      </c>
      <c r="M16" s="15" t="s">
        <v>2138</v>
      </c>
      <c r="N16" s="15">
        <v>36875</v>
      </c>
      <c r="O16" s="15">
        <v>266791</v>
      </c>
      <c r="P16" s="13">
        <v>0</v>
      </c>
      <c r="Q16" s="13">
        <v>503</v>
      </c>
      <c r="R16" s="13">
        <v>0</v>
      </c>
      <c r="S16" s="13">
        <v>0</v>
      </c>
      <c r="T16" s="13">
        <v>0</v>
      </c>
      <c r="U16" s="13">
        <v>0</v>
      </c>
      <c r="V16" s="13">
        <v>145</v>
      </c>
      <c r="W16" s="13">
        <v>8</v>
      </c>
      <c r="X16" s="13">
        <v>61</v>
      </c>
      <c r="Y16" s="13">
        <v>153</v>
      </c>
      <c r="Z16" s="13">
        <v>153</v>
      </c>
      <c r="AA16" s="13">
        <v>8.4967320261437909</v>
      </c>
      <c r="AB16" s="13" t="s">
        <v>16</v>
      </c>
      <c r="AC16" s="13" t="s">
        <v>17</v>
      </c>
      <c r="AD16" s="17">
        <v>0</v>
      </c>
      <c r="AE16" s="13">
        <v>0</v>
      </c>
      <c r="AF16" s="13">
        <v>0</v>
      </c>
      <c r="AG16" s="13">
        <v>0</v>
      </c>
      <c r="AH16" s="13">
        <v>0</v>
      </c>
      <c r="AI16" s="18">
        <v>2743.7685999999999</v>
      </c>
      <c r="AJ16" s="18">
        <v>8261.8804999999993</v>
      </c>
      <c r="AK16" s="18">
        <v>29998.804599999999</v>
      </c>
      <c r="AL16" s="27">
        <f>Table2[[#This Row],[Direct Tax Revenue
Through Current FY]]+Table2[[#This Row],[Direct Tax Revenue
Next FY &amp; After]]</f>
        <v>38260.685100000002</v>
      </c>
      <c r="AM16" s="18">
        <v>1886.8208999999999</v>
      </c>
      <c r="AN16" s="18">
        <v>4046.1487999999999</v>
      </c>
      <c r="AO16" s="18">
        <v>21394.216</v>
      </c>
      <c r="AP16" s="18">
        <f>Table2[[#This Row],[Indirect  &amp; Induced Tax Revenue
Through Current FY]]+Table2[[#This Row],[Indirect  &amp; Induced Tax Revenue
Next FY &amp; After]]</f>
        <v>25440.364799999999</v>
      </c>
      <c r="AQ16" s="18">
        <v>4630.5895</v>
      </c>
      <c r="AR16" s="18">
        <v>12308.0293</v>
      </c>
      <c r="AS16" s="18">
        <v>51393.020600000003</v>
      </c>
      <c r="AT16" s="18">
        <f>Table2[[#This Row],[Total Tax Revenue Generated
Through Current FY]]+Table2[[#This Row],[Total Tax Revenues Generated 
Next FY &amp; After]]</f>
        <v>63701.049900000005</v>
      </c>
      <c r="AU16" s="18">
        <f>VLOOKUP(A:A,[1]AssistancePivot!$1:$1048576,86,FALSE)</f>
        <v>1211.337</v>
      </c>
      <c r="AV16" s="18">
        <v>2639.8022999999998</v>
      </c>
      <c r="AW16" s="18">
        <v>15194.97</v>
      </c>
      <c r="AX16" s="18">
        <v>17834.772300000001</v>
      </c>
      <c r="AY16" s="18">
        <v>0</v>
      </c>
      <c r="AZ16" s="18">
        <v>2226.2628</v>
      </c>
      <c r="BA16" s="18">
        <v>0</v>
      </c>
      <c r="BB16" s="18">
        <f>Table2[[#This Row],[MRT Savings
Through Current FY]]+Table2[[#This Row],[MRT Savings
Next FY &amp; After]]</f>
        <v>2226.2628</v>
      </c>
      <c r="BC16" s="18">
        <v>228.89259999999999</v>
      </c>
      <c r="BD16" s="18">
        <v>831.17619999999999</v>
      </c>
      <c r="BE16" s="18">
        <v>6073.9450999999999</v>
      </c>
      <c r="BF16" s="18">
        <f>Table2[[#This Row],[ST Savings
Through Current FY]]+Table2[[#This Row],[ST Savings
Next FY &amp; After]]</f>
        <v>6905.1212999999998</v>
      </c>
      <c r="BG16" s="18">
        <v>0</v>
      </c>
      <c r="BH16" s="18">
        <v>0</v>
      </c>
      <c r="BI16" s="18">
        <v>0</v>
      </c>
      <c r="BJ16" s="18">
        <f>Table2[[#This Row],[Energy Savings
Through Current FY]]+Table2[[#This Row],[Energy Savings
Next FY &amp; After]]</f>
        <v>0</v>
      </c>
      <c r="BK16" s="18">
        <v>0</v>
      </c>
      <c r="BL16" s="18">
        <v>0</v>
      </c>
      <c r="BM16" s="18">
        <v>0</v>
      </c>
      <c r="BN16" s="18">
        <f>Table2[[#This Row],[Bond Savings
Through Current FY]]+Table2[[#This Row],[Bond Savings
Next FY &amp; After]]</f>
        <v>0</v>
      </c>
      <c r="BO16" s="18">
        <v>1440.2295999999999</v>
      </c>
      <c r="BP16" s="18">
        <v>5697.2412999999997</v>
      </c>
      <c r="BQ16" s="18">
        <v>21268.915099999998</v>
      </c>
      <c r="BR16" s="18">
        <f>Table2[[#This Row],[Total Savings
Through Current FY]]+Table2[[#This Row],[Total Savings
Next FY &amp; After]]</f>
        <v>26966.1564</v>
      </c>
      <c r="BS16" s="18">
        <v>0</v>
      </c>
      <c r="BT16" s="18">
        <v>0</v>
      </c>
      <c r="BU16" s="18">
        <v>0</v>
      </c>
      <c r="BV16" s="18">
        <f>Table2[[#This Row],[Recapture, Cancellation, or Reduction
Through Current FY]]+Table2[[#This Row],[Recapture, Cancellation, or Reduction
Next FY &amp; After]]</f>
        <v>0</v>
      </c>
      <c r="BW16" s="18">
        <v>0</v>
      </c>
      <c r="BX16" s="18">
        <v>0</v>
      </c>
      <c r="BY16" s="18">
        <v>0</v>
      </c>
      <c r="BZ16" s="18">
        <f>Table2[[#This Row],[Penalty Paid
Through Current FY]]+Table2[[#This Row],[Penalty Paid
Next FY &amp; After]]</f>
        <v>0</v>
      </c>
      <c r="CA16" s="18">
        <v>0</v>
      </c>
      <c r="CB16" s="18">
        <v>0</v>
      </c>
      <c r="CC16" s="18">
        <v>0</v>
      </c>
      <c r="CD16" s="18">
        <f>Table2[[#This Row],[Total Recapture &amp; Penalties
Through Current FY]]+Table2[[#This Row],[Total Recapture &amp; Penalties
Next FY &amp; After]]</f>
        <v>0</v>
      </c>
      <c r="CE16" s="18">
        <v>3190.3598999999999</v>
      </c>
      <c r="CF16" s="18">
        <v>6610.7879999999996</v>
      </c>
      <c r="CG16" s="18">
        <v>30124.105500000001</v>
      </c>
      <c r="CH16" s="18">
        <f>Table2[[#This Row],[Total Net Tax Revenue Generated
Through Current FY]]+Table2[[#This Row],[Total Net Tax Revenue Generated
Next FY &amp; After]]</f>
        <v>36734.893499999998</v>
      </c>
      <c r="CI16" s="18">
        <v>0</v>
      </c>
      <c r="CJ16" s="18">
        <v>0</v>
      </c>
      <c r="CK16" s="18">
        <v>0</v>
      </c>
      <c r="CL16" s="18">
        <v>0</v>
      </c>
      <c r="CM16" s="43">
        <v>0</v>
      </c>
      <c r="CN16" s="43">
        <v>0</v>
      </c>
      <c r="CO16" s="43">
        <v>0</v>
      </c>
      <c r="CP16" s="43">
        <v>214</v>
      </c>
      <c r="CQ16" s="43">
        <f>Table2[[#This Row],[Total Number of Industrial Jobs]]+Table2[[#This Row],[Total Number of Restaurant Jobs]]+Table2[[#This Row],[Total Number of Retail Jobs]]+Table2[[#This Row],[Total Number of Other Jobs]]</f>
        <v>214</v>
      </c>
      <c r="CR16" s="43">
        <v>0</v>
      </c>
      <c r="CS16" s="43">
        <v>0</v>
      </c>
      <c r="CT16" s="43">
        <v>0</v>
      </c>
      <c r="CU16" s="43">
        <v>214</v>
      </c>
      <c r="CV16" s="43">
        <f>Table2[[#This Row],[Number of Industrial Jobs Earning a Living Wage or more]]+Table2[[#This Row],[Number of Restaurant Jobs Earning a Living Wage or more]]+Table2[[#This Row],[Number of Retail Jobs Earning a Living Wage or more]]+Table2[[#This Row],[Number of Other Jobs Earning a Living Wage or more]]</f>
        <v>214</v>
      </c>
      <c r="CW16" s="47">
        <v>0</v>
      </c>
      <c r="CX16" s="47">
        <v>0</v>
      </c>
      <c r="CY16" s="47">
        <v>0</v>
      </c>
      <c r="CZ16" s="47">
        <v>100</v>
      </c>
      <c r="DA16" s="42">
        <v>1</v>
      </c>
      <c r="DB16" s="4"/>
      <c r="DE16" s="3"/>
      <c r="DF16" s="4"/>
      <c r="DG16" s="4"/>
      <c r="DH16" s="11"/>
      <c r="DI16" s="3"/>
      <c r="DJ16" s="1"/>
      <c r="DK16" s="1"/>
      <c r="DL16" s="1"/>
    </row>
    <row r="17" spans="1:116" x14ac:dyDescent="0.2">
      <c r="A17" s="12">
        <v>94034</v>
      </c>
      <c r="B17" s="14" t="s">
        <v>809</v>
      </c>
      <c r="C17" s="15" t="s">
        <v>1580</v>
      </c>
      <c r="D17" s="15" t="s">
        <v>810</v>
      </c>
      <c r="E17" s="25" t="s">
        <v>1678</v>
      </c>
      <c r="F17" s="26" t="s">
        <v>395</v>
      </c>
      <c r="G17" s="16">
        <v>65950000</v>
      </c>
      <c r="H17" s="14" t="s">
        <v>419</v>
      </c>
      <c r="I17" s="14" t="s">
        <v>1875</v>
      </c>
      <c r="J17" s="12">
        <v>49</v>
      </c>
      <c r="K17" s="14" t="s">
        <v>106</v>
      </c>
      <c r="L17" s="15" t="s">
        <v>1902</v>
      </c>
      <c r="M17" s="15" t="s">
        <v>2194</v>
      </c>
      <c r="N17" s="15">
        <v>66576</v>
      </c>
      <c r="O17" s="15">
        <v>63712</v>
      </c>
      <c r="P17" s="13">
        <v>0</v>
      </c>
      <c r="Q17" s="13">
        <v>420</v>
      </c>
      <c r="R17" s="13">
        <v>0</v>
      </c>
      <c r="S17" s="13">
        <v>0</v>
      </c>
      <c r="T17" s="13">
        <v>0</v>
      </c>
      <c r="U17" s="13">
        <v>0</v>
      </c>
      <c r="V17" s="13">
        <v>0</v>
      </c>
      <c r="W17" s="13">
        <v>0</v>
      </c>
      <c r="X17" s="13">
        <v>12</v>
      </c>
      <c r="Y17" s="13">
        <v>0</v>
      </c>
      <c r="Z17" s="13">
        <v>0</v>
      </c>
      <c r="AA17" s="13">
        <v>0</v>
      </c>
      <c r="AB17" s="13" t="s">
        <v>17</v>
      </c>
      <c r="AC17" s="13" t="s">
        <v>17</v>
      </c>
      <c r="AD17" s="17">
        <v>0</v>
      </c>
      <c r="AE17" s="13">
        <v>0</v>
      </c>
      <c r="AF17" s="13">
        <v>0</v>
      </c>
      <c r="AG17" s="13">
        <v>0</v>
      </c>
      <c r="AH17" s="13">
        <v>0</v>
      </c>
      <c r="AI17" s="18">
        <v>881.63279999999997</v>
      </c>
      <c r="AJ17" s="18">
        <v>12120.800499999999</v>
      </c>
      <c r="AK17" s="18">
        <v>3542.7799</v>
      </c>
      <c r="AL17" s="27">
        <f>Table2[[#This Row],[Direct Tax Revenue
Through Current FY]]+Table2[[#This Row],[Direct Tax Revenue
Next FY &amp; After]]</f>
        <v>15663.580399999999</v>
      </c>
      <c r="AM17" s="18">
        <v>54.643000000000001</v>
      </c>
      <c r="AN17" s="18">
        <v>7172.5146999999997</v>
      </c>
      <c r="AO17" s="18">
        <v>83.269599999999997</v>
      </c>
      <c r="AP17" s="18">
        <f>Table2[[#This Row],[Indirect  &amp; Induced Tax Revenue
Through Current FY]]+Table2[[#This Row],[Indirect  &amp; Induced Tax Revenue
Next FY &amp; After]]</f>
        <v>7255.7842999999993</v>
      </c>
      <c r="AQ17" s="18">
        <v>936.2758</v>
      </c>
      <c r="AR17" s="18">
        <v>19293.315200000001</v>
      </c>
      <c r="AS17" s="18">
        <v>3626.0495000000001</v>
      </c>
      <c r="AT17" s="18">
        <f>Table2[[#This Row],[Total Tax Revenue Generated
Through Current FY]]+Table2[[#This Row],[Total Tax Revenues Generated 
Next FY &amp; After]]</f>
        <v>22919.364700000002</v>
      </c>
      <c r="AU17" s="18">
        <f>VLOOKUP(A:A,[1]AssistancePivot!$1:$1048576,86,FALSE)</f>
        <v>0</v>
      </c>
      <c r="AV17" s="18">
        <v>0</v>
      </c>
      <c r="AW17" s="18">
        <v>0</v>
      </c>
      <c r="AX17" s="18">
        <v>0</v>
      </c>
      <c r="AY17" s="18">
        <v>0</v>
      </c>
      <c r="AZ17" s="18">
        <v>426.65039999999999</v>
      </c>
      <c r="BA17" s="18">
        <v>0</v>
      </c>
      <c r="BB17" s="18">
        <f>Table2[[#This Row],[MRT Savings
Through Current FY]]+Table2[[#This Row],[MRT Savings
Next FY &amp; After]]</f>
        <v>426.65039999999999</v>
      </c>
      <c r="BC17" s="18">
        <v>0</v>
      </c>
      <c r="BD17" s="18">
        <v>0</v>
      </c>
      <c r="BE17" s="18">
        <v>0</v>
      </c>
      <c r="BF17" s="18">
        <f>Table2[[#This Row],[ST Savings
Through Current FY]]+Table2[[#This Row],[ST Savings
Next FY &amp; After]]</f>
        <v>0</v>
      </c>
      <c r="BG17" s="18">
        <v>0</v>
      </c>
      <c r="BH17" s="18">
        <v>0</v>
      </c>
      <c r="BI17" s="18">
        <v>0</v>
      </c>
      <c r="BJ17" s="18">
        <f>Table2[[#This Row],[Energy Savings
Through Current FY]]+Table2[[#This Row],[Energy Savings
Next FY &amp; After]]</f>
        <v>0</v>
      </c>
      <c r="BK17" s="18">
        <v>0</v>
      </c>
      <c r="BL17" s="18">
        <v>0</v>
      </c>
      <c r="BM17" s="18">
        <v>0</v>
      </c>
      <c r="BN17" s="18">
        <f>Table2[[#This Row],[Bond Savings
Through Current FY]]+Table2[[#This Row],[Bond Savings
Next FY &amp; After]]</f>
        <v>0</v>
      </c>
      <c r="BO17" s="18">
        <v>0</v>
      </c>
      <c r="BP17" s="18">
        <v>426.65039999999999</v>
      </c>
      <c r="BQ17" s="18">
        <v>0</v>
      </c>
      <c r="BR17" s="18">
        <f>Table2[[#This Row],[Total Savings
Through Current FY]]+Table2[[#This Row],[Total Savings
Next FY &amp; After]]</f>
        <v>426.65039999999999</v>
      </c>
      <c r="BS17" s="18">
        <v>0</v>
      </c>
      <c r="BT17" s="18">
        <v>0</v>
      </c>
      <c r="BU17" s="18">
        <v>0</v>
      </c>
      <c r="BV17" s="18">
        <f>Table2[[#This Row],[Recapture, Cancellation, or Reduction
Through Current FY]]+Table2[[#This Row],[Recapture, Cancellation, or Reduction
Next FY &amp; After]]</f>
        <v>0</v>
      </c>
      <c r="BW17" s="18">
        <v>0</v>
      </c>
      <c r="BX17" s="18">
        <v>0</v>
      </c>
      <c r="BY17" s="18">
        <v>0</v>
      </c>
      <c r="BZ17" s="18">
        <f>Table2[[#This Row],[Penalty Paid
Through Current FY]]+Table2[[#This Row],[Penalty Paid
Next FY &amp; After]]</f>
        <v>0</v>
      </c>
      <c r="CA17" s="18">
        <v>0</v>
      </c>
      <c r="CB17" s="18">
        <v>0</v>
      </c>
      <c r="CC17" s="18">
        <v>0</v>
      </c>
      <c r="CD17" s="18">
        <f>Table2[[#This Row],[Total Recapture &amp; Penalties
Through Current FY]]+Table2[[#This Row],[Total Recapture &amp; Penalties
Next FY &amp; After]]</f>
        <v>0</v>
      </c>
      <c r="CE17" s="18">
        <v>936.2758</v>
      </c>
      <c r="CF17" s="18">
        <v>18866.664799999999</v>
      </c>
      <c r="CG17" s="18">
        <v>3626.0495000000001</v>
      </c>
      <c r="CH17" s="18">
        <f>Table2[[#This Row],[Total Net Tax Revenue Generated
Through Current FY]]+Table2[[#This Row],[Total Net Tax Revenue Generated
Next FY &amp; After]]</f>
        <v>22492.7143</v>
      </c>
      <c r="CI17" s="18">
        <v>0</v>
      </c>
      <c r="CJ17" s="18">
        <v>0</v>
      </c>
      <c r="CK17" s="18">
        <v>0</v>
      </c>
      <c r="CL17" s="18">
        <v>0</v>
      </c>
      <c r="CM17" s="43">
        <v>0</v>
      </c>
      <c r="CN17" s="43">
        <v>0</v>
      </c>
      <c r="CO17" s="43">
        <v>0</v>
      </c>
      <c r="CP17" s="43">
        <v>12</v>
      </c>
      <c r="CQ17" s="43">
        <f>Table2[[#This Row],[Total Number of Industrial Jobs]]+Table2[[#This Row],[Total Number of Restaurant Jobs]]+Table2[[#This Row],[Total Number of Retail Jobs]]+Table2[[#This Row],[Total Number of Other Jobs]]</f>
        <v>12</v>
      </c>
      <c r="CR17" s="43">
        <v>0</v>
      </c>
      <c r="CS17" s="43">
        <v>0</v>
      </c>
      <c r="CT17" s="43">
        <v>0</v>
      </c>
      <c r="CU17" s="43">
        <v>12</v>
      </c>
      <c r="CV17" s="43">
        <f>Table2[[#This Row],[Number of Industrial Jobs Earning a Living Wage or more]]+Table2[[#This Row],[Number of Restaurant Jobs Earning a Living Wage or more]]+Table2[[#This Row],[Number of Retail Jobs Earning a Living Wage or more]]+Table2[[#This Row],[Number of Other Jobs Earning a Living Wage or more]]</f>
        <v>12</v>
      </c>
      <c r="CW17" s="47">
        <v>0</v>
      </c>
      <c r="CX17" s="47">
        <v>0</v>
      </c>
      <c r="CY17" s="47">
        <v>0</v>
      </c>
      <c r="CZ17" s="47">
        <v>100</v>
      </c>
      <c r="DA17" s="42">
        <v>1</v>
      </c>
      <c r="DB17" s="4"/>
      <c r="DE17" s="3"/>
      <c r="DF17" s="4"/>
      <c r="DG17" s="4"/>
      <c r="DH17" s="11"/>
      <c r="DI17" s="3"/>
      <c r="DJ17" s="1"/>
      <c r="DK17" s="1"/>
      <c r="DL17" s="1"/>
    </row>
    <row r="18" spans="1:116" x14ac:dyDescent="0.2">
      <c r="A18" s="12">
        <v>94153</v>
      </c>
      <c r="B18" s="14" t="s">
        <v>1102</v>
      </c>
      <c r="C18" s="15" t="s">
        <v>1637</v>
      </c>
      <c r="D18" s="15" t="s">
        <v>1104</v>
      </c>
      <c r="E18" s="25" t="s">
        <v>1800</v>
      </c>
      <c r="F18" s="26" t="s">
        <v>395</v>
      </c>
      <c r="G18" s="16">
        <v>3835000000</v>
      </c>
      <c r="H18" s="14" t="s">
        <v>15</v>
      </c>
      <c r="I18" s="14" t="s">
        <v>1103</v>
      </c>
      <c r="J18" s="12">
        <v>3</v>
      </c>
      <c r="K18" s="14" t="s">
        <v>94</v>
      </c>
      <c r="L18" s="15" t="s">
        <v>2243</v>
      </c>
      <c r="M18" s="15" t="s">
        <v>1967</v>
      </c>
      <c r="N18" s="15">
        <v>31768</v>
      </c>
      <c r="O18" s="15">
        <v>62279</v>
      </c>
      <c r="P18" s="13">
        <v>0</v>
      </c>
      <c r="Q18" s="13">
        <v>7471</v>
      </c>
      <c r="R18" s="13">
        <v>0</v>
      </c>
      <c r="S18" s="13">
        <v>0</v>
      </c>
      <c r="T18" s="13">
        <v>0</v>
      </c>
      <c r="U18" s="13">
        <v>0</v>
      </c>
      <c r="V18" s="13">
        <v>0</v>
      </c>
      <c r="W18" s="13">
        <v>0</v>
      </c>
      <c r="X18" s="13">
        <v>728</v>
      </c>
      <c r="Y18" s="13">
        <v>0</v>
      </c>
      <c r="Z18" s="13">
        <v>0</v>
      </c>
      <c r="AA18" s="13">
        <v>0</v>
      </c>
      <c r="AB18" s="13" t="s">
        <v>17</v>
      </c>
      <c r="AC18" s="13" t="s">
        <v>17</v>
      </c>
      <c r="AD18" s="17">
        <v>0</v>
      </c>
      <c r="AE18" s="13">
        <v>0</v>
      </c>
      <c r="AF18" s="13">
        <v>0</v>
      </c>
      <c r="AG18" s="13">
        <v>0</v>
      </c>
      <c r="AH18" s="13">
        <v>0</v>
      </c>
      <c r="AI18" s="18">
        <v>4405.5959000000003</v>
      </c>
      <c r="AJ18" s="18">
        <v>13638.6322</v>
      </c>
      <c r="AK18" s="18">
        <v>7755.9341999999997</v>
      </c>
      <c r="AL18" s="27">
        <f>Table2[[#This Row],[Direct Tax Revenue
Through Current FY]]+Table2[[#This Row],[Direct Tax Revenue
Next FY &amp; After]]</f>
        <v>21394.5664</v>
      </c>
      <c r="AM18" s="18">
        <v>3072.6572000000001</v>
      </c>
      <c r="AN18" s="18">
        <v>7912.1778000000004</v>
      </c>
      <c r="AO18" s="18">
        <v>12910.4858</v>
      </c>
      <c r="AP18" s="18">
        <f>Table2[[#This Row],[Indirect  &amp; Induced Tax Revenue
Through Current FY]]+Table2[[#This Row],[Indirect  &amp; Induced Tax Revenue
Next FY &amp; After]]</f>
        <v>20822.6636</v>
      </c>
      <c r="AQ18" s="18">
        <v>7478.2530999999999</v>
      </c>
      <c r="AR18" s="18">
        <v>21550.81</v>
      </c>
      <c r="AS18" s="18">
        <v>20666.419999999998</v>
      </c>
      <c r="AT18" s="18">
        <f>Table2[[#This Row],[Total Tax Revenue Generated
Through Current FY]]+Table2[[#This Row],[Total Tax Revenues Generated 
Next FY &amp; After]]</f>
        <v>42217.229999999996</v>
      </c>
      <c r="AU18" s="18">
        <f>VLOOKUP(A:A,[1]AssistancePivot!$1:$1048576,86,FALSE)</f>
        <v>0</v>
      </c>
      <c r="AV18" s="18">
        <v>0</v>
      </c>
      <c r="AW18" s="18">
        <v>0</v>
      </c>
      <c r="AX18" s="18">
        <v>0</v>
      </c>
      <c r="AY18" s="18">
        <v>0</v>
      </c>
      <c r="AZ18" s="18">
        <v>0</v>
      </c>
      <c r="BA18" s="18">
        <v>0</v>
      </c>
      <c r="BB18" s="18">
        <f>Table2[[#This Row],[MRT Savings
Through Current FY]]+Table2[[#This Row],[MRT Savings
Next FY &amp; After]]</f>
        <v>0</v>
      </c>
      <c r="BC18" s="18">
        <v>0</v>
      </c>
      <c r="BD18" s="18">
        <v>0</v>
      </c>
      <c r="BE18" s="18">
        <v>0</v>
      </c>
      <c r="BF18" s="18">
        <f>Table2[[#This Row],[ST Savings
Through Current FY]]+Table2[[#This Row],[ST Savings
Next FY &amp; After]]</f>
        <v>0</v>
      </c>
      <c r="BG18" s="18">
        <v>0</v>
      </c>
      <c r="BH18" s="18">
        <v>0</v>
      </c>
      <c r="BI18" s="18">
        <v>0</v>
      </c>
      <c r="BJ18" s="18">
        <f>Table2[[#This Row],[Energy Savings
Through Current FY]]+Table2[[#This Row],[Energy Savings
Next FY &amp; After]]</f>
        <v>0</v>
      </c>
      <c r="BK18" s="18">
        <v>0</v>
      </c>
      <c r="BL18" s="18">
        <v>0</v>
      </c>
      <c r="BM18" s="18">
        <v>0</v>
      </c>
      <c r="BN18" s="18">
        <f>Table2[[#This Row],[Bond Savings
Through Current FY]]+Table2[[#This Row],[Bond Savings
Next FY &amp; After]]</f>
        <v>0</v>
      </c>
      <c r="BO18" s="18">
        <v>0</v>
      </c>
      <c r="BP18" s="18">
        <v>0</v>
      </c>
      <c r="BQ18" s="18">
        <v>0</v>
      </c>
      <c r="BR18" s="18">
        <f>Table2[[#This Row],[Total Savings
Through Current FY]]+Table2[[#This Row],[Total Savings
Next FY &amp; After]]</f>
        <v>0</v>
      </c>
      <c r="BS18" s="18">
        <v>0</v>
      </c>
      <c r="BT18" s="18">
        <v>0</v>
      </c>
      <c r="BU18" s="18">
        <v>0</v>
      </c>
      <c r="BV18" s="18">
        <f>Table2[[#This Row],[Recapture, Cancellation, or Reduction
Through Current FY]]+Table2[[#This Row],[Recapture, Cancellation, or Reduction
Next FY &amp; After]]</f>
        <v>0</v>
      </c>
      <c r="BW18" s="18">
        <v>0</v>
      </c>
      <c r="BX18" s="18">
        <v>0</v>
      </c>
      <c r="BY18" s="18">
        <v>0</v>
      </c>
      <c r="BZ18" s="18">
        <f>Table2[[#This Row],[Penalty Paid
Through Current FY]]+Table2[[#This Row],[Penalty Paid
Next FY &amp; After]]</f>
        <v>0</v>
      </c>
      <c r="CA18" s="18">
        <v>0</v>
      </c>
      <c r="CB18" s="18">
        <v>0</v>
      </c>
      <c r="CC18" s="18">
        <v>0</v>
      </c>
      <c r="CD18" s="18">
        <f>Table2[[#This Row],[Total Recapture &amp; Penalties
Through Current FY]]+Table2[[#This Row],[Total Recapture &amp; Penalties
Next FY &amp; After]]</f>
        <v>0</v>
      </c>
      <c r="CE18" s="18">
        <v>7478.2530999999999</v>
      </c>
      <c r="CF18" s="18">
        <v>21550.81</v>
      </c>
      <c r="CG18" s="18">
        <v>20666.419999999998</v>
      </c>
      <c r="CH18" s="18">
        <f>Table2[[#This Row],[Total Net Tax Revenue Generated
Through Current FY]]+Table2[[#This Row],[Total Net Tax Revenue Generated
Next FY &amp; After]]</f>
        <v>42217.229999999996</v>
      </c>
      <c r="CI18" s="18">
        <v>0</v>
      </c>
      <c r="CJ18" s="18">
        <v>0</v>
      </c>
      <c r="CK18" s="18">
        <v>0</v>
      </c>
      <c r="CL18" s="18">
        <v>0</v>
      </c>
      <c r="CM18" s="43">
        <v>728</v>
      </c>
      <c r="CN18" s="43">
        <v>0</v>
      </c>
      <c r="CO18" s="43">
        <v>0</v>
      </c>
      <c r="CP18" s="43">
        <v>0</v>
      </c>
      <c r="CQ18" s="43">
        <f>Table2[[#This Row],[Total Number of Industrial Jobs]]+Table2[[#This Row],[Total Number of Restaurant Jobs]]+Table2[[#This Row],[Total Number of Retail Jobs]]+Table2[[#This Row],[Total Number of Other Jobs]]</f>
        <v>728</v>
      </c>
      <c r="CR18" s="43">
        <v>728</v>
      </c>
      <c r="CS18" s="43">
        <v>0</v>
      </c>
      <c r="CT18" s="43">
        <v>0</v>
      </c>
      <c r="CU18" s="43">
        <v>0</v>
      </c>
      <c r="CV18" s="43">
        <f>Table2[[#This Row],[Number of Industrial Jobs Earning a Living Wage or more]]+Table2[[#This Row],[Number of Restaurant Jobs Earning a Living Wage or more]]+Table2[[#This Row],[Number of Retail Jobs Earning a Living Wage or more]]+Table2[[#This Row],[Number of Other Jobs Earning a Living Wage or more]]</f>
        <v>728</v>
      </c>
      <c r="CW18" s="47">
        <v>100</v>
      </c>
      <c r="CX18" s="47">
        <v>0</v>
      </c>
      <c r="CY18" s="47">
        <v>0</v>
      </c>
      <c r="CZ18" s="47">
        <v>0</v>
      </c>
      <c r="DA18" s="42">
        <v>1</v>
      </c>
      <c r="DB18" s="4"/>
      <c r="DE18" s="3"/>
      <c r="DF18" s="4"/>
      <c r="DG18" s="4"/>
      <c r="DH18" s="11"/>
      <c r="DI18" s="3"/>
      <c r="DJ18" s="1"/>
      <c r="DK18" s="1"/>
      <c r="DL18" s="1"/>
    </row>
    <row r="19" spans="1:116" x14ac:dyDescent="0.2">
      <c r="A19" s="12">
        <v>94209</v>
      </c>
      <c r="B19" s="14" t="s">
        <v>1216</v>
      </c>
      <c r="C19" s="15" t="s">
        <v>1575</v>
      </c>
      <c r="D19" s="15" t="s">
        <v>1825</v>
      </c>
      <c r="E19" s="25" t="s">
        <v>1764</v>
      </c>
      <c r="F19" s="26" t="s">
        <v>13</v>
      </c>
      <c r="G19" s="16">
        <v>6847809.8399999999</v>
      </c>
      <c r="H19" s="14" t="s">
        <v>22</v>
      </c>
      <c r="I19" s="14" t="s">
        <v>1217</v>
      </c>
      <c r="J19" s="12">
        <v>34</v>
      </c>
      <c r="K19" s="14" t="s">
        <v>12</v>
      </c>
      <c r="L19" s="15" t="s">
        <v>2378</v>
      </c>
      <c r="M19" s="15" t="s">
        <v>2012</v>
      </c>
      <c r="N19" s="15">
        <v>10000</v>
      </c>
      <c r="O19" s="15">
        <v>10000</v>
      </c>
      <c r="P19" s="13">
        <v>0</v>
      </c>
      <c r="Q19" s="13">
        <v>10</v>
      </c>
      <c r="R19" s="13">
        <v>0</v>
      </c>
      <c r="S19" s="13">
        <v>0</v>
      </c>
      <c r="T19" s="13">
        <v>0</v>
      </c>
      <c r="U19" s="13">
        <v>0</v>
      </c>
      <c r="V19" s="13">
        <v>0</v>
      </c>
      <c r="W19" s="13">
        <v>0</v>
      </c>
      <c r="X19" s="13">
        <v>15</v>
      </c>
      <c r="Y19" s="13">
        <v>0</v>
      </c>
      <c r="Z19" s="13">
        <v>0</v>
      </c>
      <c r="AA19" s="13">
        <v>0</v>
      </c>
      <c r="AB19" s="13" t="s">
        <v>16</v>
      </c>
      <c r="AC19" s="13" t="s">
        <v>16</v>
      </c>
      <c r="AD19" s="17">
        <v>0</v>
      </c>
      <c r="AE19" s="13">
        <v>0</v>
      </c>
      <c r="AF19" s="13">
        <v>0</v>
      </c>
      <c r="AG19" s="13">
        <v>0</v>
      </c>
      <c r="AH19" s="13">
        <v>0</v>
      </c>
      <c r="AI19" s="18">
        <v>114.6217</v>
      </c>
      <c r="AJ19" s="18">
        <v>262.25040000000001</v>
      </c>
      <c r="AK19" s="18">
        <v>314.23</v>
      </c>
      <c r="AL19" s="27">
        <f>Table2[[#This Row],[Direct Tax Revenue
Through Current FY]]+Table2[[#This Row],[Direct Tax Revenue
Next FY &amp; After]]</f>
        <v>576.48040000000003</v>
      </c>
      <c r="AM19" s="18">
        <v>55.8977</v>
      </c>
      <c r="AN19" s="18">
        <v>49.514899999999997</v>
      </c>
      <c r="AO19" s="18">
        <v>170.91730000000001</v>
      </c>
      <c r="AP19" s="18">
        <f>Table2[[#This Row],[Indirect  &amp; Induced Tax Revenue
Through Current FY]]+Table2[[#This Row],[Indirect  &amp; Induced Tax Revenue
Next FY &amp; After]]</f>
        <v>220.43220000000002</v>
      </c>
      <c r="AQ19" s="18">
        <v>170.51939999999999</v>
      </c>
      <c r="AR19" s="18">
        <v>311.76530000000002</v>
      </c>
      <c r="AS19" s="18">
        <v>485.14729999999997</v>
      </c>
      <c r="AT19" s="18">
        <f>Table2[[#This Row],[Total Tax Revenue Generated
Through Current FY]]+Table2[[#This Row],[Total Tax Revenues Generated 
Next FY &amp; After]]</f>
        <v>796.9126</v>
      </c>
      <c r="AU19" s="18">
        <f>VLOOKUP(A:A,[1]AssistancePivot!$1:$1048576,86,FALSE)</f>
        <v>20.8109</v>
      </c>
      <c r="AV19" s="18">
        <v>40.4557</v>
      </c>
      <c r="AW19" s="18">
        <v>314.23140000000001</v>
      </c>
      <c r="AX19" s="18">
        <v>354.68709999999999</v>
      </c>
      <c r="AY19" s="18">
        <v>0</v>
      </c>
      <c r="AZ19" s="18">
        <v>95.413399999999996</v>
      </c>
      <c r="BA19" s="18">
        <v>0</v>
      </c>
      <c r="BB19" s="18">
        <f>Table2[[#This Row],[MRT Savings
Through Current FY]]+Table2[[#This Row],[MRT Savings
Next FY &amp; After]]</f>
        <v>95.413399999999996</v>
      </c>
      <c r="BC19" s="18">
        <v>0</v>
      </c>
      <c r="BD19" s="18">
        <v>0</v>
      </c>
      <c r="BE19" s="18">
        <v>0</v>
      </c>
      <c r="BF19" s="18">
        <f>Table2[[#This Row],[ST Savings
Through Current FY]]+Table2[[#This Row],[ST Savings
Next FY &amp; After]]</f>
        <v>0</v>
      </c>
      <c r="BG19" s="18">
        <v>0</v>
      </c>
      <c r="BH19" s="18">
        <v>0</v>
      </c>
      <c r="BI19" s="18">
        <v>0</v>
      </c>
      <c r="BJ19" s="18">
        <f>Table2[[#This Row],[Energy Savings
Through Current FY]]+Table2[[#This Row],[Energy Savings
Next FY &amp; After]]</f>
        <v>0</v>
      </c>
      <c r="BK19" s="18">
        <v>0</v>
      </c>
      <c r="BL19" s="18">
        <v>0</v>
      </c>
      <c r="BM19" s="18">
        <v>0</v>
      </c>
      <c r="BN19" s="18">
        <f>Table2[[#This Row],[Bond Savings
Through Current FY]]+Table2[[#This Row],[Bond Savings
Next FY &amp; After]]</f>
        <v>0</v>
      </c>
      <c r="BO19" s="18">
        <v>20.8109</v>
      </c>
      <c r="BP19" s="18">
        <v>135.8691</v>
      </c>
      <c r="BQ19" s="18">
        <v>314.23140000000001</v>
      </c>
      <c r="BR19" s="18">
        <f>Table2[[#This Row],[Total Savings
Through Current FY]]+Table2[[#This Row],[Total Savings
Next FY &amp; After]]</f>
        <v>450.10050000000001</v>
      </c>
      <c r="BS19" s="18">
        <v>0</v>
      </c>
      <c r="BT19" s="18">
        <v>0</v>
      </c>
      <c r="BU19" s="18">
        <v>0</v>
      </c>
      <c r="BV19" s="18">
        <f>Table2[[#This Row],[Recapture, Cancellation, or Reduction
Through Current FY]]+Table2[[#This Row],[Recapture, Cancellation, or Reduction
Next FY &amp; After]]</f>
        <v>0</v>
      </c>
      <c r="BW19" s="18">
        <v>0</v>
      </c>
      <c r="BX19" s="18">
        <v>0</v>
      </c>
      <c r="BY19" s="18">
        <v>0</v>
      </c>
      <c r="BZ19" s="18">
        <f>Table2[[#This Row],[Penalty Paid
Through Current FY]]+Table2[[#This Row],[Penalty Paid
Next FY &amp; After]]</f>
        <v>0</v>
      </c>
      <c r="CA19" s="18">
        <v>0</v>
      </c>
      <c r="CB19" s="18">
        <v>0</v>
      </c>
      <c r="CC19" s="18">
        <v>0</v>
      </c>
      <c r="CD19" s="18">
        <f>Table2[[#This Row],[Total Recapture &amp; Penalties
Through Current FY]]+Table2[[#This Row],[Total Recapture &amp; Penalties
Next FY &amp; After]]</f>
        <v>0</v>
      </c>
      <c r="CE19" s="18">
        <v>149.70849999999999</v>
      </c>
      <c r="CF19" s="18">
        <v>175.89619999999999</v>
      </c>
      <c r="CG19" s="18">
        <v>170.91589999999999</v>
      </c>
      <c r="CH19" s="18">
        <f>Table2[[#This Row],[Total Net Tax Revenue Generated
Through Current FY]]+Table2[[#This Row],[Total Net Tax Revenue Generated
Next FY &amp; After]]</f>
        <v>346.81209999999999</v>
      </c>
      <c r="CI19" s="18">
        <v>0</v>
      </c>
      <c r="CJ19" s="18">
        <v>0</v>
      </c>
      <c r="CK19" s="18">
        <v>0</v>
      </c>
      <c r="CL19" s="18">
        <v>0</v>
      </c>
      <c r="CM19" s="43">
        <v>15</v>
      </c>
      <c r="CN19" s="43">
        <v>0</v>
      </c>
      <c r="CO19" s="43">
        <v>0</v>
      </c>
      <c r="CP19" s="43">
        <v>0</v>
      </c>
      <c r="CQ19" s="43">
        <f>Table2[[#This Row],[Total Number of Industrial Jobs]]+Table2[[#This Row],[Total Number of Restaurant Jobs]]+Table2[[#This Row],[Total Number of Retail Jobs]]+Table2[[#This Row],[Total Number of Other Jobs]]</f>
        <v>15</v>
      </c>
      <c r="CR19" s="43">
        <v>15</v>
      </c>
      <c r="CS19" s="43">
        <v>0</v>
      </c>
      <c r="CT19" s="43">
        <v>0</v>
      </c>
      <c r="CU19" s="43">
        <v>0</v>
      </c>
      <c r="CV19" s="43">
        <f>Table2[[#This Row],[Number of Industrial Jobs Earning a Living Wage or more]]+Table2[[#This Row],[Number of Restaurant Jobs Earning a Living Wage or more]]+Table2[[#This Row],[Number of Retail Jobs Earning a Living Wage or more]]+Table2[[#This Row],[Number of Other Jobs Earning a Living Wage or more]]</f>
        <v>15</v>
      </c>
      <c r="CW19" s="47">
        <v>100</v>
      </c>
      <c r="CX19" s="47">
        <v>0</v>
      </c>
      <c r="CY19" s="47">
        <v>0</v>
      </c>
      <c r="CZ19" s="47">
        <v>0</v>
      </c>
      <c r="DA19" s="42">
        <v>1</v>
      </c>
      <c r="DB19" s="4"/>
      <c r="DE19" s="3"/>
      <c r="DF19" s="4"/>
      <c r="DG19" s="4"/>
      <c r="DH19" s="11"/>
      <c r="DI19" s="3"/>
      <c r="DJ19" s="1"/>
      <c r="DK19" s="1"/>
      <c r="DL19" s="1"/>
    </row>
    <row r="20" spans="1:116" x14ac:dyDescent="0.2">
      <c r="A20" s="12">
        <v>94139</v>
      </c>
      <c r="B20" s="14" t="s">
        <v>1063</v>
      </c>
      <c r="C20" s="15" t="s">
        <v>1580</v>
      </c>
      <c r="D20" s="15" t="s">
        <v>1065</v>
      </c>
      <c r="E20" s="25" t="s">
        <v>1660</v>
      </c>
      <c r="F20" s="26" t="s">
        <v>395</v>
      </c>
      <c r="G20" s="16">
        <v>3735000000</v>
      </c>
      <c r="H20" s="14" t="s">
        <v>15</v>
      </c>
      <c r="I20" s="14" t="s">
        <v>1064</v>
      </c>
      <c r="J20" s="12">
        <v>3</v>
      </c>
      <c r="K20" s="14" t="s">
        <v>94</v>
      </c>
      <c r="L20" s="15" t="s">
        <v>2256</v>
      </c>
      <c r="M20" s="15" t="s">
        <v>2116</v>
      </c>
      <c r="N20" s="15">
        <v>67397</v>
      </c>
      <c r="O20" s="15">
        <v>114716</v>
      </c>
      <c r="P20" s="13">
        <v>0</v>
      </c>
      <c r="Q20" s="13">
        <v>7100</v>
      </c>
      <c r="R20" s="13">
        <v>0</v>
      </c>
      <c r="S20" s="13">
        <v>0</v>
      </c>
      <c r="T20" s="13">
        <v>0</v>
      </c>
      <c r="U20" s="13">
        <v>0</v>
      </c>
      <c r="V20" s="13">
        <v>0</v>
      </c>
      <c r="W20" s="13">
        <v>0</v>
      </c>
      <c r="X20" s="13">
        <v>696</v>
      </c>
      <c r="Y20" s="13">
        <v>0</v>
      </c>
      <c r="Z20" s="13">
        <v>0</v>
      </c>
      <c r="AA20" s="13">
        <v>0</v>
      </c>
      <c r="AB20" s="13" t="s">
        <v>17</v>
      </c>
      <c r="AC20" s="13" t="s">
        <v>17</v>
      </c>
      <c r="AD20" s="17">
        <v>0</v>
      </c>
      <c r="AE20" s="13">
        <v>0</v>
      </c>
      <c r="AF20" s="13">
        <v>0</v>
      </c>
      <c r="AG20" s="13">
        <v>0</v>
      </c>
      <c r="AH20" s="13">
        <v>0</v>
      </c>
      <c r="AI20" s="18">
        <v>5373.4174999999996</v>
      </c>
      <c r="AJ20" s="18">
        <v>15603.0687</v>
      </c>
      <c r="AK20" s="18">
        <v>24576.838400000001</v>
      </c>
      <c r="AL20" s="27">
        <f>Table2[[#This Row],[Direct Tax Revenue
Through Current FY]]+Table2[[#This Row],[Direct Tax Revenue
Next FY &amp; After]]</f>
        <v>40179.907099999997</v>
      </c>
      <c r="AM20" s="18">
        <v>2937.5945999999999</v>
      </c>
      <c r="AN20" s="18">
        <v>7968.5549000000001</v>
      </c>
      <c r="AO20" s="18">
        <v>12687.8824</v>
      </c>
      <c r="AP20" s="18">
        <f>Table2[[#This Row],[Indirect  &amp; Induced Tax Revenue
Through Current FY]]+Table2[[#This Row],[Indirect  &amp; Induced Tax Revenue
Next FY &amp; After]]</f>
        <v>20656.437300000001</v>
      </c>
      <c r="AQ20" s="18">
        <v>8311.0120999999999</v>
      </c>
      <c r="AR20" s="18">
        <v>23571.623599999999</v>
      </c>
      <c r="AS20" s="18">
        <v>37264.720800000003</v>
      </c>
      <c r="AT20" s="18">
        <f>Table2[[#This Row],[Total Tax Revenue Generated
Through Current FY]]+Table2[[#This Row],[Total Tax Revenues Generated 
Next FY &amp; After]]</f>
        <v>60836.344400000002</v>
      </c>
      <c r="AU20" s="18">
        <f>VLOOKUP(A:A,[1]AssistancePivot!$1:$1048576,86,FALSE)</f>
        <v>0</v>
      </c>
      <c r="AV20" s="18">
        <v>0</v>
      </c>
      <c r="AW20" s="18">
        <v>0</v>
      </c>
      <c r="AX20" s="18">
        <v>0</v>
      </c>
      <c r="AY20" s="18">
        <v>0</v>
      </c>
      <c r="AZ20" s="18">
        <v>0</v>
      </c>
      <c r="BA20" s="18">
        <v>0</v>
      </c>
      <c r="BB20" s="18">
        <f>Table2[[#This Row],[MRT Savings
Through Current FY]]+Table2[[#This Row],[MRT Savings
Next FY &amp; After]]</f>
        <v>0</v>
      </c>
      <c r="BC20" s="18">
        <v>0</v>
      </c>
      <c r="BD20" s="18">
        <v>0</v>
      </c>
      <c r="BE20" s="18">
        <v>0</v>
      </c>
      <c r="BF20" s="18">
        <f>Table2[[#This Row],[ST Savings
Through Current FY]]+Table2[[#This Row],[ST Savings
Next FY &amp; After]]</f>
        <v>0</v>
      </c>
      <c r="BG20" s="18">
        <v>0</v>
      </c>
      <c r="BH20" s="18">
        <v>0</v>
      </c>
      <c r="BI20" s="18">
        <v>0</v>
      </c>
      <c r="BJ20" s="18">
        <f>Table2[[#This Row],[Energy Savings
Through Current FY]]+Table2[[#This Row],[Energy Savings
Next FY &amp; After]]</f>
        <v>0</v>
      </c>
      <c r="BK20" s="18">
        <v>0</v>
      </c>
      <c r="BL20" s="18">
        <v>0</v>
      </c>
      <c r="BM20" s="18">
        <v>0</v>
      </c>
      <c r="BN20" s="18">
        <f>Table2[[#This Row],[Bond Savings
Through Current FY]]+Table2[[#This Row],[Bond Savings
Next FY &amp; After]]</f>
        <v>0</v>
      </c>
      <c r="BO20" s="18">
        <v>0</v>
      </c>
      <c r="BP20" s="18">
        <v>0</v>
      </c>
      <c r="BQ20" s="18">
        <v>0</v>
      </c>
      <c r="BR20" s="18">
        <f>Table2[[#This Row],[Total Savings
Through Current FY]]+Table2[[#This Row],[Total Savings
Next FY &amp; After]]</f>
        <v>0</v>
      </c>
      <c r="BS20" s="18">
        <v>0</v>
      </c>
      <c r="BT20" s="18">
        <v>0</v>
      </c>
      <c r="BU20" s="18">
        <v>0</v>
      </c>
      <c r="BV20" s="18">
        <f>Table2[[#This Row],[Recapture, Cancellation, or Reduction
Through Current FY]]+Table2[[#This Row],[Recapture, Cancellation, or Reduction
Next FY &amp; After]]</f>
        <v>0</v>
      </c>
      <c r="BW20" s="18">
        <v>0</v>
      </c>
      <c r="BX20" s="18">
        <v>0</v>
      </c>
      <c r="BY20" s="18">
        <v>0</v>
      </c>
      <c r="BZ20" s="18">
        <f>Table2[[#This Row],[Penalty Paid
Through Current FY]]+Table2[[#This Row],[Penalty Paid
Next FY &amp; After]]</f>
        <v>0</v>
      </c>
      <c r="CA20" s="18">
        <v>0</v>
      </c>
      <c r="CB20" s="18">
        <v>0</v>
      </c>
      <c r="CC20" s="18">
        <v>0</v>
      </c>
      <c r="CD20" s="18">
        <f>Table2[[#This Row],[Total Recapture &amp; Penalties
Through Current FY]]+Table2[[#This Row],[Total Recapture &amp; Penalties
Next FY &amp; After]]</f>
        <v>0</v>
      </c>
      <c r="CE20" s="18">
        <v>8311.0120999999999</v>
      </c>
      <c r="CF20" s="18">
        <v>23571.623599999999</v>
      </c>
      <c r="CG20" s="18">
        <v>37264.720800000003</v>
      </c>
      <c r="CH20" s="18">
        <f>Table2[[#This Row],[Total Net Tax Revenue Generated
Through Current FY]]+Table2[[#This Row],[Total Net Tax Revenue Generated
Next FY &amp; After]]</f>
        <v>60836.344400000002</v>
      </c>
      <c r="CI20" s="18">
        <v>0</v>
      </c>
      <c r="CJ20" s="18">
        <v>0</v>
      </c>
      <c r="CK20" s="18">
        <v>0</v>
      </c>
      <c r="CL20" s="18">
        <v>0</v>
      </c>
      <c r="CM20" s="43">
        <v>0</v>
      </c>
      <c r="CN20" s="43">
        <v>0</v>
      </c>
      <c r="CO20" s="43">
        <v>0</v>
      </c>
      <c r="CP20" s="43">
        <v>696</v>
      </c>
      <c r="CQ20" s="43">
        <f>Table2[[#This Row],[Total Number of Industrial Jobs]]+Table2[[#This Row],[Total Number of Restaurant Jobs]]+Table2[[#This Row],[Total Number of Retail Jobs]]+Table2[[#This Row],[Total Number of Other Jobs]]</f>
        <v>696</v>
      </c>
      <c r="CR20" s="43">
        <v>0</v>
      </c>
      <c r="CS20" s="43">
        <v>0</v>
      </c>
      <c r="CT20" s="43">
        <v>0</v>
      </c>
      <c r="CU20" s="43">
        <v>696</v>
      </c>
      <c r="CV20" s="43">
        <f>Table2[[#This Row],[Number of Industrial Jobs Earning a Living Wage or more]]+Table2[[#This Row],[Number of Restaurant Jobs Earning a Living Wage or more]]+Table2[[#This Row],[Number of Retail Jobs Earning a Living Wage or more]]+Table2[[#This Row],[Number of Other Jobs Earning a Living Wage or more]]</f>
        <v>696</v>
      </c>
      <c r="CW20" s="47">
        <v>0</v>
      </c>
      <c r="CX20" s="47">
        <v>0</v>
      </c>
      <c r="CY20" s="47">
        <v>0</v>
      </c>
      <c r="CZ20" s="47">
        <v>100</v>
      </c>
      <c r="DA20" s="42">
        <v>1</v>
      </c>
      <c r="DB20" s="4"/>
      <c r="DE20" s="3"/>
      <c r="DF20" s="4"/>
      <c r="DG20" s="4"/>
      <c r="DH20" s="11"/>
      <c r="DI20" s="3"/>
      <c r="DJ20" s="1"/>
      <c r="DK20" s="1"/>
      <c r="DL20" s="1"/>
    </row>
    <row r="21" spans="1:116" x14ac:dyDescent="0.2">
      <c r="A21" s="12">
        <v>93281</v>
      </c>
      <c r="B21" s="14" t="s">
        <v>462</v>
      </c>
      <c r="C21" s="15" t="s">
        <v>1581</v>
      </c>
      <c r="D21" s="15" t="s">
        <v>464</v>
      </c>
      <c r="E21" s="25" t="s">
        <v>1694</v>
      </c>
      <c r="F21" s="26" t="s">
        <v>13</v>
      </c>
      <c r="G21" s="16">
        <v>8955000</v>
      </c>
      <c r="H21" s="14" t="s">
        <v>22</v>
      </c>
      <c r="I21" s="14" t="s">
        <v>463</v>
      </c>
      <c r="J21" s="12">
        <v>30</v>
      </c>
      <c r="K21" s="14" t="s">
        <v>20</v>
      </c>
      <c r="L21" s="15" t="s">
        <v>1954</v>
      </c>
      <c r="M21" s="15" t="s">
        <v>1900</v>
      </c>
      <c r="N21" s="15">
        <v>71419</v>
      </c>
      <c r="O21" s="15">
        <v>54600</v>
      </c>
      <c r="P21" s="13">
        <v>0</v>
      </c>
      <c r="Q21" s="13">
        <v>3</v>
      </c>
      <c r="R21" s="13">
        <v>0</v>
      </c>
      <c r="S21" s="13">
        <v>0</v>
      </c>
      <c r="T21" s="13">
        <v>12</v>
      </c>
      <c r="U21" s="13">
        <v>0</v>
      </c>
      <c r="V21" s="13">
        <v>33</v>
      </c>
      <c r="W21" s="13">
        <v>0</v>
      </c>
      <c r="X21" s="13">
        <v>0</v>
      </c>
      <c r="Y21" s="13">
        <v>45</v>
      </c>
      <c r="Z21" s="13">
        <v>39</v>
      </c>
      <c r="AA21" s="13">
        <v>84.444444444444443</v>
      </c>
      <c r="AB21" s="13" t="s">
        <v>17</v>
      </c>
      <c r="AC21" s="13" t="s">
        <v>17</v>
      </c>
      <c r="AD21" s="17">
        <v>0</v>
      </c>
      <c r="AE21" s="13">
        <v>0</v>
      </c>
      <c r="AF21" s="13">
        <v>0</v>
      </c>
      <c r="AG21" s="13">
        <v>0</v>
      </c>
      <c r="AH21" s="13">
        <v>0</v>
      </c>
      <c r="AI21" s="18">
        <v>836.46019999999999</v>
      </c>
      <c r="AJ21" s="18">
        <v>6232.5838999999996</v>
      </c>
      <c r="AK21" s="18">
        <v>3375.9295999999999</v>
      </c>
      <c r="AL21" s="27">
        <f>Table2[[#This Row],[Direct Tax Revenue
Through Current FY]]+Table2[[#This Row],[Direct Tax Revenue
Next FY &amp; After]]</f>
        <v>9608.5134999999991</v>
      </c>
      <c r="AM21" s="18">
        <v>645.11699999999996</v>
      </c>
      <c r="AN21" s="18">
        <v>4115.9030000000002</v>
      </c>
      <c r="AO21" s="18">
        <v>2603.6752999999999</v>
      </c>
      <c r="AP21" s="18">
        <f>Table2[[#This Row],[Indirect  &amp; Induced Tax Revenue
Through Current FY]]+Table2[[#This Row],[Indirect  &amp; Induced Tax Revenue
Next FY &amp; After]]</f>
        <v>6719.5783000000001</v>
      </c>
      <c r="AQ21" s="18">
        <v>1481.5771999999999</v>
      </c>
      <c r="AR21" s="18">
        <v>10348.4869</v>
      </c>
      <c r="AS21" s="18">
        <v>5979.6049000000003</v>
      </c>
      <c r="AT21" s="18">
        <f>Table2[[#This Row],[Total Tax Revenue Generated
Through Current FY]]+Table2[[#This Row],[Total Tax Revenues Generated 
Next FY &amp; After]]</f>
        <v>16328.0918</v>
      </c>
      <c r="AU21" s="18">
        <f>VLOOKUP(A:A,[1]AssistancePivot!$1:$1048576,86,FALSE)</f>
        <v>26.936699999999998</v>
      </c>
      <c r="AV21" s="18">
        <v>942.90790000000004</v>
      </c>
      <c r="AW21" s="18">
        <v>108.7159</v>
      </c>
      <c r="AX21" s="18">
        <v>1051.6238000000001</v>
      </c>
      <c r="AY21" s="18">
        <v>0</v>
      </c>
      <c r="AZ21" s="18">
        <v>133.0051</v>
      </c>
      <c r="BA21" s="18">
        <v>0</v>
      </c>
      <c r="BB21" s="18">
        <f>Table2[[#This Row],[MRT Savings
Through Current FY]]+Table2[[#This Row],[MRT Savings
Next FY &amp; After]]</f>
        <v>133.0051</v>
      </c>
      <c r="BC21" s="18">
        <v>0</v>
      </c>
      <c r="BD21" s="18">
        <v>4.2858999999999998</v>
      </c>
      <c r="BE21" s="18">
        <v>0</v>
      </c>
      <c r="BF21" s="18">
        <f>Table2[[#This Row],[ST Savings
Through Current FY]]+Table2[[#This Row],[ST Savings
Next FY &amp; After]]</f>
        <v>4.2858999999999998</v>
      </c>
      <c r="BG21" s="18">
        <v>0</v>
      </c>
      <c r="BH21" s="18">
        <v>0</v>
      </c>
      <c r="BI21" s="18">
        <v>0</v>
      </c>
      <c r="BJ21" s="18">
        <f>Table2[[#This Row],[Energy Savings
Through Current FY]]+Table2[[#This Row],[Energy Savings
Next FY &amp; After]]</f>
        <v>0</v>
      </c>
      <c r="BK21" s="18">
        <v>0</v>
      </c>
      <c r="BL21" s="18">
        <v>0</v>
      </c>
      <c r="BM21" s="18">
        <v>0</v>
      </c>
      <c r="BN21" s="18">
        <f>Table2[[#This Row],[Bond Savings
Through Current FY]]+Table2[[#This Row],[Bond Savings
Next FY &amp; After]]</f>
        <v>0</v>
      </c>
      <c r="BO21" s="18">
        <v>26.936699999999998</v>
      </c>
      <c r="BP21" s="18">
        <v>1080.1989000000001</v>
      </c>
      <c r="BQ21" s="18">
        <v>108.7159</v>
      </c>
      <c r="BR21" s="18">
        <f>Table2[[#This Row],[Total Savings
Through Current FY]]+Table2[[#This Row],[Total Savings
Next FY &amp; After]]</f>
        <v>1188.9148</v>
      </c>
      <c r="BS21" s="18">
        <v>0</v>
      </c>
      <c r="BT21" s="18">
        <v>0</v>
      </c>
      <c r="BU21" s="18">
        <v>0</v>
      </c>
      <c r="BV21" s="18">
        <f>Table2[[#This Row],[Recapture, Cancellation, or Reduction
Through Current FY]]+Table2[[#This Row],[Recapture, Cancellation, or Reduction
Next FY &amp; After]]</f>
        <v>0</v>
      </c>
      <c r="BW21" s="18">
        <v>0</v>
      </c>
      <c r="BX21" s="18">
        <v>0</v>
      </c>
      <c r="BY21" s="18">
        <v>0</v>
      </c>
      <c r="BZ21" s="18">
        <f>Table2[[#This Row],[Penalty Paid
Through Current FY]]+Table2[[#This Row],[Penalty Paid
Next FY &amp; After]]</f>
        <v>0</v>
      </c>
      <c r="CA21" s="18">
        <v>0</v>
      </c>
      <c r="CB21" s="18">
        <v>0</v>
      </c>
      <c r="CC21" s="18">
        <v>0</v>
      </c>
      <c r="CD21" s="18">
        <f>Table2[[#This Row],[Total Recapture &amp; Penalties
Through Current FY]]+Table2[[#This Row],[Total Recapture &amp; Penalties
Next FY &amp; After]]</f>
        <v>0</v>
      </c>
      <c r="CE21" s="18">
        <v>1454.6405</v>
      </c>
      <c r="CF21" s="18">
        <v>9268.2880000000005</v>
      </c>
      <c r="CG21" s="18">
        <v>5870.8890000000001</v>
      </c>
      <c r="CH21" s="18">
        <f>Table2[[#This Row],[Total Net Tax Revenue Generated
Through Current FY]]+Table2[[#This Row],[Total Net Tax Revenue Generated
Next FY &amp; After]]</f>
        <v>15139.177</v>
      </c>
      <c r="CI21" s="18">
        <v>0</v>
      </c>
      <c r="CJ21" s="18">
        <v>0</v>
      </c>
      <c r="CK21" s="18">
        <v>0</v>
      </c>
      <c r="CL21" s="18">
        <v>0</v>
      </c>
      <c r="CM21" s="43">
        <v>0</v>
      </c>
      <c r="CN21" s="43">
        <v>0</v>
      </c>
      <c r="CO21" s="43">
        <v>0</v>
      </c>
      <c r="CP21" s="43">
        <v>45</v>
      </c>
      <c r="CQ21" s="43">
        <f>Table2[[#This Row],[Total Number of Industrial Jobs]]+Table2[[#This Row],[Total Number of Restaurant Jobs]]+Table2[[#This Row],[Total Number of Retail Jobs]]+Table2[[#This Row],[Total Number of Other Jobs]]</f>
        <v>45</v>
      </c>
      <c r="CR21" s="43">
        <v>0</v>
      </c>
      <c r="CS21" s="43">
        <v>0</v>
      </c>
      <c r="CT21" s="43">
        <v>0</v>
      </c>
      <c r="CU21" s="43">
        <v>45</v>
      </c>
      <c r="CV21" s="43">
        <f>Table2[[#This Row],[Number of Industrial Jobs Earning a Living Wage or more]]+Table2[[#This Row],[Number of Restaurant Jobs Earning a Living Wage or more]]+Table2[[#This Row],[Number of Retail Jobs Earning a Living Wage or more]]+Table2[[#This Row],[Number of Other Jobs Earning a Living Wage or more]]</f>
        <v>45</v>
      </c>
      <c r="CW21" s="47">
        <v>0</v>
      </c>
      <c r="CX21" s="47">
        <v>0</v>
      </c>
      <c r="CY21" s="47">
        <v>0</v>
      </c>
      <c r="CZ21" s="47">
        <v>100</v>
      </c>
      <c r="DA21" s="42">
        <v>1</v>
      </c>
      <c r="DB21" s="4"/>
      <c r="DE21" s="3"/>
      <c r="DF21" s="4"/>
      <c r="DG21" s="4"/>
      <c r="DH21" s="11"/>
      <c r="DI21" s="3"/>
      <c r="DJ21" s="1"/>
      <c r="DK21" s="1"/>
      <c r="DL21" s="1"/>
    </row>
    <row r="22" spans="1:116" x14ac:dyDescent="0.2">
      <c r="A22" s="12">
        <v>94145</v>
      </c>
      <c r="B22" s="14" t="s">
        <v>1081</v>
      </c>
      <c r="C22" s="15" t="s">
        <v>1601</v>
      </c>
      <c r="D22" s="15" t="s">
        <v>1083</v>
      </c>
      <c r="E22" s="25" t="s">
        <v>1733</v>
      </c>
      <c r="F22" s="26" t="s">
        <v>539</v>
      </c>
      <c r="G22" s="16">
        <v>10814113</v>
      </c>
      <c r="H22" s="14" t="s">
        <v>22</v>
      </c>
      <c r="I22" s="14" t="s">
        <v>1082</v>
      </c>
      <c r="J22" s="12">
        <v>8</v>
      </c>
      <c r="K22" s="14" t="s">
        <v>94</v>
      </c>
      <c r="L22" s="15" t="s">
        <v>2337</v>
      </c>
      <c r="M22" s="15" t="s">
        <v>2338</v>
      </c>
      <c r="N22" s="15">
        <v>17661</v>
      </c>
      <c r="O22" s="15">
        <v>12847</v>
      </c>
      <c r="P22" s="13">
        <v>0</v>
      </c>
      <c r="Q22" s="13">
        <v>57</v>
      </c>
      <c r="R22" s="13">
        <v>0</v>
      </c>
      <c r="S22" s="13">
        <v>0</v>
      </c>
      <c r="T22" s="13">
        <v>0</v>
      </c>
      <c r="U22" s="13">
        <v>0</v>
      </c>
      <c r="V22" s="13">
        <v>26</v>
      </c>
      <c r="W22" s="13">
        <v>0</v>
      </c>
      <c r="X22" s="13">
        <v>0</v>
      </c>
      <c r="Y22" s="13">
        <v>26</v>
      </c>
      <c r="Z22" s="13">
        <v>26</v>
      </c>
      <c r="AA22" s="13">
        <v>42.307692307692307</v>
      </c>
      <c r="AB22" s="13" t="s">
        <v>17</v>
      </c>
      <c r="AC22" s="13" t="s">
        <v>17</v>
      </c>
      <c r="AD22" s="17">
        <v>0</v>
      </c>
      <c r="AE22" s="13">
        <v>0</v>
      </c>
      <c r="AF22" s="13">
        <v>0</v>
      </c>
      <c r="AG22" s="13">
        <v>0</v>
      </c>
      <c r="AH22" s="13">
        <v>0</v>
      </c>
      <c r="AI22" s="18">
        <v>211.6019</v>
      </c>
      <c r="AJ22" s="18">
        <v>936.30529999999999</v>
      </c>
      <c r="AK22" s="18">
        <v>2646.1253000000002</v>
      </c>
      <c r="AL22" s="27">
        <f>Table2[[#This Row],[Direct Tax Revenue
Through Current FY]]+Table2[[#This Row],[Direct Tax Revenue
Next FY &amp; After]]</f>
        <v>3582.4306000000001</v>
      </c>
      <c r="AM22" s="18">
        <v>80.103700000000003</v>
      </c>
      <c r="AN22" s="18">
        <v>288.19409999999999</v>
      </c>
      <c r="AO22" s="18">
        <v>1001.7104</v>
      </c>
      <c r="AP22" s="18">
        <f>Table2[[#This Row],[Indirect  &amp; Induced Tax Revenue
Through Current FY]]+Table2[[#This Row],[Indirect  &amp; Induced Tax Revenue
Next FY &amp; After]]</f>
        <v>1289.9045000000001</v>
      </c>
      <c r="AQ22" s="18">
        <v>291.7056</v>
      </c>
      <c r="AR22" s="18">
        <v>1224.4993999999999</v>
      </c>
      <c r="AS22" s="18">
        <v>3647.8357000000001</v>
      </c>
      <c r="AT22" s="18">
        <f>Table2[[#This Row],[Total Tax Revenue Generated
Through Current FY]]+Table2[[#This Row],[Total Tax Revenues Generated 
Next FY &amp; After]]</f>
        <v>4872.3351000000002</v>
      </c>
      <c r="AU22" s="18">
        <f>VLOOKUP(A:A,[1]AssistancePivot!$1:$1048576,86,FALSE)</f>
        <v>143.8048</v>
      </c>
      <c r="AV22" s="18">
        <v>527.17089999999996</v>
      </c>
      <c r="AW22" s="18">
        <v>1798.3083999999999</v>
      </c>
      <c r="AX22" s="18">
        <v>2325.4793</v>
      </c>
      <c r="AY22" s="18">
        <v>0</v>
      </c>
      <c r="AZ22" s="18">
        <v>122.64</v>
      </c>
      <c r="BA22" s="18">
        <v>0</v>
      </c>
      <c r="BB22" s="18">
        <f>Table2[[#This Row],[MRT Savings
Through Current FY]]+Table2[[#This Row],[MRT Savings
Next FY &amp; After]]</f>
        <v>122.64</v>
      </c>
      <c r="BC22" s="18">
        <v>0</v>
      </c>
      <c r="BD22" s="18">
        <v>0</v>
      </c>
      <c r="BE22" s="18">
        <v>0</v>
      </c>
      <c r="BF22" s="18">
        <f>Table2[[#This Row],[ST Savings
Through Current FY]]+Table2[[#This Row],[ST Savings
Next FY &amp; After]]</f>
        <v>0</v>
      </c>
      <c r="BG22" s="18">
        <v>0</v>
      </c>
      <c r="BH22" s="18">
        <v>0</v>
      </c>
      <c r="BI22" s="18">
        <v>0</v>
      </c>
      <c r="BJ22" s="18">
        <f>Table2[[#This Row],[Energy Savings
Through Current FY]]+Table2[[#This Row],[Energy Savings
Next FY &amp; After]]</f>
        <v>0</v>
      </c>
      <c r="BK22" s="18">
        <v>0</v>
      </c>
      <c r="BL22" s="18">
        <v>0</v>
      </c>
      <c r="BM22" s="18">
        <v>0</v>
      </c>
      <c r="BN22" s="18">
        <f>Table2[[#This Row],[Bond Savings
Through Current FY]]+Table2[[#This Row],[Bond Savings
Next FY &amp; After]]</f>
        <v>0</v>
      </c>
      <c r="BO22" s="18">
        <v>143.8048</v>
      </c>
      <c r="BP22" s="18">
        <v>649.81089999999995</v>
      </c>
      <c r="BQ22" s="18">
        <v>1798.3083999999999</v>
      </c>
      <c r="BR22" s="18">
        <f>Table2[[#This Row],[Total Savings
Through Current FY]]+Table2[[#This Row],[Total Savings
Next FY &amp; After]]</f>
        <v>2448.1192999999998</v>
      </c>
      <c r="BS22" s="18">
        <v>0</v>
      </c>
      <c r="BT22" s="18">
        <v>0</v>
      </c>
      <c r="BU22" s="18">
        <v>0</v>
      </c>
      <c r="BV22" s="18">
        <f>Table2[[#This Row],[Recapture, Cancellation, or Reduction
Through Current FY]]+Table2[[#This Row],[Recapture, Cancellation, or Reduction
Next FY &amp; After]]</f>
        <v>0</v>
      </c>
      <c r="BW22" s="18">
        <v>0</v>
      </c>
      <c r="BX22" s="18">
        <v>0</v>
      </c>
      <c r="BY22" s="18">
        <v>0</v>
      </c>
      <c r="BZ22" s="18">
        <f>Table2[[#This Row],[Penalty Paid
Through Current FY]]+Table2[[#This Row],[Penalty Paid
Next FY &amp; After]]</f>
        <v>0</v>
      </c>
      <c r="CA22" s="18">
        <v>0</v>
      </c>
      <c r="CB22" s="18">
        <v>0</v>
      </c>
      <c r="CC22" s="18">
        <v>0</v>
      </c>
      <c r="CD22" s="18">
        <f>Table2[[#This Row],[Total Recapture &amp; Penalties
Through Current FY]]+Table2[[#This Row],[Total Recapture &amp; Penalties
Next FY &amp; After]]</f>
        <v>0</v>
      </c>
      <c r="CE22" s="18">
        <v>147.9008</v>
      </c>
      <c r="CF22" s="18">
        <v>574.68849999999998</v>
      </c>
      <c r="CG22" s="18">
        <v>1849.5273</v>
      </c>
      <c r="CH22" s="18">
        <f>Table2[[#This Row],[Total Net Tax Revenue Generated
Through Current FY]]+Table2[[#This Row],[Total Net Tax Revenue Generated
Next FY &amp; After]]</f>
        <v>2424.2157999999999</v>
      </c>
      <c r="CI22" s="18">
        <v>0</v>
      </c>
      <c r="CJ22" s="18">
        <v>0</v>
      </c>
      <c r="CK22" s="18">
        <v>0</v>
      </c>
      <c r="CL22" s="18">
        <v>0</v>
      </c>
      <c r="CM22" s="43">
        <v>0</v>
      </c>
      <c r="CN22" s="43">
        <v>0</v>
      </c>
      <c r="CO22" s="43">
        <v>0</v>
      </c>
      <c r="CP22" s="43">
        <v>26</v>
      </c>
      <c r="CQ22" s="43">
        <f>Table2[[#This Row],[Total Number of Industrial Jobs]]+Table2[[#This Row],[Total Number of Restaurant Jobs]]+Table2[[#This Row],[Total Number of Retail Jobs]]+Table2[[#This Row],[Total Number of Other Jobs]]</f>
        <v>26</v>
      </c>
      <c r="CR22" s="43">
        <v>0</v>
      </c>
      <c r="CS22" s="43">
        <v>0</v>
      </c>
      <c r="CT22" s="43">
        <v>0</v>
      </c>
      <c r="CU22" s="43">
        <v>26</v>
      </c>
      <c r="CV22" s="43">
        <f>Table2[[#This Row],[Number of Industrial Jobs Earning a Living Wage or more]]+Table2[[#This Row],[Number of Restaurant Jobs Earning a Living Wage or more]]+Table2[[#This Row],[Number of Retail Jobs Earning a Living Wage or more]]+Table2[[#This Row],[Number of Other Jobs Earning a Living Wage or more]]</f>
        <v>26</v>
      </c>
      <c r="CW22" s="47">
        <v>0</v>
      </c>
      <c r="CX22" s="47">
        <v>0</v>
      </c>
      <c r="CY22" s="47">
        <v>0</v>
      </c>
      <c r="CZ22" s="47">
        <v>100</v>
      </c>
      <c r="DA22" s="42">
        <v>1</v>
      </c>
      <c r="DB22" s="4"/>
      <c r="DE22" s="3"/>
      <c r="DF22" s="4"/>
      <c r="DG22" s="4"/>
      <c r="DH22" s="11"/>
      <c r="DI22" s="3"/>
      <c r="DJ22" s="1"/>
      <c r="DK22" s="1"/>
      <c r="DL22" s="1"/>
    </row>
    <row r="23" spans="1:116" x14ac:dyDescent="0.2">
      <c r="A23" s="12">
        <v>93376</v>
      </c>
      <c r="B23" s="14" t="s">
        <v>531</v>
      </c>
      <c r="C23" s="15" t="s">
        <v>1600</v>
      </c>
      <c r="D23" s="15" t="s">
        <v>533</v>
      </c>
      <c r="E23" s="25" t="s">
        <v>1705</v>
      </c>
      <c r="F23" s="26" t="s">
        <v>13</v>
      </c>
      <c r="G23" s="16">
        <v>1850000</v>
      </c>
      <c r="H23" s="14" t="s">
        <v>22</v>
      </c>
      <c r="I23" s="14" t="s">
        <v>532</v>
      </c>
      <c r="J23" s="12">
        <v>30</v>
      </c>
      <c r="K23" s="14" t="s">
        <v>20</v>
      </c>
      <c r="L23" s="15" t="s">
        <v>2139</v>
      </c>
      <c r="M23" s="15" t="s">
        <v>2140</v>
      </c>
      <c r="N23" s="15">
        <v>9300</v>
      </c>
      <c r="O23" s="15">
        <v>11250</v>
      </c>
      <c r="P23" s="13">
        <v>12</v>
      </c>
      <c r="Q23" s="13">
        <v>4</v>
      </c>
      <c r="R23" s="13">
        <v>0</v>
      </c>
      <c r="S23" s="13">
        <v>0</v>
      </c>
      <c r="T23" s="13">
        <v>0</v>
      </c>
      <c r="U23" s="13">
        <v>0</v>
      </c>
      <c r="V23" s="13">
        <v>14</v>
      </c>
      <c r="W23" s="13">
        <v>0</v>
      </c>
      <c r="X23" s="13">
        <v>0</v>
      </c>
      <c r="Y23" s="13">
        <v>14</v>
      </c>
      <c r="Z23" s="13">
        <v>14</v>
      </c>
      <c r="AA23" s="13">
        <v>92.857142857142861</v>
      </c>
      <c r="AB23" s="13" t="s">
        <v>16</v>
      </c>
      <c r="AC23" s="13" t="s">
        <v>17</v>
      </c>
      <c r="AD23" s="17">
        <v>0</v>
      </c>
      <c r="AE23" s="13">
        <v>0</v>
      </c>
      <c r="AF23" s="13">
        <v>0</v>
      </c>
      <c r="AG23" s="13">
        <v>0</v>
      </c>
      <c r="AH23" s="13">
        <v>0</v>
      </c>
      <c r="AI23" s="18">
        <v>223.30549999999999</v>
      </c>
      <c r="AJ23" s="18">
        <v>1618.1425999999999</v>
      </c>
      <c r="AK23" s="18">
        <v>1172.9076</v>
      </c>
      <c r="AL23" s="27">
        <f>Table2[[#This Row],[Direct Tax Revenue
Through Current FY]]+Table2[[#This Row],[Direct Tax Revenue
Next FY &amp; After]]</f>
        <v>2791.0501999999997</v>
      </c>
      <c r="AM23" s="18">
        <v>139.7175</v>
      </c>
      <c r="AN23" s="18">
        <v>1112.3086000000001</v>
      </c>
      <c r="AO23" s="18">
        <v>733.8646</v>
      </c>
      <c r="AP23" s="18">
        <f>Table2[[#This Row],[Indirect  &amp; Induced Tax Revenue
Through Current FY]]+Table2[[#This Row],[Indirect  &amp; Induced Tax Revenue
Next FY &amp; After]]</f>
        <v>1846.1732000000002</v>
      </c>
      <c r="AQ23" s="18">
        <v>363.02300000000002</v>
      </c>
      <c r="AR23" s="18">
        <v>2730.4512</v>
      </c>
      <c r="AS23" s="18">
        <v>1906.7722000000001</v>
      </c>
      <c r="AT23" s="18">
        <f>Table2[[#This Row],[Total Tax Revenue Generated
Through Current FY]]+Table2[[#This Row],[Total Tax Revenues Generated 
Next FY &amp; After]]</f>
        <v>4637.2233999999999</v>
      </c>
      <c r="AU23" s="18">
        <f>VLOOKUP(A:A,[1]AssistancePivot!$1:$1048576,86,FALSE)</f>
        <v>23.191199999999998</v>
      </c>
      <c r="AV23" s="18">
        <v>150.08670000000001</v>
      </c>
      <c r="AW23" s="18">
        <v>121.8109</v>
      </c>
      <c r="AX23" s="18">
        <v>271.89760000000001</v>
      </c>
      <c r="AY23" s="18">
        <v>0</v>
      </c>
      <c r="AZ23" s="18">
        <v>4.5777000000000001</v>
      </c>
      <c r="BA23" s="18">
        <v>0</v>
      </c>
      <c r="BB23" s="18">
        <f>Table2[[#This Row],[MRT Savings
Through Current FY]]+Table2[[#This Row],[MRT Savings
Next FY &amp; After]]</f>
        <v>4.5777000000000001</v>
      </c>
      <c r="BC23" s="18">
        <v>0</v>
      </c>
      <c r="BD23" s="18">
        <v>1.3485</v>
      </c>
      <c r="BE23" s="18">
        <v>0</v>
      </c>
      <c r="BF23" s="18">
        <f>Table2[[#This Row],[ST Savings
Through Current FY]]+Table2[[#This Row],[ST Savings
Next FY &amp; After]]</f>
        <v>1.3485</v>
      </c>
      <c r="BG23" s="18">
        <v>0</v>
      </c>
      <c r="BH23" s="18">
        <v>0</v>
      </c>
      <c r="BI23" s="18">
        <v>0</v>
      </c>
      <c r="BJ23" s="18">
        <f>Table2[[#This Row],[Energy Savings
Through Current FY]]+Table2[[#This Row],[Energy Savings
Next FY &amp; After]]</f>
        <v>0</v>
      </c>
      <c r="BK23" s="18">
        <v>0</v>
      </c>
      <c r="BL23" s="18">
        <v>0</v>
      </c>
      <c r="BM23" s="18">
        <v>0</v>
      </c>
      <c r="BN23" s="18">
        <f>Table2[[#This Row],[Bond Savings
Through Current FY]]+Table2[[#This Row],[Bond Savings
Next FY &amp; After]]</f>
        <v>0</v>
      </c>
      <c r="BO23" s="18">
        <v>23.191199999999998</v>
      </c>
      <c r="BP23" s="18">
        <v>156.0129</v>
      </c>
      <c r="BQ23" s="18">
        <v>121.8109</v>
      </c>
      <c r="BR23" s="18">
        <f>Table2[[#This Row],[Total Savings
Through Current FY]]+Table2[[#This Row],[Total Savings
Next FY &amp; After]]</f>
        <v>277.82380000000001</v>
      </c>
      <c r="BS23" s="18">
        <v>0</v>
      </c>
      <c r="BT23" s="18">
        <v>0</v>
      </c>
      <c r="BU23" s="18">
        <v>0</v>
      </c>
      <c r="BV23" s="18">
        <f>Table2[[#This Row],[Recapture, Cancellation, or Reduction
Through Current FY]]+Table2[[#This Row],[Recapture, Cancellation, or Reduction
Next FY &amp; After]]</f>
        <v>0</v>
      </c>
      <c r="BW23" s="18">
        <v>0</v>
      </c>
      <c r="BX23" s="18">
        <v>0</v>
      </c>
      <c r="BY23" s="18">
        <v>0</v>
      </c>
      <c r="BZ23" s="18">
        <f>Table2[[#This Row],[Penalty Paid
Through Current FY]]+Table2[[#This Row],[Penalty Paid
Next FY &amp; After]]</f>
        <v>0</v>
      </c>
      <c r="CA23" s="18">
        <v>0</v>
      </c>
      <c r="CB23" s="18">
        <v>0</v>
      </c>
      <c r="CC23" s="18">
        <v>0</v>
      </c>
      <c r="CD23" s="18">
        <f>Table2[[#This Row],[Total Recapture &amp; Penalties
Through Current FY]]+Table2[[#This Row],[Total Recapture &amp; Penalties
Next FY &amp; After]]</f>
        <v>0</v>
      </c>
      <c r="CE23" s="18">
        <v>339.83179999999999</v>
      </c>
      <c r="CF23" s="18">
        <v>2574.4382999999998</v>
      </c>
      <c r="CG23" s="18">
        <v>1784.9612999999999</v>
      </c>
      <c r="CH23" s="18">
        <f>Table2[[#This Row],[Total Net Tax Revenue Generated
Through Current FY]]+Table2[[#This Row],[Total Net Tax Revenue Generated
Next FY &amp; After]]</f>
        <v>4359.3995999999997</v>
      </c>
      <c r="CI23" s="18">
        <v>0</v>
      </c>
      <c r="CJ23" s="18">
        <v>0</v>
      </c>
      <c r="CK23" s="18">
        <v>0</v>
      </c>
      <c r="CL23" s="18">
        <v>0</v>
      </c>
      <c r="CM23" s="43">
        <v>14</v>
      </c>
      <c r="CN23" s="43">
        <v>0</v>
      </c>
      <c r="CO23" s="43">
        <v>0</v>
      </c>
      <c r="CP23" s="43">
        <v>0</v>
      </c>
      <c r="CQ23" s="43">
        <f>Table2[[#This Row],[Total Number of Industrial Jobs]]+Table2[[#This Row],[Total Number of Restaurant Jobs]]+Table2[[#This Row],[Total Number of Retail Jobs]]+Table2[[#This Row],[Total Number of Other Jobs]]</f>
        <v>14</v>
      </c>
      <c r="CR23" s="43">
        <v>14</v>
      </c>
      <c r="CS23" s="43">
        <v>0</v>
      </c>
      <c r="CT23" s="43">
        <v>0</v>
      </c>
      <c r="CU23" s="43">
        <v>0</v>
      </c>
      <c r="CV23" s="43">
        <f>Table2[[#This Row],[Number of Industrial Jobs Earning a Living Wage or more]]+Table2[[#This Row],[Number of Restaurant Jobs Earning a Living Wage or more]]+Table2[[#This Row],[Number of Retail Jobs Earning a Living Wage or more]]+Table2[[#This Row],[Number of Other Jobs Earning a Living Wage or more]]</f>
        <v>14</v>
      </c>
      <c r="CW23" s="47">
        <v>100</v>
      </c>
      <c r="CX23" s="47">
        <v>0</v>
      </c>
      <c r="CY23" s="47">
        <v>0</v>
      </c>
      <c r="CZ23" s="47">
        <v>0</v>
      </c>
      <c r="DA23" s="42">
        <v>1</v>
      </c>
      <c r="DB23" s="4"/>
      <c r="DE23" s="3"/>
      <c r="DF23" s="4"/>
      <c r="DG23" s="4"/>
      <c r="DH23" s="11"/>
      <c r="DI23" s="3"/>
      <c r="DJ23" s="1"/>
      <c r="DK23" s="1"/>
      <c r="DL23" s="1"/>
    </row>
    <row r="24" spans="1:116" x14ac:dyDescent="0.2">
      <c r="A24" s="12">
        <v>93878</v>
      </c>
      <c r="B24" s="14" t="s">
        <v>639</v>
      </c>
      <c r="C24" s="15" t="s">
        <v>1494</v>
      </c>
      <c r="D24" s="15" t="s">
        <v>641</v>
      </c>
      <c r="E24" s="25" t="s">
        <v>1728</v>
      </c>
      <c r="F24" s="26" t="s">
        <v>477</v>
      </c>
      <c r="G24" s="16">
        <v>4840000</v>
      </c>
      <c r="H24" s="14" t="s">
        <v>91</v>
      </c>
      <c r="I24" s="14" t="s">
        <v>640</v>
      </c>
      <c r="J24" s="12">
        <v>50</v>
      </c>
      <c r="K24" s="14" t="s">
        <v>106</v>
      </c>
      <c r="L24" s="15" t="s">
        <v>2206</v>
      </c>
      <c r="M24" s="15" t="s">
        <v>1902</v>
      </c>
      <c r="N24" s="15">
        <v>13196</v>
      </c>
      <c r="O24" s="15">
        <v>15244</v>
      </c>
      <c r="P24" s="13">
        <v>37</v>
      </c>
      <c r="Q24" s="13">
        <v>0</v>
      </c>
      <c r="R24" s="13">
        <v>0</v>
      </c>
      <c r="S24" s="13">
        <v>0</v>
      </c>
      <c r="T24" s="13">
        <v>4</v>
      </c>
      <c r="U24" s="13">
        <v>0</v>
      </c>
      <c r="V24" s="13">
        <v>36</v>
      </c>
      <c r="W24" s="13">
        <v>0</v>
      </c>
      <c r="X24" s="13">
        <v>0</v>
      </c>
      <c r="Y24" s="13">
        <v>40</v>
      </c>
      <c r="Z24" s="13">
        <v>38</v>
      </c>
      <c r="AA24" s="13">
        <v>95</v>
      </c>
      <c r="AB24" s="13" t="s">
        <v>16</v>
      </c>
      <c r="AC24" s="13" t="s">
        <v>17</v>
      </c>
      <c r="AD24" s="17">
        <v>0</v>
      </c>
      <c r="AE24" s="13">
        <v>0</v>
      </c>
      <c r="AF24" s="13">
        <v>0</v>
      </c>
      <c r="AG24" s="13">
        <v>0</v>
      </c>
      <c r="AH24" s="13">
        <v>0</v>
      </c>
      <c r="AI24" s="18">
        <v>65.537999999999997</v>
      </c>
      <c r="AJ24" s="18">
        <v>796.28949999999998</v>
      </c>
      <c r="AK24" s="18">
        <v>489.79849999999999</v>
      </c>
      <c r="AL24" s="27">
        <f>Table2[[#This Row],[Direct Tax Revenue
Through Current FY]]+Table2[[#This Row],[Direct Tax Revenue
Next FY &amp; After]]</f>
        <v>1286.088</v>
      </c>
      <c r="AM24" s="18">
        <v>123.21339999999999</v>
      </c>
      <c r="AN24" s="18">
        <v>895.13559999999995</v>
      </c>
      <c r="AO24" s="18">
        <v>920.83699999999999</v>
      </c>
      <c r="AP24" s="18">
        <f>Table2[[#This Row],[Indirect  &amp; Induced Tax Revenue
Through Current FY]]+Table2[[#This Row],[Indirect  &amp; Induced Tax Revenue
Next FY &amp; After]]</f>
        <v>1815.9726000000001</v>
      </c>
      <c r="AQ24" s="18">
        <v>188.75139999999999</v>
      </c>
      <c r="AR24" s="18">
        <v>1691.4250999999999</v>
      </c>
      <c r="AS24" s="18">
        <v>1410.6355000000001</v>
      </c>
      <c r="AT24" s="18">
        <f>Table2[[#This Row],[Total Tax Revenue Generated
Through Current FY]]+Table2[[#This Row],[Total Tax Revenues Generated 
Next FY &amp; After]]</f>
        <v>3102.0605999999998</v>
      </c>
      <c r="AU24" s="18">
        <f>VLOOKUP(A:A,[1]AssistancePivot!$1:$1048576,86,FALSE)</f>
        <v>0</v>
      </c>
      <c r="AV24" s="18">
        <v>0</v>
      </c>
      <c r="AW24" s="18">
        <v>0</v>
      </c>
      <c r="AX24" s="18">
        <v>0</v>
      </c>
      <c r="AY24" s="18">
        <v>0</v>
      </c>
      <c r="AZ24" s="18">
        <v>353.976</v>
      </c>
      <c r="BA24" s="18">
        <v>0</v>
      </c>
      <c r="BB24" s="18">
        <f>Table2[[#This Row],[MRT Savings
Through Current FY]]+Table2[[#This Row],[MRT Savings
Next FY &amp; After]]</f>
        <v>353.976</v>
      </c>
      <c r="BC24" s="18">
        <v>0</v>
      </c>
      <c r="BD24" s="18">
        <v>0</v>
      </c>
      <c r="BE24" s="18">
        <v>0</v>
      </c>
      <c r="BF24" s="18">
        <f>Table2[[#This Row],[ST Savings
Through Current FY]]+Table2[[#This Row],[ST Savings
Next FY &amp; After]]</f>
        <v>0</v>
      </c>
      <c r="BG24" s="18">
        <v>0</v>
      </c>
      <c r="BH24" s="18">
        <v>0</v>
      </c>
      <c r="BI24" s="18">
        <v>0</v>
      </c>
      <c r="BJ24" s="18">
        <f>Table2[[#This Row],[Energy Savings
Through Current FY]]+Table2[[#This Row],[Energy Savings
Next FY &amp; After]]</f>
        <v>0</v>
      </c>
      <c r="BK24" s="18">
        <v>1.5575000000000001</v>
      </c>
      <c r="BL24" s="18">
        <v>13.549799999999999</v>
      </c>
      <c r="BM24" s="18">
        <v>8.9663000000000004</v>
      </c>
      <c r="BN24" s="18">
        <f>Table2[[#This Row],[Bond Savings
Through Current FY]]+Table2[[#This Row],[Bond Savings
Next FY &amp; After]]</f>
        <v>22.516100000000002</v>
      </c>
      <c r="BO24" s="18">
        <v>1.5575000000000001</v>
      </c>
      <c r="BP24" s="18">
        <v>367.5258</v>
      </c>
      <c r="BQ24" s="18">
        <v>8.9663000000000004</v>
      </c>
      <c r="BR24" s="18">
        <f>Table2[[#This Row],[Total Savings
Through Current FY]]+Table2[[#This Row],[Total Savings
Next FY &amp; After]]</f>
        <v>376.49209999999999</v>
      </c>
      <c r="BS24" s="18">
        <v>0</v>
      </c>
      <c r="BT24" s="18">
        <v>0</v>
      </c>
      <c r="BU24" s="18">
        <v>0</v>
      </c>
      <c r="BV24" s="18">
        <f>Table2[[#This Row],[Recapture, Cancellation, or Reduction
Through Current FY]]+Table2[[#This Row],[Recapture, Cancellation, or Reduction
Next FY &amp; After]]</f>
        <v>0</v>
      </c>
      <c r="BW24" s="18">
        <v>0</v>
      </c>
      <c r="BX24" s="18">
        <v>0</v>
      </c>
      <c r="BY24" s="18">
        <v>0</v>
      </c>
      <c r="BZ24" s="18">
        <f>Table2[[#This Row],[Penalty Paid
Through Current FY]]+Table2[[#This Row],[Penalty Paid
Next FY &amp; After]]</f>
        <v>0</v>
      </c>
      <c r="CA24" s="18">
        <v>0</v>
      </c>
      <c r="CB24" s="18">
        <v>0</v>
      </c>
      <c r="CC24" s="18">
        <v>0</v>
      </c>
      <c r="CD24" s="18">
        <f>Table2[[#This Row],[Total Recapture &amp; Penalties
Through Current FY]]+Table2[[#This Row],[Total Recapture &amp; Penalties
Next FY &amp; After]]</f>
        <v>0</v>
      </c>
      <c r="CE24" s="18">
        <v>187.19390000000001</v>
      </c>
      <c r="CF24" s="18">
        <v>1323.8993</v>
      </c>
      <c r="CG24" s="18">
        <v>1401.6692</v>
      </c>
      <c r="CH24" s="18">
        <f>Table2[[#This Row],[Total Net Tax Revenue Generated
Through Current FY]]+Table2[[#This Row],[Total Net Tax Revenue Generated
Next FY &amp; After]]</f>
        <v>2725.5685000000003</v>
      </c>
      <c r="CI24" s="18">
        <v>0</v>
      </c>
      <c r="CJ24" s="18">
        <v>0</v>
      </c>
      <c r="CK24" s="18">
        <v>0</v>
      </c>
      <c r="CL24" s="18">
        <v>0</v>
      </c>
      <c r="CM24" s="43">
        <v>0</v>
      </c>
      <c r="CN24" s="43">
        <v>0</v>
      </c>
      <c r="CO24" s="43">
        <v>0</v>
      </c>
      <c r="CP24" s="43">
        <v>40</v>
      </c>
      <c r="CQ24" s="43">
        <f>Table2[[#This Row],[Total Number of Industrial Jobs]]+Table2[[#This Row],[Total Number of Restaurant Jobs]]+Table2[[#This Row],[Total Number of Retail Jobs]]+Table2[[#This Row],[Total Number of Other Jobs]]</f>
        <v>40</v>
      </c>
      <c r="CR24" s="43">
        <v>0</v>
      </c>
      <c r="CS24" s="43">
        <v>0</v>
      </c>
      <c r="CT24" s="43">
        <v>0</v>
      </c>
      <c r="CU24" s="43">
        <v>40</v>
      </c>
      <c r="CV24" s="43">
        <f>Table2[[#This Row],[Number of Industrial Jobs Earning a Living Wage or more]]+Table2[[#This Row],[Number of Restaurant Jobs Earning a Living Wage or more]]+Table2[[#This Row],[Number of Retail Jobs Earning a Living Wage or more]]+Table2[[#This Row],[Number of Other Jobs Earning a Living Wage or more]]</f>
        <v>40</v>
      </c>
      <c r="CW24" s="47">
        <v>0</v>
      </c>
      <c r="CX24" s="47">
        <v>0</v>
      </c>
      <c r="CY24" s="47">
        <v>0</v>
      </c>
      <c r="CZ24" s="47">
        <v>100</v>
      </c>
      <c r="DA24" s="42">
        <v>1</v>
      </c>
      <c r="DB24" s="4"/>
      <c r="DE24" s="3"/>
      <c r="DF24" s="4"/>
      <c r="DG24" s="4"/>
      <c r="DH24" s="11"/>
      <c r="DI24" s="3"/>
      <c r="DJ24" s="1"/>
      <c r="DK24" s="1"/>
      <c r="DL24" s="1"/>
    </row>
    <row r="25" spans="1:116" x14ac:dyDescent="0.2">
      <c r="A25" s="12">
        <v>93886</v>
      </c>
      <c r="B25" s="14" t="s">
        <v>658</v>
      </c>
      <c r="C25" s="15" t="s">
        <v>1494</v>
      </c>
      <c r="D25" s="15" t="s">
        <v>657</v>
      </c>
      <c r="E25" s="25" t="s">
        <v>1732</v>
      </c>
      <c r="F25" s="26" t="s">
        <v>477</v>
      </c>
      <c r="G25" s="16">
        <v>6795000</v>
      </c>
      <c r="H25" s="14" t="s">
        <v>91</v>
      </c>
      <c r="I25" s="14" t="s">
        <v>659</v>
      </c>
      <c r="J25" s="12">
        <v>50</v>
      </c>
      <c r="K25" s="14" t="s">
        <v>106</v>
      </c>
      <c r="L25" s="15" t="s">
        <v>2217</v>
      </c>
      <c r="M25" s="15" t="s">
        <v>1967</v>
      </c>
      <c r="N25" s="15">
        <v>81182</v>
      </c>
      <c r="O25" s="15">
        <v>36110</v>
      </c>
      <c r="P25" s="13">
        <v>132</v>
      </c>
      <c r="Q25" s="13">
        <v>0</v>
      </c>
      <c r="R25" s="13">
        <v>0</v>
      </c>
      <c r="S25" s="13">
        <v>0</v>
      </c>
      <c r="T25" s="13">
        <v>9</v>
      </c>
      <c r="U25" s="13">
        <v>0</v>
      </c>
      <c r="V25" s="13">
        <v>51</v>
      </c>
      <c r="W25" s="13">
        <v>0</v>
      </c>
      <c r="X25" s="13">
        <v>0</v>
      </c>
      <c r="Y25" s="13">
        <v>60</v>
      </c>
      <c r="Z25" s="13">
        <v>55</v>
      </c>
      <c r="AA25" s="13">
        <v>91.666666666666657</v>
      </c>
      <c r="AB25" s="13" t="s">
        <v>17</v>
      </c>
      <c r="AC25" s="13" t="s">
        <v>17</v>
      </c>
      <c r="AD25" s="17">
        <v>0</v>
      </c>
      <c r="AE25" s="13">
        <v>0</v>
      </c>
      <c r="AF25" s="13">
        <v>0</v>
      </c>
      <c r="AG25" s="13">
        <v>0</v>
      </c>
      <c r="AH25" s="13">
        <v>0</v>
      </c>
      <c r="AI25" s="18">
        <v>94.857600000000005</v>
      </c>
      <c r="AJ25" s="18">
        <v>1229.8462999999999</v>
      </c>
      <c r="AK25" s="18">
        <v>708.91949999999997</v>
      </c>
      <c r="AL25" s="27">
        <f>Table2[[#This Row],[Direct Tax Revenue
Through Current FY]]+Table2[[#This Row],[Direct Tax Revenue
Next FY &amp; After]]</f>
        <v>1938.7657999999999</v>
      </c>
      <c r="AM25" s="18">
        <v>178.3415</v>
      </c>
      <c r="AN25" s="18">
        <v>2288.7881000000002</v>
      </c>
      <c r="AO25" s="18">
        <v>1332.8372999999999</v>
      </c>
      <c r="AP25" s="18">
        <f>Table2[[#This Row],[Indirect  &amp; Induced Tax Revenue
Through Current FY]]+Table2[[#This Row],[Indirect  &amp; Induced Tax Revenue
Next FY &amp; After]]</f>
        <v>3621.6253999999999</v>
      </c>
      <c r="AQ25" s="18">
        <v>273.19909999999999</v>
      </c>
      <c r="AR25" s="18">
        <v>3518.6343999999999</v>
      </c>
      <c r="AS25" s="18">
        <v>2041.7568000000001</v>
      </c>
      <c r="AT25" s="18">
        <f>Table2[[#This Row],[Total Tax Revenue Generated
Through Current FY]]+Table2[[#This Row],[Total Tax Revenues Generated 
Next FY &amp; After]]</f>
        <v>5560.3912</v>
      </c>
      <c r="AU25" s="18">
        <f>VLOOKUP(A:A,[1]AssistancePivot!$1:$1048576,86,FALSE)</f>
        <v>0</v>
      </c>
      <c r="AV25" s="18">
        <v>0</v>
      </c>
      <c r="AW25" s="18">
        <v>0</v>
      </c>
      <c r="AX25" s="18">
        <v>0</v>
      </c>
      <c r="AY25" s="18">
        <v>0</v>
      </c>
      <c r="AZ25" s="18">
        <v>114.5365</v>
      </c>
      <c r="BA25" s="18">
        <v>0</v>
      </c>
      <c r="BB25" s="18">
        <f>Table2[[#This Row],[MRT Savings
Through Current FY]]+Table2[[#This Row],[MRT Savings
Next FY &amp; After]]</f>
        <v>114.5365</v>
      </c>
      <c r="BC25" s="18">
        <v>0</v>
      </c>
      <c r="BD25" s="18">
        <v>0</v>
      </c>
      <c r="BE25" s="18">
        <v>0</v>
      </c>
      <c r="BF25" s="18">
        <f>Table2[[#This Row],[ST Savings
Through Current FY]]+Table2[[#This Row],[ST Savings
Next FY &amp; After]]</f>
        <v>0</v>
      </c>
      <c r="BG25" s="18">
        <v>0</v>
      </c>
      <c r="BH25" s="18">
        <v>0</v>
      </c>
      <c r="BI25" s="18">
        <v>0</v>
      </c>
      <c r="BJ25" s="18">
        <f>Table2[[#This Row],[Energy Savings
Through Current FY]]+Table2[[#This Row],[Energy Savings
Next FY &amp; After]]</f>
        <v>0</v>
      </c>
      <c r="BK25" s="18">
        <v>2.3388</v>
      </c>
      <c r="BL25" s="18">
        <v>23.227399999999999</v>
      </c>
      <c r="BM25" s="18">
        <v>13.464399999999999</v>
      </c>
      <c r="BN25" s="18">
        <f>Table2[[#This Row],[Bond Savings
Through Current FY]]+Table2[[#This Row],[Bond Savings
Next FY &amp; After]]</f>
        <v>36.691800000000001</v>
      </c>
      <c r="BO25" s="18">
        <v>2.3388</v>
      </c>
      <c r="BP25" s="18">
        <v>137.76390000000001</v>
      </c>
      <c r="BQ25" s="18">
        <v>13.464399999999999</v>
      </c>
      <c r="BR25" s="18">
        <f>Table2[[#This Row],[Total Savings
Through Current FY]]+Table2[[#This Row],[Total Savings
Next FY &amp; After]]</f>
        <v>151.22830000000002</v>
      </c>
      <c r="BS25" s="18">
        <v>0</v>
      </c>
      <c r="BT25" s="18">
        <v>0</v>
      </c>
      <c r="BU25" s="18">
        <v>0</v>
      </c>
      <c r="BV25" s="18">
        <f>Table2[[#This Row],[Recapture, Cancellation, or Reduction
Through Current FY]]+Table2[[#This Row],[Recapture, Cancellation, or Reduction
Next FY &amp; After]]</f>
        <v>0</v>
      </c>
      <c r="BW25" s="18">
        <v>0</v>
      </c>
      <c r="BX25" s="18">
        <v>0</v>
      </c>
      <c r="BY25" s="18">
        <v>0</v>
      </c>
      <c r="BZ25" s="18">
        <f>Table2[[#This Row],[Penalty Paid
Through Current FY]]+Table2[[#This Row],[Penalty Paid
Next FY &amp; After]]</f>
        <v>0</v>
      </c>
      <c r="CA25" s="18">
        <v>0</v>
      </c>
      <c r="CB25" s="18">
        <v>0</v>
      </c>
      <c r="CC25" s="18">
        <v>0</v>
      </c>
      <c r="CD25" s="18">
        <f>Table2[[#This Row],[Total Recapture &amp; Penalties
Through Current FY]]+Table2[[#This Row],[Total Recapture &amp; Penalties
Next FY &amp; After]]</f>
        <v>0</v>
      </c>
      <c r="CE25" s="18">
        <v>270.8603</v>
      </c>
      <c r="CF25" s="18">
        <v>3380.8705</v>
      </c>
      <c r="CG25" s="18">
        <v>2028.2924</v>
      </c>
      <c r="CH25" s="18">
        <f>Table2[[#This Row],[Total Net Tax Revenue Generated
Through Current FY]]+Table2[[#This Row],[Total Net Tax Revenue Generated
Next FY &amp; After]]</f>
        <v>5409.1629000000003</v>
      </c>
      <c r="CI25" s="18">
        <v>0</v>
      </c>
      <c r="CJ25" s="18">
        <v>0</v>
      </c>
      <c r="CK25" s="18">
        <v>0</v>
      </c>
      <c r="CL25" s="18">
        <v>0</v>
      </c>
      <c r="CM25" s="43">
        <v>0</v>
      </c>
      <c r="CN25" s="43">
        <v>0</v>
      </c>
      <c r="CO25" s="43">
        <v>0</v>
      </c>
      <c r="CP25" s="43">
        <v>60</v>
      </c>
      <c r="CQ25" s="43">
        <f>Table2[[#This Row],[Total Number of Industrial Jobs]]+Table2[[#This Row],[Total Number of Restaurant Jobs]]+Table2[[#This Row],[Total Number of Retail Jobs]]+Table2[[#This Row],[Total Number of Other Jobs]]</f>
        <v>60</v>
      </c>
      <c r="CR25" s="43">
        <v>0</v>
      </c>
      <c r="CS25" s="43">
        <v>0</v>
      </c>
      <c r="CT25" s="43">
        <v>0</v>
      </c>
      <c r="CU25" s="43">
        <v>60</v>
      </c>
      <c r="CV25" s="43">
        <f>Table2[[#This Row],[Number of Industrial Jobs Earning a Living Wage or more]]+Table2[[#This Row],[Number of Restaurant Jobs Earning a Living Wage or more]]+Table2[[#This Row],[Number of Retail Jobs Earning a Living Wage or more]]+Table2[[#This Row],[Number of Other Jobs Earning a Living Wage or more]]</f>
        <v>60</v>
      </c>
      <c r="CW25" s="47">
        <v>0</v>
      </c>
      <c r="CX25" s="47">
        <v>0</v>
      </c>
      <c r="CY25" s="47">
        <v>0</v>
      </c>
      <c r="CZ25" s="47">
        <v>100</v>
      </c>
      <c r="DA25" s="42">
        <v>1</v>
      </c>
      <c r="DB25" s="4"/>
      <c r="DE25" s="3"/>
      <c r="DF25" s="4"/>
      <c r="DG25" s="4"/>
      <c r="DH25" s="11"/>
      <c r="DI25" s="3"/>
      <c r="DJ25" s="1"/>
      <c r="DK25" s="1"/>
      <c r="DL25" s="1"/>
    </row>
    <row r="26" spans="1:116" x14ac:dyDescent="0.2">
      <c r="A26" s="12">
        <v>93180</v>
      </c>
      <c r="B26" s="14" t="s">
        <v>402</v>
      </c>
      <c r="C26" s="15" t="s">
        <v>1574</v>
      </c>
      <c r="D26" s="15" t="s">
        <v>404</v>
      </c>
      <c r="E26" s="25" t="s">
        <v>1686</v>
      </c>
      <c r="F26" s="26" t="s">
        <v>13</v>
      </c>
      <c r="G26" s="16">
        <v>2250000</v>
      </c>
      <c r="H26" s="14" t="s">
        <v>22</v>
      </c>
      <c r="I26" s="14" t="s">
        <v>403</v>
      </c>
      <c r="J26" s="12">
        <v>30</v>
      </c>
      <c r="K26" s="14" t="s">
        <v>20</v>
      </c>
      <c r="L26" s="15" t="s">
        <v>2087</v>
      </c>
      <c r="M26" s="15" t="s">
        <v>2088</v>
      </c>
      <c r="N26" s="15">
        <v>14000</v>
      </c>
      <c r="O26" s="15">
        <v>8920</v>
      </c>
      <c r="P26" s="13">
        <v>0</v>
      </c>
      <c r="Q26" s="13">
        <v>3</v>
      </c>
      <c r="R26" s="13">
        <v>0</v>
      </c>
      <c r="S26" s="13">
        <v>0</v>
      </c>
      <c r="T26" s="13">
        <v>1</v>
      </c>
      <c r="U26" s="13">
        <v>0</v>
      </c>
      <c r="V26" s="13">
        <v>25</v>
      </c>
      <c r="W26" s="13">
        <v>0</v>
      </c>
      <c r="X26" s="13">
        <v>0</v>
      </c>
      <c r="Y26" s="13">
        <v>26</v>
      </c>
      <c r="Z26" s="13">
        <v>25</v>
      </c>
      <c r="AA26" s="13">
        <v>65.384615384615387</v>
      </c>
      <c r="AB26" s="13" t="s">
        <v>16</v>
      </c>
      <c r="AC26" s="13" t="s">
        <v>17</v>
      </c>
      <c r="AD26" s="17">
        <v>0</v>
      </c>
      <c r="AE26" s="13">
        <v>0</v>
      </c>
      <c r="AF26" s="13">
        <v>0</v>
      </c>
      <c r="AG26" s="13">
        <v>0</v>
      </c>
      <c r="AH26" s="13">
        <v>0</v>
      </c>
      <c r="AI26" s="18">
        <v>414.4205</v>
      </c>
      <c r="AJ26" s="18">
        <v>2963.2456000000002</v>
      </c>
      <c r="AK26" s="18">
        <v>1449.1085</v>
      </c>
      <c r="AL26" s="27">
        <f>Table2[[#This Row],[Direct Tax Revenue
Through Current FY]]+Table2[[#This Row],[Direct Tax Revenue
Next FY &amp; After]]</f>
        <v>4412.3541000000005</v>
      </c>
      <c r="AM26" s="18">
        <v>413.536</v>
      </c>
      <c r="AN26" s="18">
        <v>2725.0702999999999</v>
      </c>
      <c r="AO26" s="18">
        <v>1446.0166999999999</v>
      </c>
      <c r="AP26" s="18">
        <f>Table2[[#This Row],[Indirect  &amp; Induced Tax Revenue
Through Current FY]]+Table2[[#This Row],[Indirect  &amp; Induced Tax Revenue
Next FY &amp; After]]</f>
        <v>4171.0869999999995</v>
      </c>
      <c r="AQ26" s="18">
        <v>827.95650000000001</v>
      </c>
      <c r="AR26" s="18">
        <v>5688.3158999999996</v>
      </c>
      <c r="AS26" s="18">
        <v>2895.1251999999999</v>
      </c>
      <c r="AT26" s="18">
        <f>Table2[[#This Row],[Total Tax Revenue Generated
Through Current FY]]+Table2[[#This Row],[Total Tax Revenues Generated 
Next FY &amp; After]]</f>
        <v>8583.4411</v>
      </c>
      <c r="AU26" s="18">
        <f>VLOOKUP(A:A,[1]AssistancePivot!$1:$1048576,86,FALSE)</f>
        <v>24.474299999999999</v>
      </c>
      <c r="AV26" s="18">
        <v>117.792</v>
      </c>
      <c r="AW26" s="18">
        <v>85.579700000000003</v>
      </c>
      <c r="AX26" s="18">
        <v>203.3717</v>
      </c>
      <c r="AY26" s="18">
        <v>0</v>
      </c>
      <c r="AZ26" s="18">
        <v>29.986000000000001</v>
      </c>
      <c r="BA26" s="18">
        <v>0</v>
      </c>
      <c r="BB26" s="18">
        <f>Table2[[#This Row],[MRT Savings
Through Current FY]]+Table2[[#This Row],[MRT Savings
Next FY &amp; After]]</f>
        <v>29.986000000000001</v>
      </c>
      <c r="BC26" s="18">
        <v>0</v>
      </c>
      <c r="BD26" s="18">
        <v>2.6223000000000001</v>
      </c>
      <c r="BE26" s="18">
        <v>0</v>
      </c>
      <c r="BF26" s="18">
        <f>Table2[[#This Row],[ST Savings
Through Current FY]]+Table2[[#This Row],[ST Savings
Next FY &amp; After]]</f>
        <v>2.6223000000000001</v>
      </c>
      <c r="BG26" s="18">
        <v>0</v>
      </c>
      <c r="BH26" s="18">
        <v>0</v>
      </c>
      <c r="BI26" s="18">
        <v>0</v>
      </c>
      <c r="BJ26" s="18">
        <f>Table2[[#This Row],[Energy Savings
Through Current FY]]+Table2[[#This Row],[Energy Savings
Next FY &amp; After]]</f>
        <v>0</v>
      </c>
      <c r="BK26" s="18">
        <v>0</v>
      </c>
      <c r="BL26" s="18">
        <v>0</v>
      </c>
      <c r="BM26" s="18">
        <v>0</v>
      </c>
      <c r="BN26" s="18">
        <f>Table2[[#This Row],[Bond Savings
Through Current FY]]+Table2[[#This Row],[Bond Savings
Next FY &amp; After]]</f>
        <v>0</v>
      </c>
      <c r="BO26" s="18">
        <v>24.474299999999999</v>
      </c>
      <c r="BP26" s="18">
        <v>150.40029999999999</v>
      </c>
      <c r="BQ26" s="18">
        <v>85.579700000000003</v>
      </c>
      <c r="BR26" s="18">
        <f>Table2[[#This Row],[Total Savings
Through Current FY]]+Table2[[#This Row],[Total Savings
Next FY &amp; After]]</f>
        <v>235.98</v>
      </c>
      <c r="BS26" s="18">
        <v>0</v>
      </c>
      <c r="BT26" s="18">
        <v>0</v>
      </c>
      <c r="BU26" s="18">
        <v>0</v>
      </c>
      <c r="BV26" s="18">
        <f>Table2[[#This Row],[Recapture, Cancellation, or Reduction
Through Current FY]]+Table2[[#This Row],[Recapture, Cancellation, or Reduction
Next FY &amp; After]]</f>
        <v>0</v>
      </c>
      <c r="BW26" s="18">
        <v>0</v>
      </c>
      <c r="BX26" s="18">
        <v>0</v>
      </c>
      <c r="BY26" s="18">
        <v>0</v>
      </c>
      <c r="BZ26" s="18">
        <f>Table2[[#This Row],[Penalty Paid
Through Current FY]]+Table2[[#This Row],[Penalty Paid
Next FY &amp; After]]</f>
        <v>0</v>
      </c>
      <c r="CA26" s="18">
        <v>0</v>
      </c>
      <c r="CB26" s="18">
        <v>0</v>
      </c>
      <c r="CC26" s="18">
        <v>0</v>
      </c>
      <c r="CD26" s="18">
        <f>Table2[[#This Row],[Total Recapture &amp; Penalties
Through Current FY]]+Table2[[#This Row],[Total Recapture &amp; Penalties
Next FY &amp; After]]</f>
        <v>0</v>
      </c>
      <c r="CE26" s="18">
        <v>803.48220000000003</v>
      </c>
      <c r="CF26" s="18">
        <v>5537.9156000000003</v>
      </c>
      <c r="CG26" s="18">
        <v>2809.5455000000002</v>
      </c>
      <c r="CH26" s="18">
        <f>Table2[[#This Row],[Total Net Tax Revenue Generated
Through Current FY]]+Table2[[#This Row],[Total Net Tax Revenue Generated
Next FY &amp; After]]</f>
        <v>8347.4611000000004</v>
      </c>
      <c r="CI26" s="18">
        <v>0</v>
      </c>
      <c r="CJ26" s="18">
        <v>0</v>
      </c>
      <c r="CK26" s="18">
        <v>0</v>
      </c>
      <c r="CL26" s="18">
        <v>0</v>
      </c>
      <c r="CM26" s="43">
        <v>26</v>
      </c>
      <c r="CN26" s="43">
        <v>0</v>
      </c>
      <c r="CO26" s="43">
        <v>0</v>
      </c>
      <c r="CP26" s="43">
        <v>0</v>
      </c>
      <c r="CQ26" s="43">
        <f>Table2[[#This Row],[Total Number of Industrial Jobs]]+Table2[[#This Row],[Total Number of Restaurant Jobs]]+Table2[[#This Row],[Total Number of Retail Jobs]]+Table2[[#This Row],[Total Number of Other Jobs]]</f>
        <v>26</v>
      </c>
      <c r="CR26" s="43">
        <v>26</v>
      </c>
      <c r="CS26" s="43">
        <v>0</v>
      </c>
      <c r="CT26" s="43">
        <v>0</v>
      </c>
      <c r="CU26" s="43">
        <v>0</v>
      </c>
      <c r="CV26" s="43">
        <f>Table2[[#This Row],[Number of Industrial Jobs Earning a Living Wage or more]]+Table2[[#This Row],[Number of Restaurant Jobs Earning a Living Wage or more]]+Table2[[#This Row],[Number of Retail Jobs Earning a Living Wage or more]]+Table2[[#This Row],[Number of Other Jobs Earning a Living Wage or more]]</f>
        <v>26</v>
      </c>
      <c r="CW26" s="47">
        <v>100</v>
      </c>
      <c r="CX26" s="47">
        <v>0</v>
      </c>
      <c r="CY26" s="47">
        <v>0</v>
      </c>
      <c r="CZ26" s="47">
        <v>0</v>
      </c>
      <c r="DA26" s="42">
        <v>1</v>
      </c>
      <c r="DB26" s="4"/>
      <c r="DE26" s="3"/>
      <c r="DF26" s="4"/>
      <c r="DG26" s="4"/>
      <c r="DH26" s="11"/>
      <c r="DI26" s="3"/>
      <c r="DJ26" s="1"/>
      <c r="DK26" s="1"/>
      <c r="DL26" s="1"/>
    </row>
    <row r="27" spans="1:116" x14ac:dyDescent="0.2">
      <c r="A27" s="12">
        <v>92673</v>
      </c>
      <c r="B27" s="14" t="s">
        <v>207</v>
      </c>
      <c r="C27" s="15" t="s">
        <v>1540</v>
      </c>
      <c r="D27" s="15" t="s">
        <v>209</v>
      </c>
      <c r="E27" s="25" t="s">
        <v>1669</v>
      </c>
      <c r="F27" s="26" t="s">
        <v>13</v>
      </c>
      <c r="G27" s="16">
        <v>1400000</v>
      </c>
      <c r="H27" s="14" t="s">
        <v>22</v>
      </c>
      <c r="I27" s="14" t="s">
        <v>208</v>
      </c>
      <c r="J27" s="12">
        <v>19</v>
      </c>
      <c r="K27" s="14" t="s">
        <v>20</v>
      </c>
      <c r="L27" s="15" t="s">
        <v>2004</v>
      </c>
      <c r="M27" s="15" t="s">
        <v>1967</v>
      </c>
      <c r="N27" s="15">
        <v>34020</v>
      </c>
      <c r="O27" s="15">
        <v>10670</v>
      </c>
      <c r="P27" s="13">
        <v>41</v>
      </c>
      <c r="Q27" s="13">
        <v>9</v>
      </c>
      <c r="R27" s="13">
        <v>0</v>
      </c>
      <c r="S27" s="13">
        <v>0</v>
      </c>
      <c r="T27" s="13">
        <v>3</v>
      </c>
      <c r="U27" s="13">
        <v>0</v>
      </c>
      <c r="V27" s="13">
        <v>58</v>
      </c>
      <c r="W27" s="13">
        <v>0</v>
      </c>
      <c r="X27" s="13">
        <v>0</v>
      </c>
      <c r="Y27" s="13">
        <v>61</v>
      </c>
      <c r="Z27" s="13">
        <v>59</v>
      </c>
      <c r="AA27" s="13">
        <v>93.442622950819683</v>
      </c>
      <c r="AB27" s="13" t="s">
        <v>16</v>
      </c>
      <c r="AC27" s="13" t="s">
        <v>17</v>
      </c>
      <c r="AD27" s="17">
        <v>0</v>
      </c>
      <c r="AE27" s="13">
        <v>0</v>
      </c>
      <c r="AF27" s="13">
        <v>0</v>
      </c>
      <c r="AG27" s="13">
        <v>0</v>
      </c>
      <c r="AH27" s="13">
        <v>0</v>
      </c>
      <c r="AI27" s="18">
        <v>574.96299999999997</v>
      </c>
      <c r="AJ27" s="18">
        <v>5562.0537999999997</v>
      </c>
      <c r="AK27" s="18">
        <v>573.50409999999999</v>
      </c>
      <c r="AL27" s="27">
        <f>Table2[[#This Row],[Direct Tax Revenue
Through Current FY]]+Table2[[#This Row],[Direct Tax Revenue
Next FY &amp; After]]</f>
        <v>6135.5578999999998</v>
      </c>
      <c r="AM27" s="18">
        <v>397.11759999999998</v>
      </c>
      <c r="AN27" s="18">
        <v>4333.0879000000004</v>
      </c>
      <c r="AO27" s="18">
        <v>396.11009999999999</v>
      </c>
      <c r="AP27" s="18">
        <f>Table2[[#This Row],[Indirect  &amp; Induced Tax Revenue
Through Current FY]]+Table2[[#This Row],[Indirect  &amp; Induced Tax Revenue
Next FY &amp; After]]</f>
        <v>4729.1980000000003</v>
      </c>
      <c r="AQ27" s="18">
        <v>972.0806</v>
      </c>
      <c r="AR27" s="18">
        <v>9895.1417000000001</v>
      </c>
      <c r="AS27" s="18">
        <v>969.61419999999998</v>
      </c>
      <c r="AT27" s="18">
        <f>Table2[[#This Row],[Total Tax Revenue Generated
Through Current FY]]+Table2[[#This Row],[Total Tax Revenues Generated 
Next FY &amp; After]]</f>
        <v>10864.7559</v>
      </c>
      <c r="AU27" s="18">
        <f>VLOOKUP(A:A,[1]AssistancePivot!$1:$1048576,86,FALSE)</f>
        <v>46.44</v>
      </c>
      <c r="AV27" s="18">
        <v>276.92529999999999</v>
      </c>
      <c r="AW27" s="18">
        <v>46.322299999999998</v>
      </c>
      <c r="AX27" s="18">
        <v>323.24759999999998</v>
      </c>
      <c r="AY27" s="18">
        <v>0</v>
      </c>
      <c r="AZ27" s="18">
        <v>18.870799999999999</v>
      </c>
      <c r="BA27" s="18">
        <v>0</v>
      </c>
      <c r="BB27" s="18">
        <f>Table2[[#This Row],[MRT Savings
Through Current FY]]+Table2[[#This Row],[MRT Savings
Next FY &amp; After]]</f>
        <v>18.870799999999999</v>
      </c>
      <c r="BC27" s="18">
        <v>0</v>
      </c>
      <c r="BD27" s="18">
        <v>0</v>
      </c>
      <c r="BE27" s="18">
        <v>0</v>
      </c>
      <c r="BF27" s="18">
        <f>Table2[[#This Row],[ST Savings
Through Current FY]]+Table2[[#This Row],[ST Savings
Next FY &amp; After]]</f>
        <v>0</v>
      </c>
      <c r="BG27" s="18">
        <v>0</v>
      </c>
      <c r="BH27" s="18">
        <v>0</v>
      </c>
      <c r="BI27" s="18">
        <v>0</v>
      </c>
      <c r="BJ27" s="18">
        <f>Table2[[#This Row],[Energy Savings
Through Current FY]]+Table2[[#This Row],[Energy Savings
Next FY &amp; After]]</f>
        <v>0</v>
      </c>
      <c r="BK27" s="18">
        <v>0</v>
      </c>
      <c r="BL27" s="18">
        <v>0</v>
      </c>
      <c r="BM27" s="18">
        <v>0</v>
      </c>
      <c r="BN27" s="18">
        <f>Table2[[#This Row],[Bond Savings
Through Current FY]]+Table2[[#This Row],[Bond Savings
Next FY &amp; After]]</f>
        <v>0</v>
      </c>
      <c r="BO27" s="18">
        <v>46.44</v>
      </c>
      <c r="BP27" s="18">
        <v>295.79610000000002</v>
      </c>
      <c r="BQ27" s="18">
        <v>46.322299999999998</v>
      </c>
      <c r="BR27" s="18">
        <f>Table2[[#This Row],[Total Savings
Through Current FY]]+Table2[[#This Row],[Total Savings
Next FY &amp; After]]</f>
        <v>342.11840000000001</v>
      </c>
      <c r="BS27" s="18">
        <v>0</v>
      </c>
      <c r="BT27" s="18">
        <v>0</v>
      </c>
      <c r="BU27" s="18">
        <v>0</v>
      </c>
      <c r="BV27" s="18">
        <f>Table2[[#This Row],[Recapture, Cancellation, or Reduction
Through Current FY]]+Table2[[#This Row],[Recapture, Cancellation, or Reduction
Next FY &amp; After]]</f>
        <v>0</v>
      </c>
      <c r="BW27" s="18">
        <v>0</v>
      </c>
      <c r="BX27" s="18">
        <v>0</v>
      </c>
      <c r="BY27" s="18">
        <v>0</v>
      </c>
      <c r="BZ27" s="18">
        <f>Table2[[#This Row],[Penalty Paid
Through Current FY]]+Table2[[#This Row],[Penalty Paid
Next FY &amp; After]]</f>
        <v>0</v>
      </c>
      <c r="CA27" s="18">
        <v>0</v>
      </c>
      <c r="CB27" s="18">
        <v>0</v>
      </c>
      <c r="CC27" s="18">
        <v>0</v>
      </c>
      <c r="CD27" s="18">
        <f>Table2[[#This Row],[Total Recapture &amp; Penalties
Through Current FY]]+Table2[[#This Row],[Total Recapture &amp; Penalties
Next FY &amp; After]]</f>
        <v>0</v>
      </c>
      <c r="CE27" s="18">
        <v>925.64059999999995</v>
      </c>
      <c r="CF27" s="18">
        <v>9599.3456000000006</v>
      </c>
      <c r="CG27" s="18">
        <v>923.29190000000006</v>
      </c>
      <c r="CH27" s="18">
        <f>Table2[[#This Row],[Total Net Tax Revenue Generated
Through Current FY]]+Table2[[#This Row],[Total Net Tax Revenue Generated
Next FY &amp; After]]</f>
        <v>10522.637500000001</v>
      </c>
      <c r="CI27" s="18">
        <v>0</v>
      </c>
      <c r="CJ27" s="18">
        <v>0</v>
      </c>
      <c r="CK27" s="18">
        <v>0</v>
      </c>
      <c r="CL27" s="18">
        <v>0</v>
      </c>
      <c r="CM27" s="43">
        <v>61</v>
      </c>
      <c r="CN27" s="43">
        <v>0</v>
      </c>
      <c r="CO27" s="43">
        <v>0</v>
      </c>
      <c r="CP27" s="43">
        <v>0</v>
      </c>
      <c r="CQ27" s="43">
        <f>Table2[[#This Row],[Total Number of Industrial Jobs]]+Table2[[#This Row],[Total Number of Restaurant Jobs]]+Table2[[#This Row],[Total Number of Retail Jobs]]+Table2[[#This Row],[Total Number of Other Jobs]]</f>
        <v>61</v>
      </c>
      <c r="CR27" s="43">
        <v>61</v>
      </c>
      <c r="CS27" s="43">
        <v>0</v>
      </c>
      <c r="CT27" s="43">
        <v>0</v>
      </c>
      <c r="CU27" s="43">
        <v>0</v>
      </c>
      <c r="CV27" s="43">
        <f>Table2[[#This Row],[Number of Industrial Jobs Earning a Living Wage or more]]+Table2[[#This Row],[Number of Restaurant Jobs Earning a Living Wage or more]]+Table2[[#This Row],[Number of Retail Jobs Earning a Living Wage or more]]+Table2[[#This Row],[Number of Other Jobs Earning a Living Wage or more]]</f>
        <v>61</v>
      </c>
      <c r="CW27" s="47">
        <v>100</v>
      </c>
      <c r="CX27" s="47">
        <v>0</v>
      </c>
      <c r="CY27" s="47">
        <v>0</v>
      </c>
      <c r="CZ27" s="47">
        <v>0</v>
      </c>
      <c r="DA27" s="42">
        <v>1</v>
      </c>
      <c r="DB27" s="4"/>
      <c r="DE27" s="3"/>
      <c r="DF27" s="4"/>
      <c r="DG27" s="4"/>
      <c r="DH27" s="11"/>
      <c r="DI27" s="3"/>
      <c r="DJ27" s="1"/>
      <c r="DK27" s="1"/>
      <c r="DL27" s="1"/>
    </row>
    <row r="28" spans="1:116" x14ac:dyDescent="0.2">
      <c r="A28" s="12">
        <v>94041</v>
      </c>
      <c r="B28" s="14" t="s">
        <v>829</v>
      </c>
      <c r="C28" s="15" t="s">
        <v>1543</v>
      </c>
      <c r="D28" s="15" t="s">
        <v>831</v>
      </c>
      <c r="E28" s="25" t="s">
        <v>1743</v>
      </c>
      <c r="F28" s="26" t="s">
        <v>13</v>
      </c>
      <c r="G28" s="16">
        <v>2120000</v>
      </c>
      <c r="H28" s="14" t="s">
        <v>123</v>
      </c>
      <c r="I28" s="14" t="s">
        <v>830</v>
      </c>
      <c r="J28" s="12">
        <v>22</v>
      </c>
      <c r="K28" s="14" t="s">
        <v>20</v>
      </c>
      <c r="L28" s="15" t="s">
        <v>2246</v>
      </c>
      <c r="M28" s="15" t="s">
        <v>2040</v>
      </c>
      <c r="N28" s="15">
        <v>25002</v>
      </c>
      <c r="O28" s="15">
        <v>23180</v>
      </c>
      <c r="P28" s="13">
        <v>43</v>
      </c>
      <c r="Q28" s="13">
        <v>7</v>
      </c>
      <c r="R28" s="13">
        <v>0</v>
      </c>
      <c r="S28" s="13">
        <v>0</v>
      </c>
      <c r="T28" s="13">
        <v>0</v>
      </c>
      <c r="U28" s="13">
        <v>0</v>
      </c>
      <c r="V28" s="13">
        <v>41</v>
      </c>
      <c r="W28" s="13">
        <v>0</v>
      </c>
      <c r="X28" s="13">
        <v>0</v>
      </c>
      <c r="Y28" s="13">
        <v>41</v>
      </c>
      <c r="Z28" s="13">
        <v>41</v>
      </c>
      <c r="AA28" s="13">
        <v>17.073170731707318</v>
      </c>
      <c r="AB28" s="13" t="s">
        <v>16</v>
      </c>
      <c r="AC28" s="13" t="s">
        <v>17</v>
      </c>
      <c r="AD28" s="17">
        <v>0</v>
      </c>
      <c r="AE28" s="13">
        <v>0</v>
      </c>
      <c r="AF28" s="13">
        <v>0</v>
      </c>
      <c r="AG28" s="13">
        <v>0</v>
      </c>
      <c r="AH28" s="13">
        <v>0</v>
      </c>
      <c r="AI28" s="18">
        <v>535.18859999999995</v>
      </c>
      <c r="AJ28" s="18">
        <v>5219.4182000000001</v>
      </c>
      <c r="AK28" s="18">
        <v>4957.8918000000003</v>
      </c>
      <c r="AL28" s="27">
        <f>Table2[[#This Row],[Direct Tax Revenue
Through Current FY]]+Table2[[#This Row],[Direct Tax Revenue
Next FY &amp; After]]</f>
        <v>10177.310000000001</v>
      </c>
      <c r="AM28" s="18">
        <v>301.20249999999999</v>
      </c>
      <c r="AN28" s="18">
        <v>3334.5663</v>
      </c>
      <c r="AO28" s="18">
        <v>2790.2867000000001</v>
      </c>
      <c r="AP28" s="18">
        <f>Table2[[#This Row],[Indirect  &amp; Induced Tax Revenue
Through Current FY]]+Table2[[#This Row],[Indirect  &amp; Induced Tax Revenue
Next FY &amp; After]]</f>
        <v>6124.8530000000001</v>
      </c>
      <c r="AQ28" s="18">
        <v>836.39110000000005</v>
      </c>
      <c r="AR28" s="18">
        <v>8553.9845000000005</v>
      </c>
      <c r="AS28" s="18">
        <v>7748.1785</v>
      </c>
      <c r="AT28" s="18">
        <f>Table2[[#This Row],[Total Tax Revenue Generated
Through Current FY]]+Table2[[#This Row],[Total Tax Revenues Generated 
Next FY &amp; After]]</f>
        <v>16302.163</v>
      </c>
      <c r="AU28" s="18">
        <f>VLOOKUP(A:A,[1]AssistancePivot!$1:$1048576,86,FALSE)</f>
        <v>84.680499999999995</v>
      </c>
      <c r="AV28" s="18">
        <v>300.47210000000001</v>
      </c>
      <c r="AW28" s="18">
        <v>784.46479999999997</v>
      </c>
      <c r="AX28" s="18">
        <v>1084.9368999999999</v>
      </c>
      <c r="AY28" s="18">
        <v>0</v>
      </c>
      <c r="AZ28" s="18">
        <v>0</v>
      </c>
      <c r="BA28" s="18">
        <v>0</v>
      </c>
      <c r="BB28" s="18">
        <f>Table2[[#This Row],[MRT Savings
Through Current FY]]+Table2[[#This Row],[MRT Savings
Next FY &amp; After]]</f>
        <v>0</v>
      </c>
      <c r="BC28" s="18">
        <v>0</v>
      </c>
      <c r="BD28" s="18">
        <v>4.9405000000000001</v>
      </c>
      <c r="BE28" s="18">
        <v>0</v>
      </c>
      <c r="BF28" s="18">
        <f>Table2[[#This Row],[ST Savings
Through Current FY]]+Table2[[#This Row],[ST Savings
Next FY &amp; After]]</f>
        <v>4.9405000000000001</v>
      </c>
      <c r="BG28" s="18">
        <v>0</v>
      </c>
      <c r="BH28" s="18">
        <v>0</v>
      </c>
      <c r="BI28" s="18">
        <v>0</v>
      </c>
      <c r="BJ28" s="18">
        <f>Table2[[#This Row],[Energy Savings
Through Current FY]]+Table2[[#This Row],[Energy Savings
Next FY &amp; After]]</f>
        <v>0</v>
      </c>
      <c r="BK28" s="18">
        <v>0</v>
      </c>
      <c r="BL28" s="18">
        <v>0</v>
      </c>
      <c r="BM28" s="18">
        <v>0</v>
      </c>
      <c r="BN28" s="18">
        <f>Table2[[#This Row],[Bond Savings
Through Current FY]]+Table2[[#This Row],[Bond Savings
Next FY &amp; After]]</f>
        <v>0</v>
      </c>
      <c r="BO28" s="18">
        <v>84.680499999999995</v>
      </c>
      <c r="BP28" s="18">
        <v>305.4126</v>
      </c>
      <c r="BQ28" s="18">
        <v>784.46479999999997</v>
      </c>
      <c r="BR28" s="18">
        <f>Table2[[#This Row],[Total Savings
Through Current FY]]+Table2[[#This Row],[Total Savings
Next FY &amp; After]]</f>
        <v>1089.8773999999999</v>
      </c>
      <c r="BS28" s="18">
        <v>0</v>
      </c>
      <c r="BT28" s="18">
        <v>0</v>
      </c>
      <c r="BU28" s="18">
        <v>0</v>
      </c>
      <c r="BV28" s="18">
        <f>Table2[[#This Row],[Recapture, Cancellation, or Reduction
Through Current FY]]+Table2[[#This Row],[Recapture, Cancellation, or Reduction
Next FY &amp; After]]</f>
        <v>0</v>
      </c>
      <c r="BW28" s="18">
        <v>0</v>
      </c>
      <c r="BX28" s="18">
        <v>0</v>
      </c>
      <c r="BY28" s="18">
        <v>0</v>
      </c>
      <c r="BZ28" s="18">
        <f>Table2[[#This Row],[Penalty Paid
Through Current FY]]+Table2[[#This Row],[Penalty Paid
Next FY &amp; After]]</f>
        <v>0</v>
      </c>
      <c r="CA28" s="18">
        <v>0</v>
      </c>
      <c r="CB28" s="18">
        <v>0</v>
      </c>
      <c r="CC28" s="18">
        <v>0</v>
      </c>
      <c r="CD28" s="18">
        <f>Table2[[#This Row],[Total Recapture &amp; Penalties
Through Current FY]]+Table2[[#This Row],[Total Recapture &amp; Penalties
Next FY &amp; After]]</f>
        <v>0</v>
      </c>
      <c r="CE28" s="18">
        <v>751.7106</v>
      </c>
      <c r="CF28" s="18">
        <v>8248.5719000000008</v>
      </c>
      <c r="CG28" s="18">
        <v>6963.7137000000002</v>
      </c>
      <c r="CH28" s="18">
        <f>Table2[[#This Row],[Total Net Tax Revenue Generated
Through Current FY]]+Table2[[#This Row],[Total Net Tax Revenue Generated
Next FY &amp; After]]</f>
        <v>15212.285600000001</v>
      </c>
      <c r="CI28" s="18">
        <v>0</v>
      </c>
      <c r="CJ28" s="18">
        <v>0</v>
      </c>
      <c r="CK28" s="18">
        <v>0</v>
      </c>
      <c r="CL28" s="18">
        <v>0</v>
      </c>
      <c r="CM28" s="43">
        <v>18</v>
      </c>
      <c r="CN28" s="43">
        <v>0</v>
      </c>
      <c r="CO28" s="43">
        <v>0</v>
      </c>
      <c r="CP28" s="43">
        <v>23</v>
      </c>
      <c r="CQ28" s="43">
        <f>Table2[[#This Row],[Total Number of Industrial Jobs]]+Table2[[#This Row],[Total Number of Restaurant Jobs]]+Table2[[#This Row],[Total Number of Retail Jobs]]+Table2[[#This Row],[Total Number of Other Jobs]]</f>
        <v>41</v>
      </c>
      <c r="CR28" s="43">
        <v>18</v>
      </c>
      <c r="CS28" s="43">
        <v>0</v>
      </c>
      <c r="CT28" s="43">
        <v>0</v>
      </c>
      <c r="CU28" s="43">
        <v>23</v>
      </c>
      <c r="CV28" s="43">
        <f>Table2[[#This Row],[Number of Industrial Jobs Earning a Living Wage or more]]+Table2[[#This Row],[Number of Restaurant Jobs Earning a Living Wage or more]]+Table2[[#This Row],[Number of Retail Jobs Earning a Living Wage or more]]+Table2[[#This Row],[Number of Other Jobs Earning a Living Wage or more]]</f>
        <v>41</v>
      </c>
      <c r="CW28" s="47">
        <v>100</v>
      </c>
      <c r="CX28" s="47">
        <v>0</v>
      </c>
      <c r="CY28" s="47">
        <v>0</v>
      </c>
      <c r="CZ28" s="47">
        <v>100</v>
      </c>
      <c r="DA28" s="42">
        <v>1</v>
      </c>
      <c r="DB28" s="4"/>
      <c r="DE28" s="3"/>
      <c r="DF28" s="4"/>
      <c r="DG28" s="4"/>
      <c r="DH28" s="11"/>
      <c r="DI28" s="3"/>
      <c r="DJ28" s="1"/>
      <c r="DK28" s="1"/>
      <c r="DL28" s="1"/>
    </row>
    <row r="29" spans="1:116" x14ac:dyDescent="0.2">
      <c r="A29" s="12">
        <v>92745</v>
      </c>
      <c r="B29" s="14" t="s">
        <v>245</v>
      </c>
      <c r="C29" s="15" t="s">
        <v>1556</v>
      </c>
      <c r="D29" s="15" t="s">
        <v>247</v>
      </c>
      <c r="E29" s="25" t="s">
        <v>1675</v>
      </c>
      <c r="F29" s="26" t="s">
        <v>41</v>
      </c>
      <c r="G29" s="16">
        <v>5525000</v>
      </c>
      <c r="H29" s="14" t="s">
        <v>72</v>
      </c>
      <c r="I29" s="14" t="s">
        <v>246</v>
      </c>
      <c r="J29" s="12">
        <v>34</v>
      </c>
      <c r="K29" s="14" t="s">
        <v>20</v>
      </c>
      <c r="L29" s="15" t="s">
        <v>2049</v>
      </c>
      <c r="M29" s="15" t="s">
        <v>2019</v>
      </c>
      <c r="N29" s="15">
        <v>85147</v>
      </c>
      <c r="O29" s="15">
        <v>72606</v>
      </c>
      <c r="P29" s="13">
        <v>253</v>
      </c>
      <c r="Q29" s="13">
        <v>10</v>
      </c>
      <c r="R29" s="13">
        <v>0</v>
      </c>
      <c r="S29" s="13">
        <v>0</v>
      </c>
      <c r="T29" s="13">
        <v>0</v>
      </c>
      <c r="U29" s="13">
        <v>0</v>
      </c>
      <c r="V29" s="13">
        <v>164</v>
      </c>
      <c r="W29" s="13">
        <v>0</v>
      </c>
      <c r="X29" s="13">
        <v>0</v>
      </c>
      <c r="Y29" s="13">
        <v>164</v>
      </c>
      <c r="Z29" s="13">
        <v>164</v>
      </c>
      <c r="AA29" s="13">
        <v>71.951219512195124</v>
      </c>
      <c r="AB29" s="13" t="s">
        <v>16</v>
      </c>
      <c r="AC29" s="13" t="s">
        <v>17</v>
      </c>
      <c r="AD29" s="17">
        <v>0</v>
      </c>
      <c r="AE29" s="13">
        <v>0</v>
      </c>
      <c r="AF29" s="13">
        <v>0</v>
      </c>
      <c r="AG29" s="13">
        <v>0</v>
      </c>
      <c r="AH29" s="13">
        <v>0</v>
      </c>
      <c r="AI29" s="18">
        <v>1589.8611000000001</v>
      </c>
      <c r="AJ29" s="18">
        <v>15473.6185</v>
      </c>
      <c r="AK29" s="18">
        <v>2780.5875999999998</v>
      </c>
      <c r="AL29" s="27">
        <f>Table2[[#This Row],[Direct Tax Revenue
Through Current FY]]+Table2[[#This Row],[Direct Tax Revenue
Next FY &amp; After]]</f>
        <v>18254.206099999999</v>
      </c>
      <c r="AM29" s="18">
        <v>920.94219999999996</v>
      </c>
      <c r="AN29" s="18">
        <v>11262.2052</v>
      </c>
      <c r="AO29" s="18">
        <v>1610.6817000000001</v>
      </c>
      <c r="AP29" s="18">
        <f>Table2[[#This Row],[Indirect  &amp; Induced Tax Revenue
Through Current FY]]+Table2[[#This Row],[Indirect  &amp; Induced Tax Revenue
Next FY &amp; After]]</f>
        <v>12872.886900000001</v>
      </c>
      <c r="AQ29" s="18">
        <v>2510.8033</v>
      </c>
      <c r="AR29" s="18">
        <v>26735.823700000001</v>
      </c>
      <c r="AS29" s="18">
        <v>4391.2692999999999</v>
      </c>
      <c r="AT29" s="18">
        <f>Table2[[#This Row],[Total Tax Revenue Generated
Through Current FY]]+Table2[[#This Row],[Total Tax Revenues Generated 
Next FY &amp; After]]</f>
        <v>31127.093000000001</v>
      </c>
      <c r="AU29" s="18">
        <f>VLOOKUP(A:A,[1]AssistancePivot!$1:$1048576,86,FALSE)</f>
        <v>434.83969999999999</v>
      </c>
      <c r="AV29" s="18">
        <v>2298.4870000000001</v>
      </c>
      <c r="AW29" s="18">
        <v>760.51300000000003</v>
      </c>
      <c r="AX29" s="18">
        <v>3059</v>
      </c>
      <c r="AY29" s="18">
        <v>0</v>
      </c>
      <c r="AZ29" s="18">
        <v>96.936099999999996</v>
      </c>
      <c r="BA29" s="18">
        <v>0</v>
      </c>
      <c r="BB29" s="18">
        <f>Table2[[#This Row],[MRT Savings
Through Current FY]]+Table2[[#This Row],[MRT Savings
Next FY &amp; After]]</f>
        <v>96.936099999999996</v>
      </c>
      <c r="BC29" s="18">
        <v>0</v>
      </c>
      <c r="BD29" s="18">
        <v>24.571000000000002</v>
      </c>
      <c r="BE29" s="18">
        <v>0</v>
      </c>
      <c r="BF29" s="18">
        <f>Table2[[#This Row],[ST Savings
Through Current FY]]+Table2[[#This Row],[ST Savings
Next FY &amp; After]]</f>
        <v>24.571000000000002</v>
      </c>
      <c r="BG29" s="18">
        <v>0</v>
      </c>
      <c r="BH29" s="18">
        <v>0</v>
      </c>
      <c r="BI29" s="18">
        <v>0</v>
      </c>
      <c r="BJ29" s="18">
        <f>Table2[[#This Row],[Energy Savings
Through Current FY]]+Table2[[#This Row],[Energy Savings
Next FY &amp; After]]</f>
        <v>0</v>
      </c>
      <c r="BK29" s="18">
        <v>0</v>
      </c>
      <c r="BL29" s="18">
        <v>27.1523</v>
      </c>
      <c r="BM29" s="18">
        <v>0</v>
      </c>
      <c r="BN29" s="18">
        <f>Table2[[#This Row],[Bond Savings
Through Current FY]]+Table2[[#This Row],[Bond Savings
Next FY &amp; After]]</f>
        <v>27.1523</v>
      </c>
      <c r="BO29" s="18">
        <v>434.83969999999999</v>
      </c>
      <c r="BP29" s="18">
        <v>2447.1464000000001</v>
      </c>
      <c r="BQ29" s="18">
        <v>760.51300000000003</v>
      </c>
      <c r="BR29" s="18">
        <f>Table2[[#This Row],[Total Savings
Through Current FY]]+Table2[[#This Row],[Total Savings
Next FY &amp; After]]</f>
        <v>3207.6594</v>
      </c>
      <c r="BS29" s="18">
        <v>0</v>
      </c>
      <c r="BT29" s="18">
        <v>0</v>
      </c>
      <c r="BU29" s="18">
        <v>0</v>
      </c>
      <c r="BV29" s="18">
        <f>Table2[[#This Row],[Recapture, Cancellation, or Reduction
Through Current FY]]+Table2[[#This Row],[Recapture, Cancellation, or Reduction
Next FY &amp; After]]</f>
        <v>0</v>
      </c>
      <c r="BW29" s="18">
        <v>0</v>
      </c>
      <c r="BX29" s="18">
        <v>0</v>
      </c>
      <c r="BY29" s="18">
        <v>0</v>
      </c>
      <c r="BZ29" s="18">
        <f>Table2[[#This Row],[Penalty Paid
Through Current FY]]+Table2[[#This Row],[Penalty Paid
Next FY &amp; After]]</f>
        <v>0</v>
      </c>
      <c r="CA29" s="18">
        <v>0</v>
      </c>
      <c r="CB29" s="18">
        <v>0</v>
      </c>
      <c r="CC29" s="18">
        <v>0</v>
      </c>
      <c r="CD29" s="18">
        <f>Table2[[#This Row],[Total Recapture &amp; Penalties
Through Current FY]]+Table2[[#This Row],[Total Recapture &amp; Penalties
Next FY &amp; After]]</f>
        <v>0</v>
      </c>
      <c r="CE29" s="18">
        <v>2075.9636</v>
      </c>
      <c r="CF29" s="18">
        <v>24288.677299999999</v>
      </c>
      <c r="CG29" s="18">
        <v>3630.7563</v>
      </c>
      <c r="CH29" s="18">
        <f>Table2[[#This Row],[Total Net Tax Revenue Generated
Through Current FY]]+Table2[[#This Row],[Total Net Tax Revenue Generated
Next FY &amp; After]]</f>
        <v>27919.4336</v>
      </c>
      <c r="CI29" s="18">
        <v>0</v>
      </c>
      <c r="CJ29" s="18">
        <v>0</v>
      </c>
      <c r="CK29" s="18">
        <v>0</v>
      </c>
      <c r="CL29" s="18">
        <v>0</v>
      </c>
      <c r="CM29" s="43">
        <v>138</v>
      </c>
      <c r="CN29" s="43">
        <v>0</v>
      </c>
      <c r="CO29" s="43">
        <v>0</v>
      </c>
      <c r="CP29" s="43">
        <v>26</v>
      </c>
      <c r="CQ29" s="43">
        <f>Table2[[#This Row],[Total Number of Industrial Jobs]]+Table2[[#This Row],[Total Number of Restaurant Jobs]]+Table2[[#This Row],[Total Number of Retail Jobs]]+Table2[[#This Row],[Total Number of Other Jobs]]</f>
        <v>164</v>
      </c>
      <c r="CR29" s="43">
        <v>138</v>
      </c>
      <c r="CS29" s="43">
        <v>0</v>
      </c>
      <c r="CT29" s="43">
        <v>0</v>
      </c>
      <c r="CU29" s="43">
        <v>26</v>
      </c>
      <c r="CV29" s="43">
        <f>Table2[[#This Row],[Number of Industrial Jobs Earning a Living Wage or more]]+Table2[[#This Row],[Number of Restaurant Jobs Earning a Living Wage or more]]+Table2[[#This Row],[Number of Retail Jobs Earning a Living Wage or more]]+Table2[[#This Row],[Number of Other Jobs Earning a Living Wage or more]]</f>
        <v>164</v>
      </c>
      <c r="CW29" s="47">
        <v>100</v>
      </c>
      <c r="CX29" s="47">
        <v>0</v>
      </c>
      <c r="CY29" s="47">
        <v>0</v>
      </c>
      <c r="CZ29" s="47">
        <v>100</v>
      </c>
      <c r="DA29" s="42">
        <v>1</v>
      </c>
      <c r="DB29" s="4"/>
      <c r="DE29" s="3"/>
      <c r="DF29" s="4"/>
      <c r="DG29" s="4"/>
      <c r="DH29" s="11"/>
      <c r="DI29" s="3"/>
      <c r="DJ29" s="1"/>
      <c r="DK29" s="1"/>
      <c r="DL29" s="1"/>
    </row>
    <row r="30" spans="1:116" x14ac:dyDescent="0.2">
      <c r="A30" s="12">
        <v>93933</v>
      </c>
      <c r="B30" s="14" t="s">
        <v>705</v>
      </c>
      <c r="C30" s="15" t="s">
        <v>1604</v>
      </c>
      <c r="D30" s="15" t="s">
        <v>707</v>
      </c>
      <c r="E30" s="25" t="s">
        <v>1710</v>
      </c>
      <c r="F30" s="26" t="s">
        <v>13</v>
      </c>
      <c r="G30" s="16">
        <v>7850000</v>
      </c>
      <c r="H30" s="14" t="s">
        <v>123</v>
      </c>
      <c r="I30" s="14" t="s">
        <v>706</v>
      </c>
      <c r="J30" s="12">
        <v>30</v>
      </c>
      <c r="K30" s="14" t="s">
        <v>20</v>
      </c>
      <c r="L30" s="15" t="s">
        <v>2168</v>
      </c>
      <c r="M30" s="15" t="s">
        <v>2032</v>
      </c>
      <c r="N30" s="15">
        <v>31448</v>
      </c>
      <c r="O30" s="15">
        <v>28747</v>
      </c>
      <c r="P30" s="13">
        <v>0</v>
      </c>
      <c r="Q30" s="13">
        <v>1</v>
      </c>
      <c r="R30" s="13">
        <v>0</v>
      </c>
      <c r="S30" s="13">
        <v>0</v>
      </c>
      <c r="T30" s="13">
        <v>0</v>
      </c>
      <c r="U30" s="13">
        <v>0</v>
      </c>
      <c r="V30" s="13">
        <v>62</v>
      </c>
      <c r="W30" s="13">
        <v>0</v>
      </c>
      <c r="X30" s="13">
        <v>0</v>
      </c>
      <c r="Y30" s="13">
        <v>62</v>
      </c>
      <c r="Z30" s="13">
        <v>62</v>
      </c>
      <c r="AA30" s="13">
        <v>88.709677419354833</v>
      </c>
      <c r="AB30" s="13" t="s">
        <v>16</v>
      </c>
      <c r="AC30" s="13" t="s">
        <v>17</v>
      </c>
      <c r="AD30" s="17">
        <v>0</v>
      </c>
      <c r="AE30" s="13">
        <v>0</v>
      </c>
      <c r="AF30" s="13">
        <v>0</v>
      </c>
      <c r="AG30" s="13">
        <v>0</v>
      </c>
      <c r="AH30" s="13">
        <v>0</v>
      </c>
      <c r="AI30" s="18">
        <v>715.98270000000002</v>
      </c>
      <c r="AJ30" s="18">
        <v>5667.9061000000002</v>
      </c>
      <c r="AK30" s="18">
        <v>5036.1508999999996</v>
      </c>
      <c r="AL30" s="27">
        <f>Table2[[#This Row],[Direct Tax Revenue
Through Current FY]]+Table2[[#This Row],[Direct Tax Revenue
Next FY &amp; After]]</f>
        <v>10704.057000000001</v>
      </c>
      <c r="AM30" s="18">
        <v>455.47359999999998</v>
      </c>
      <c r="AN30" s="18">
        <v>3638.9558999999999</v>
      </c>
      <c r="AO30" s="18">
        <v>3203.7550999999999</v>
      </c>
      <c r="AP30" s="18">
        <f>Table2[[#This Row],[Indirect  &amp; Induced Tax Revenue
Through Current FY]]+Table2[[#This Row],[Indirect  &amp; Induced Tax Revenue
Next FY &amp; After]]</f>
        <v>6842.7109999999993</v>
      </c>
      <c r="AQ30" s="18">
        <v>1171.4563000000001</v>
      </c>
      <c r="AR30" s="18">
        <v>9306.8619999999992</v>
      </c>
      <c r="AS30" s="18">
        <v>8239.9060000000009</v>
      </c>
      <c r="AT30" s="18">
        <f>Table2[[#This Row],[Total Tax Revenue Generated
Through Current FY]]+Table2[[#This Row],[Total Tax Revenues Generated 
Next FY &amp; After]]</f>
        <v>17546.768</v>
      </c>
      <c r="AU30" s="18">
        <f>VLOOKUP(A:A,[1]AssistancePivot!$1:$1048576,86,FALSE)</f>
        <v>38.825000000000003</v>
      </c>
      <c r="AV30" s="18">
        <v>221.0575</v>
      </c>
      <c r="AW30" s="18">
        <v>273.09120000000001</v>
      </c>
      <c r="AX30" s="18">
        <v>494.14870000000002</v>
      </c>
      <c r="AY30" s="18">
        <v>0</v>
      </c>
      <c r="AZ30" s="18">
        <v>0</v>
      </c>
      <c r="BA30" s="18">
        <v>0</v>
      </c>
      <c r="BB30" s="18">
        <f>Table2[[#This Row],[MRT Savings
Through Current FY]]+Table2[[#This Row],[MRT Savings
Next FY &amp; After]]</f>
        <v>0</v>
      </c>
      <c r="BC30" s="18">
        <v>0</v>
      </c>
      <c r="BD30" s="18">
        <v>0</v>
      </c>
      <c r="BE30" s="18">
        <v>0</v>
      </c>
      <c r="BF30" s="18">
        <f>Table2[[#This Row],[ST Savings
Through Current FY]]+Table2[[#This Row],[ST Savings
Next FY &amp; After]]</f>
        <v>0</v>
      </c>
      <c r="BG30" s="18">
        <v>0</v>
      </c>
      <c r="BH30" s="18">
        <v>0</v>
      </c>
      <c r="BI30" s="18">
        <v>0</v>
      </c>
      <c r="BJ30" s="18">
        <f>Table2[[#This Row],[Energy Savings
Through Current FY]]+Table2[[#This Row],[Energy Savings
Next FY &amp; After]]</f>
        <v>0</v>
      </c>
      <c r="BK30" s="18">
        <v>0</v>
      </c>
      <c r="BL30" s="18">
        <v>0</v>
      </c>
      <c r="BM30" s="18">
        <v>0</v>
      </c>
      <c r="BN30" s="18">
        <f>Table2[[#This Row],[Bond Savings
Through Current FY]]+Table2[[#This Row],[Bond Savings
Next FY &amp; After]]</f>
        <v>0</v>
      </c>
      <c r="BO30" s="18">
        <v>38.825000000000003</v>
      </c>
      <c r="BP30" s="18">
        <v>221.0575</v>
      </c>
      <c r="BQ30" s="18">
        <v>273.09120000000001</v>
      </c>
      <c r="BR30" s="18">
        <f>Table2[[#This Row],[Total Savings
Through Current FY]]+Table2[[#This Row],[Total Savings
Next FY &amp; After]]</f>
        <v>494.14870000000002</v>
      </c>
      <c r="BS30" s="18">
        <v>0</v>
      </c>
      <c r="BT30" s="18">
        <v>0</v>
      </c>
      <c r="BU30" s="18">
        <v>0</v>
      </c>
      <c r="BV30" s="18">
        <f>Table2[[#This Row],[Recapture, Cancellation, or Reduction
Through Current FY]]+Table2[[#This Row],[Recapture, Cancellation, or Reduction
Next FY &amp; After]]</f>
        <v>0</v>
      </c>
      <c r="BW30" s="18">
        <v>0</v>
      </c>
      <c r="BX30" s="18">
        <v>0</v>
      </c>
      <c r="BY30" s="18">
        <v>0</v>
      </c>
      <c r="BZ30" s="18">
        <f>Table2[[#This Row],[Penalty Paid
Through Current FY]]+Table2[[#This Row],[Penalty Paid
Next FY &amp; After]]</f>
        <v>0</v>
      </c>
      <c r="CA30" s="18">
        <v>0</v>
      </c>
      <c r="CB30" s="18">
        <v>0</v>
      </c>
      <c r="CC30" s="18">
        <v>0</v>
      </c>
      <c r="CD30" s="18">
        <f>Table2[[#This Row],[Total Recapture &amp; Penalties
Through Current FY]]+Table2[[#This Row],[Total Recapture &amp; Penalties
Next FY &amp; After]]</f>
        <v>0</v>
      </c>
      <c r="CE30" s="18">
        <v>1132.6313</v>
      </c>
      <c r="CF30" s="18">
        <v>9085.8045000000002</v>
      </c>
      <c r="CG30" s="18">
        <v>7966.8148000000001</v>
      </c>
      <c r="CH30" s="18">
        <f>Table2[[#This Row],[Total Net Tax Revenue Generated
Through Current FY]]+Table2[[#This Row],[Total Net Tax Revenue Generated
Next FY &amp; After]]</f>
        <v>17052.619299999998</v>
      </c>
      <c r="CI30" s="18">
        <v>0</v>
      </c>
      <c r="CJ30" s="18">
        <v>0</v>
      </c>
      <c r="CK30" s="18">
        <v>0</v>
      </c>
      <c r="CL30" s="18">
        <v>0</v>
      </c>
      <c r="CM30" s="43">
        <v>52</v>
      </c>
      <c r="CN30" s="43">
        <v>0</v>
      </c>
      <c r="CO30" s="43">
        <v>0</v>
      </c>
      <c r="CP30" s="43">
        <v>10</v>
      </c>
      <c r="CQ30" s="43">
        <f>Table2[[#This Row],[Total Number of Industrial Jobs]]+Table2[[#This Row],[Total Number of Restaurant Jobs]]+Table2[[#This Row],[Total Number of Retail Jobs]]+Table2[[#This Row],[Total Number of Other Jobs]]</f>
        <v>62</v>
      </c>
      <c r="CR30" s="43">
        <v>52</v>
      </c>
      <c r="CS30" s="43">
        <v>0</v>
      </c>
      <c r="CT30" s="43">
        <v>0</v>
      </c>
      <c r="CU30" s="43">
        <v>10</v>
      </c>
      <c r="CV30" s="43">
        <f>Table2[[#This Row],[Number of Industrial Jobs Earning a Living Wage or more]]+Table2[[#This Row],[Number of Restaurant Jobs Earning a Living Wage or more]]+Table2[[#This Row],[Number of Retail Jobs Earning a Living Wage or more]]+Table2[[#This Row],[Number of Other Jobs Earning a Living Wage or more]]</f>
        <v>62</v>
      </c>
      <c r="CW30" s="47">
        <v>100</v>
      </c>
      <c r="CX30" s="47">
        <v>0</v>
      </c>
      <c r="CY30" s="47">
        <v>0</v>
      </c>
      <c r="CZ30" s="47">
        <v>100</v>
      </c>
      <c r="DA30" s="42">
        <v>1</v>
      </c>
      <c r="DB30" s="4"/>
      <c r="DE30" s="3"/>
      <c r="DF30" s="4"/>
      <c r="DG30" s="4"/>
      <c r="DH30" s="11"/>
      <c r="DI30" s="3"/>
      <c r="DJ30" s="1"/>
      <c r="DK30" s="1"/>
      <c r="DL30" s="1"/>
    </row>
    <row r="31" spans="1:116" x14ac:dyDescent="0.2">
      <c r="A31" s="12">
        <v>94255</v>
      </c>
      <c r="B31" s="14" t="s">
        <v>1483</v>
      </c>
      <c r="C31" s="15" t="s">
        <v>1524</v>
      </c>
      <c r="D31" s="15" t="s">
        <v>1868</v>
      </c>
      <c r="E31" s="25" t="s">
        <v>1869</v>
      </c>
      <c r="F31" s="26" t="s">
        <v>1061</v>
      </c>
      <c r="G31" s="16">
        <v>0</v>
      </c>
      <c r="H31" s="14"/>
      <c r="I31" s="14" t="s">
        <v>1892</v>
      </c>
      <c r="J31" s="12">
        <v>42</v>
      </c>
      <c r="K31" s="14" t="s">
        <v>12</v>
      </c>
      <c r="L31" s="15"/>
      <c r="M31" s="15"/>
      <c r="N31" s="15">
        <v>0</v>
      </c>
      <c r="O31" s="15">
        <v>0</v>
      </c>
      <c r="P31" s="13">
        <v>0</v>
      </c>
      <c r="Q31" s="13">
        <v>0</v>
      </c>
      <c r="R31" s="13">
        <v>0</v>
      </c>
      <c r="S31" s="13">
        <v>0</v>
      </c>
      <c r="T31" s="13">
        <v>0</v>
      </c>
      <c r="U31" s="13">
        <v>0</v>
      </c>
      <c r="V31" s="13">
        <v>0</v>
      </c>
      <c r="W31" s="13">
        <v>0</v>
      </c>
      <c r="X31" s="13">
        <v>0</v>
      </c>
      <c r="Y31" s="13">
        <v>0</v>
      </c>
      <c r="Z31" s="13">
        <v>1</v>
      </c>
      <c r="AA31" s="13">
        <v>0</v>
      </c>
      <c r="AB31" s="13">
        <v>0</v>
      </c>
      <c r="AC31" s="13">
        <v>0</v>
      </c>
      <c r="AD31" s="17">
        <v>0</v>
      </c>
      <c r="AE31" s="13">
        <v>0</v>
      </c>
      <c r="AF31" s="13">
        <v>0</v>
      </c>
      <c r="AG31" s="13">
        <v>0</v>
      </c>
      <c r="AH31" s="13">
        <v>0</v>
      </c>
      <c r="AI31" s="18">
        <v>4.3056000000000001</v>
      </c>
      <c r="AJ31" s="18">
        <v>4.3056000000000001</v>
      </c>
      <c r="AK31" s="18">
        <v>0</v>
      </c>
      <c r="AL31" s="27">
        <f>Table2[[#This Row],[Direct Tax Revenue
Through Current FY]]+Table2[[#This Row],[Direct Tax Revenue
Next FY &amp; After]]</f>
        <v>4.3056000000000001</v>
      </c>
      <c r="AM31" s="18">
        <v>4.0324</v>
      </c>
      <c r="AN31" s="18">
        <v>4.0324</v>
      </c>
      <c r="AO31" s="18">
        <v>0</v>
      </c>
      <c r="AP31" s="18">
        <f>Table2[[#This Row],[Indirect  &amp; Induced Tax Revenue
Through Current FY]]+Table2[[#This Row],[Indirect  &amp; Induced Tax Revenue
Next FY &amp; After]]</f>
        <v>4.0324</v>
      </c>
      <c r="AQ31" s="18">
        <v>8.3379999999999992</v>
      </c>
      <c r="AR31" s="18">
        <v>8.3379999999999992</v>
      </c>
      <c r="AS31" s="18">
        <v>0</v>
      </c>
      <c r="AT31" s="18">
        <f>Table2[[#This Row],[Total Tax Revenue Generated
Through Current FY]]+Table2[[#This Row],[Total Tax Revenues Generated 
Next FY &amp; After]]</f>
        <v>8.3379999999999992</v>
      </c>
      <c r="AU31" s="18">
        <f>VLOOKUP(A:A,[1]AssistancePivot!$1:$1048576,86,FALSE)</f>
        <v>0</v>
      </c>
      <c r="AV31" s="18">
        <v>0</v>
      </c>
      <c r="AW31" s="18">
        <v>0</v>
      </c>
      <c r="AX31" s="18">
        <v>0</v>
      </c>
      <c r="AY31" s="18">
        <v>0</v>
      </c>
      <c r="AZ31" s="18">
        <v>0</v>
      </c>
      <c r="BA31" s="18">
        <v>0</v>
      </c>
      <c r="BB31" s="18">
        <f>Table2[[#This Row],[MRT Savings
Through Current FY]]+Table2[[#This Row],[MRT Savings
Next FY &amp; After]]</f>
        <v>0</v>
      </c>
      <c r="BC31" s="18">
        <v>0</v>
      </c>
      <c r="BD31" s="18">
        <v>0</v>
      </c>
      <c r="BE31" s="18">
        <v>0</v>
      </c>
      <c r="BF31" s="18">
        <f>Table2[[#This Row],[ST Savings
Through Current FY]]+Table2[[#This Row],[ST Savings
Next FY &amp; After]]</f>
        <v>0</v>
      </c>
      <c r="BG31" s="18">
        <v>0</v>
      </c>
      <c r="BH31" s="18">
        <v>0</v>
      </c>
      <c r="BI31" s="18">
        <v>0</v>
      </c>
      <c r="BJ31" s="18">
        <f>Table2[[#This Row],[Energy Savings
Through Current FY]]+Table2[[#This Row],[Energy Savings
Next FY &amp; After]]</f>
        <v>0</v>
      </c>
      <c r="BK31" s="18">
        <v>0</v>
      </c>
      <c r="BL31" s="18">
        <v>0</v>
      </c>
      <c r="BM31" s="18">
        <v>0</v>
      </c>
      <c r="BN31" s="18">
        <f>Table2[[#This Row],[Bond Savings
Through Current FY]]+Table2[[#This Row],[Bond Savings
Next FY &amp; After]]</f>
        <v>0</v>
      </c>
      <c r="BO31" s="18">
        <v>0</v>
      </c>
      <c r="BP31" s="18">
        <v>0</v>
      </c>
      <c r="BQ31" s="18">
        <v>0</v>
      </c>
      <c r="BR31" s="18">
        <f>Table2[[#This Row],[Total Savings
Through Current FY]]+Table2[[#This Row],[Total Savings
Next FY &amp; After]]</f>
        <v>0</v>
      </c>
      <c r="BS31" s="18">
        <v>0</v>
      </c>
      <c r="BT31" s="18">
        <v>0</v>
      </c>
      <c r="BU31" s="18">
        <v>0</v>
      </c>
      <c r="BV31" s="18">
        <f>Table2[[#This Row],[Recapture, Cancellation, or Reduction
Through Current FY]]+Table2[[#This Row],[Recapture, Cancellation, or Reduction
Next FY &amp; After]]</f>
        <v>0</v>
      </c>
      <c r="BW31" s="18">
        <v>0</v>
      </c>
      <c r="BX31" s="18">
        <v>0</v>
      </c>
      <c r="BY31" s="18">
        <v>0</v>
      </c>
      <c r="BZ31" s="18">
        <f>Table2[[#This Row],[Penalty Paid
Through Current FY]]+Table2[[#This Row],[Penalty Paid
Next FY &amp; After]]</f>
        <v>0</v>
      </c>
      <c r="CA31" s="18">
        <v>0</v>
      </c>
      <c r="CB31" s="18">
        <v>0</v>
      </c>
      <c r="CC31" s="18">
        <v>0</v>
      </c>
      <c r="CD31" s="18">
        <f>Table2[[#This Row],[Total Recapture &amp; Penalties
Through Current FY]]+Table2[[#This Row],[Total Recapture &amp; Penalties
Next FY &amp; After]]</f>
        <v>0</v>
      </c>
      <c r="CE31" s="18">
        <v>8.3379999999999992</v>
      </c>
      <c r="CF31" s="18">
        <v>8.3379999999999992</v>
      </c>
      <c r="CG31" s="18">
        <v>0</v>
      </c>
      <c r="CH31" s="18">
        <f>Table2[[#This Row],[Total Net Tax Revenue Generated
Through Current FY]]+Table2[[#This Row],[Total Net Tax Revenue Generated
Next FY &amp; After]]</f>
        <v>8.3379999999999992</v>
      </c>
      <c r="CI31" s="18">
        <v>0</v>
      </c>
      <c r="CJ31" s="18">
        <v>0</v>
      </c>
      <c r="CK31" s="18">
        <v>0</v>
      </c>
      <c r="CL31" s="18">
        <v>0</v>
      </c>
      <c r="CM31" s="43"/>
      <c r="CN31" s="43"/>
      <c r="CO31" s="43"/>
      <c r="CP31" s="43"/>
      <c r="CQ31" s="43"/>
      <c r="CR31" s="43"/>
      <c r="CS31" s="43"/>
      <c r="CT31" s="43"/>
      <c r="CU31" s="43"/>
      <c r="CV31" s="43"/>
      <c r="CW31" s="47"/>
      <c r="CX31" s="47"/>
      <c r="CY31" s="47"/>
      <c r="CZ31" s="47"/>
      <c r="DA31" s="42"/>
      <c r="DB31" s="4"/>
      <c r="DE31" s="3"/>
      <c r="DF31" s="4"/>
      <c r="DG31" s="4"/>
      <c r="DH31" s="11"/>
      <c r="DI31" s="3"/>
      <c r="DJ31" s="1"/>
      <c r="DK31" s="1"/>
      <c r="DL31" s="1"/>
    </row>
    <row r="32" spans="1:116" x14ac:dyDescent="0.2">
      <c r="A32" s="12">
        <v>92691</v>
      </c>
      <c r="B32" s="14" t="s">
        <v>220</v>
      </c>
      <c r="C32" s="15" t="s">
        <v>1550</v>
      </c>
      <c r="D32" s="15" t="s">
        <v>222</v>
      </c>
      <c r="E32" s="25" t="s">
        <v>1678</v>
      </c>
      <c r="F32" s="26" t="s">
        <v>13</v>
      </c>
      <c r="G32" s="16">
        <v>5200000</v>
      </c>
      <c r="H32" s="14" t="s">
        <v>22</v>
      </c>
      <c r="I32" s="14" t="s">
        <v>221</v>
      </c>
      <c r="J32" s="12">
        <v>33</v>
      </c>
      <c r="K32" s="14" t="s">
        <v>12</v>
      </c>
      <c r="L32" s="15" t="s">
        <v>2029</v>
      </c>
      <c r="M32" s="15" t="s">
        <v>2030</v>
      </c>
      <c r="N32" s="15">
        <v>18070</v>
      </c>
      <c r="O32" s="15">
        <v>20250</v>
      </c>
      <c r="P32" s="13">
        <v>125</v>
      </c>
      <c r="Q32" s="13">
        <v>4</v>
      </c>
      <c r="R32" s="13">
        <v>0</v>
      </c>
      <c r="S32" s="13">
        <v>0</v>
      </c>
      <c r="T32" s="13">
        <v>4</v>
      </c>
      <c r="U32" s="13">
        <v>2</v>
      </c>
      <c r="V32" s="13">
        <v>234</v>
      </c>
      <c r="W32" s="13">
        <v>1</v>
      </c>
      <c r="X32" s="13">
        <v>0</v>
      </c>
      <c r="Y32" s="13">
        <v>241</v>
      </c>
      <c r="Z32" s="13">
        <v>239</v>
      </c>
      <c r="AA32" s="13">
        <v>82.15767634854771</v>
      </c>
      <c r="AB32" s="13" t="s">
        <v>16</v>
      </c>
      <c r="AC32" s="13" t="s">
        <v>17</v>
      </c>
      <c r="AD32" s="17">
        <v>0</v>
      </c>
      <c r="AE32" s="13">
        <v>0</v>
      </c>
      <c r="AF32" s="13">
        <v>0</v>
      </c>
      <c r="AG32" s="13">
        <v>0</v>
      </c>
      <c r="AH32" s="13">
        <v>0</v>
      </c>
      <c r="AI32" s="18">
        <v>2976.4659999999999</v>
      </c>
      <c r="AJ32" s="18">
        <v>22978.005799999999</v>
      </c>
      <c r="AK32" s="18">
        <v>4308.9216999999999</v>
      </c>
      <c r="AL32" s="27">
        <f>Table2[[#This Row],[Direct Tax Revenue
Through Current FY]]+Table2[[#This Row],[Direct Tax Revenue
Next FY &amp; After]]</f>
        <v>27286.927499999998</v>
      </c>
      <c r="AM32" s="18">
        <v>1728.0453</v>
      </c>
      <c r="AN32" s="18">
        <v>13559.256600000001</v>
      </c>
      <c r="AO32" s="18">
        <v>2501.6284000000001</v>
      </c>
      <c r="AP32" s="18">
        <f>Table2[[#This Row],[Indirect  &amp; Induced Tax Revenue
Through Current FY]]+Table2[[#This Row],[Indirect  &amp; Induced Tax Revenue
Next FY &amp; After]]</f>
        <v>16060.885</v>
      </c>
      <c r="AQ32" s="18">
        <v>4704.5113000000001</v>
      </c>
      <c r="AR32" s="18">
        <v>36537.2624</v>
      </c>
      <c r="AS32" s="18">
        <v>6810.5501000000004</v>
      </c>
      <c r="AT32" s="18">
        <f>Table2[[#This Row],[Total Tax Revenue Generated
Through Current FY]]+Table2[[#This Row],[Total Tax Revenues Generated 
Next FY &amp; After]]</f>
        <v>43347.8125</v>
      </c>
      <c r="AU32" s="18">
        <f>VLOOKUP(A:A,[1]AssistancePivot!$1:$1048576,86,FALSE)</f>
        <v>46.033900000000003</v>
      </c>
      <c r="AV32" s="18">
        <v>293.76100000000002</v>
      </c>
      <c r="AW32" s="18">
        <v>66.6417</v>
      </c>
      <c r="AX32" s="18">
        <v>360.40270000000004</v>
      </c>
      <c r="AY32" s="18">
        <v>0</v>
      </c>
      <c r="AZ32" s="18">
        <v>28.071999999999999</v>
      </c>
      <c r="BA32" s="18">
        <v>0</v>
      </c>
      <c r="BB32" s="18">
        <f>Table2[[#This Row],[MRT Savings
Through Current FY]]+Table2[[#This Row],[MRT Savings
Next FY &amp; After]]</f>
        <v>28.071999999999999</v>
      </c>
      <c r="BC32" s="18">
        <v>0</v>
      </c>
      <c r="BD32" s="18">
        <v>0</v>
      </c>
      <c r="BE32" s="18">
        <v>0</v>
      </c>
      <c r="BF32" s="18">
        <f>Table2[[#This Row],[ST Savings
Through Current FY]]+Table2[[#This Row],[ST Savings
Next FY &amp; After]]</f>
        <v>0</v>
      </c>
      <c r="BG32" s="18">
        <v>0</v>
      </c>
      <c r="BH32" s="18">
        <v>0</v>
      </c>
      <c r="BI32" s="18">
        <v>0</v>
      </c>
      <c r="BJ32" s="18">
        <f>Table2[[#This Row],[Energy Savings
Through Current FY]]+Table2[[#This Row],[Energy Savings
Next FY &amp; After]]</f>
        <v>0</v>
      </c>
      <c r="BK32" s="18">
        <v>0</v>
      </c>
      <c r="BL32" s="18">
        <v>0</v>
      </c>
      <c r="BM32" s="18">
        <v>0</v>
      </c>
      <c r="BN32" s="18">
        <f>Table2[[#This Row],[Bond Savings
Through Current FY]]+Table2[[#This Row],[Bond Savings
Next FY &amp; After]]</f>
        <v>0</v>
      </c>
      <c r="BO32" s="18">
        <v>46.033900000000003</v>
      </c>
      <c r="BP32" s="18">
        <v>321.83300000000003</v>
      </c>
      <c r="BQ32" s="18">
        <v>66.6417</v>
      </c>
      <c r="BR32" s="18">
        <f>Table2[[#This Row],[Total Savings
Through Current FY]]+Table2[[#This Row],[Total Savings
Next FY &amp; After]]</f>
        <v>388.47470000000004</v>
      </c>
      <c r="BS32" s="18">
        <v>0</v>
      </c>
      <c r="BT32" s="18">
        <v>0</v>
      </c>
      <c r="BU32" s="18">
        <v>0</v>
      </c>
      <c r="BV32" s="18">
        <f>Table2[[#This Row],[Recapture, Cancellation, or Reduction
Through Current FY]]+Table2[[#This Row],[Recapture, Cancellation, or Reduction
Next FY &amp; After]]</f>
        <v>0</v>
      </c>
      <c r="BW32" s="18">
        <v>0</v>
      </c>
      <c r="BX32" s="18">
        <v>0</v>
      </c>
      <c r="BY32" s="18">
        <v>0</v>
      </c>
      <c r="BZ32" s="18">
        <f>Table2[[#This Row],[Penalty Paid
Through Current FY]]+Table2[[#This Row],[Penalty Paid
Next FY &amp; After]]</f>
        <v>0</v>
      </c>
      <c r="CA32" s="18">
        <v>0</v>
      </c>
      <c r="CB32" s="18">
        <v>0</v>
      </c>
      <c r="CC32" s="18">
        <v>0</v>
      </c>
      <c r="CD32" s="18">
        <f>Table2[[#This Row],[Total Recapture &amp; Penalties
Through Current FY]]+Table2[[#This Row],[Total Recapture &amp; Penalties
Next FY &amp; After]]</f>
        <v>0</v>
      </c>
      <c r="CE32" s="18">
        <v>4658.4773999999998</v>
      </c>
      <c r="CF32" s="18">
        <v>36215.429400000001</v>
      </c>
      <c r="CG32" s="18">
        <v>6743.9084000000003</v>
      </c>
      <c r="CH32" s="18">
        <f>Table2[[#This Row],[Total Net Tax Revenue Generated
Through Current FY]]+Table2[[#This Row],[Total Net Tax Revenue Generated
Next FY &amp; After]]</f>
        <v>42959.337800000001</v>
      </c>
      <c r="CI32" s="18">
        <v>0</v>
      </c>
      <c r="CJ32" s="18">
        <v>0</v>
      </c>
      <c r="CK32" s="18">
        <v>0</v>
      </c>
      <c r="CL32" s="18">
        <v>0</v>
      </c>
      <c r="CM32" s="43">
        <v>155</v>
      </c>
      <c r="CN32" s="43">
        <v>0</v>
      </c>
      <c r="CO32" s="43">
        <v>0</v>
      </c>
      <c r="CP32" s="43">
        <v>85</v>
      </c>
      <c r="CQ32" s="43">
        <f>Table2[[#This Row],[Total Number of Industrial Jobs]]+Table2[[#This Row],[Total Number of Restaurant Jobs]]+Table2[[#This Row],[Total Number of Retail Jobs]]+Table2[[#This Row],[Total Number of Other Jobs]]</f>
        <v>240</v>
      </c>
      <c r="CR32" s="43">
        <v>155</v>
      </c>
      <c r="CS32" s="43">
        <v>0</v>
      </c>
      <c r="CT32" s="43">
        <v>0</v>
      </c>
      <c r="CU32" s="43">
        <v>85</v>
      </c>
      <c r="CV32" s="43">
        <f>Table2[[#This Row],[Number of Industrial Jobs Earning a Living Wage or more]]+Table2[[#This Row],[Number of Restaurant Jobs Earning a Living Wage or more]]+Table2[[#This Row],[Number of Retail Jobs Earning a Living Wage or more]]+Table2[[#This Row],[Number of Other Jobs Earning a Living Wage or more]]</f>
        <v>240</v>
      </c>
      <c r="CW32" s="47">
        <v>100</v>
      </c>
      <c r="CX32" s="47">
        <v>0</v>
      </c>
      <c r="CY32" s="47">
        <v>0</v>
      </c>
      <c r="CZ32" s="47">
        <v>100</v>
      </c>
      <c r="DA32" s="42">
        <v>1</v>
      </c>
      <c r="DB32" s="4"/>
      <c r="DE32" s="3"/>
      <c r="DF32" s="4"/>
      <c r="DG32" s="4"/>
      <c r="DH32" s="11"/>
      <c r="DI32" s="3"/>
      <c r="DJ32" s="1"/>
      <c r="DK32" s="1"/>
      <c r="DL32" s="1"/>
    </row>
    <row r="33" spans="1:116" x14ac:dyDescent="0.2">
      <c r="A33" s="12">
        <v>91142</v>
      </c>
      <c r="B33" s="14" t="s">
        <v>42</v>
      </c>
      <c r="C33" s="15" t="s">
        <v>1489</v>
      </c>
      <c r="D33" s="15" t="s">
        <v>44</v>
      </c>
      <c r="E33" s="25" t="s">
        <v>1651</v>
      </c>
      <c r="F33" s="26" t="s">
        <v>13</v>
      </c>
      <c r="G33" s="16">
        <v>1725000</v>
      </c>
      <c r="H33" s="14" t="s">
        <v>22</v>
      </c>
      <c r="I33" s="14" t="s">
        <v>43</v>
      </c>
      <c r="J33" s="12">
        <v>42</v>
      </c>
      <c r="K33" s="14" t="s">
        <v>12</v>
      </c>
      <c r="L33" s="15" t="s">
        <v>1899</v>
      </c>
      <c r="M33" s="15" t="s">
        <v>1900</v>
      </c>
      <c r="N33" s="15">
        <v>40000</v>
      </c>
      <c r="O33" s="15">
        <v>43000</v>
      </c>
      <c r="P33" s="13">
        <v>0</v>
      </c>
      <c r="Q33" s="13">
        <v>14</v>
      </c>
      <c r="R33" s="13">
        <v>0</v>
      </c>
      <c r="S33" s="13">
        <v>0</v>
      </c>
      <c r="T33" s="13">
        <v>0</v>
      </c>
      <c r="U33" s="13">
        <v>0</v>
      </c>
      <c r="V33" s="13">
        <v>29</v>
      </c>
      <c r="W33" s="13">
        <v>0</v>
      </c>
      <c r="X33" s="13">
        <v>0</v>
      </c>
      <c r="Y33" s="13">
        <v>29</v>
      </c>
      <c r="Z33" s="13">
        <v>29</v>
      </c>
      <c r="AA33" s="13">
        <v>75.862068965517238</v>
      </c>
      <c r="AB33" s="13" t="s">
        <v>17</v>
      </c>
      <c r="AC33" s="13" t="s">
        <v>17</v>
      </c>
      <c r="AD33" s="17">
        <v>0</v>
      </c>
      <c r="AE33" s="13">
        <v>0</v>
      </c>
      <c r="AF33" s="13">
        <v>0</v>
      </c>
      <c r="AG33" s="13">
        <v>0</v>
      </c>
      <c r="AH33" s="13">
        <v>0</v>
      </c>
      <c r="AI33" s="18">
        <v>413.81200000000001</v>
      </c>
      <c r="AJ33" s="18">
        <v>3644.2002000000002</v>
      </c>
      <c r="AK33" s="18">
        <v>129.92449999999999</v>
      </c>
      <c r="AL33" s="27">
        <f>Table2[[#This Row],[Direct Tax Revenue
Through Current FY]]+Table2[[#This Row],[Direct Tax Revenue
Next FY &amp; After]]</f>
        <v>3774.1247000000003</v>
      </c>
      <c r="AM33" s="18">
        <v>183.93629999999999</v>
      </c>
      <c r="AN33" s="18">
        <v>1908.9777999999999</v>
      </c>
      <c r="AO33" s="18">
        <v>57.750300000000003</v>
      </c>
      <c r="AP33" s="18">
        <f>Table2[[#This Row],[Indirect  &amp; Induced Tax Revenue
Through Current FY]]+Table2[[#This Row],[Indirect  &amp; Induced Tax Revenue
Next FY &amp; After]]</f>
        <v>1966.7280999999998</v>
      </c>
      <c r="AQ33" s="18">
        <v>597.74829999999997</v>
      </c>
      <c r="AR33" s="18">
        <v>5553.1779999999999</v>
      </c>
      <c r="AS33" s="18">
        <v>187.6748</v>
      </c>
      <c r="AT33" s="18">
        <f>Table2[[#This Row],[Total Tax Revenue Generated
Through Current FY]]+Table2[[#This Row],[Total Tax Revenues Generated 
Next FY &amp; After]]</f>
        <v>5740.8527999999997</v>
      </c>
      <c r="AU33" s="18">
        <f>VLOOKUP(A:A,[1]AssistancePivot!$1:$1048576,86,FALSE)</f>
        <v>36.7744</v>
      </c>
      <c r="AV33" s="18">
        <v>629.66579999999999</v>
      </c>
      <c r="AW33" s="18">
        <v>11.546099999999999</v>
      </c>
      <c r="AX33" s="18">
        <v>641.21190000000001</v>
      </c>
      <c r="AY33" s="18">
        <v>0</v>
      </c>
      <c r="AZ33" s="18">
        <v>21.053999999999998</v>
      </c>
      <c r="BA33" s="18">
        <v>0</v>
      </c>
      <c r="BB33" s="18">
        <f>Table2[[#This Row],[MRT Savings
Through Current FY]]+Table2[[#This Row],[MRT Savings
Next FY &amp; After]]</f>
        <v>21.053999999999998</v>
      </c>
      <c r="BC33" s="18">
        <v>0</v>
      </c>
      <c r="BD33" s="18">
        <v>0</v>
      </c>
      <c r="BE33" s="18">
        <v>0</v>
      </c>
      <c r="BF33" s="18">
        <f>Table2[[#This Row],[ST Savings
Through Current FY]]+Table2[[#This Row],[ST Savings
Next FY &amp; After]]</f>
        <v>0</v>
      </c>
      <c r="BG33" s="18">
        <v>0</v>
      </c>
      <c r="BH33" s="18">
        <v>0</v>
      </c>
      <c r="BI33" s="18">
        <v>0</v>
      </c>
      <c r="BJ33" s="18">
        <f>Table2[[#This Row],[Energy Savings
Through Current FY]]+Table2[[#This Row],[Energy Savings
Next FY &amp; After]]</f>
        <v>0</v>
      </c>
      <c r="BK33" s="18">
        <v>0</v>
      </c>
      <c r="BL33" s="18">
        <v>0</v>
      </c>
      <c r="BM33" s="18">
        <v>0</v>
      </c>
      <c r="BN33" s="18">
        <f>Table2[[#This Row],[Bond Savings
Through Current FY]]+Table2[[#This Row],[Bond Savings
Next FY &amp; After]]</f>
        <v>0</v>
      </c>
      <c r="BO33" s="18">
        <v>36.7744</v>
      </c>
      <c r="BP33" s="18">
        <v>650.71979999999996</v>
      </c>
      <c r="BQ33" s="18">
        <v>11.546099999999999</v>
      </c>
      <c r="BR33" s="18">
        <f>Table2[[#This Row],[Total Savings
Through Current FY]]+Table2[[#This Row],[Total Savings
Next FY &amp; After]]</f>
        <v>662.26589999999999</v>
      </c>
      <c r="BS33" s="18">
        <v>0</v>
      </c>
      <c r="BT33" s="18">
        <v>0</v>
      </c>
      <c r="BU33" s="18">
        <v>0</v>
      </c>
      <c r="BV33" s="18">
        <f>Table2[[#This Row],[Recapture, Cancellation, or Reduction
Through Current FY]]+Table2[[#This Row],[Recapture, Cancellation, or Reduction
Next FY &amp; After]]</f>
        <v>0</v>
      </c>
      <c r="BW33" s="18">
        <v>0</v>
      </c>
      <c r="BX33" s="18">
        <v>0</v>
      </c>
      <c r="BY33" s="18">
        <v>0</v>
      </c>
      <c r="BZ33" s="18">
        <f>Table2[[#This Row],[Penalty Paid
Through Current FY]]+Table2[[#This Row],[Penalty Paid
Next FY &amp; After]]</f>
        <v>0</v>
      </c>
      <c r="CA33" s="18">
        <v>0</v>
      </c>
      <c r="CB33" s="18">
        <v>0</v>
      </c>
      <c r="CC33" s="18">
        <v>0</v>
      </c>
      <c r="CD33" s="18">
        <f>Table2[[#This Row],[Total Recapture &amp; Penalties
Through Current FY]]+Table2[[#This Row],[Total Recapture &amp; Penalties
Next FY &amp; After]]</f>
        <v>0</v>
      </c>
      <c r="CE33" s="18">
        <v>560.97389999999996</v>
      </c>
      <c r="CF33" s="18">
        <v>4902.4582</v>
      </c>
      <c r="CG33" s="18">
        <v>176.12870000000001</v>
      </c>
      <c r="CH33" s="18">
        <f>Table2[[#This Row],[Total Net Tax Revenue Generated
Through Current FY]]+Table2[[#This Row],[Total Net Tax Revenue Generated
Next FY &amp; After]]</f>
        <v>5078.5869000000002</v>
      </c>
      <c r="CI33" s="18">
        <v>0</v>
      </c>
      <c r="CJ33" s="18">
        <v>0</v>
      </c>
      <c r="CK33" s="18">
        <v>0</v>
      </c>
      <c r="CL33" s="18">
        <v>0</v>
      </c>
      <c r="CM33" s="43">
        <v>29</v>
      </c>
      <c r="CN33" s="43">
        <v>0</v>
      </c>
      <c r="CO33" s="43">
        <v>0</v>
      </c>
      <c r="CP33" s="43">
        <v>0</v>
      </c>
      <c r="CQ33" s="43">
        <f>Table2[[#This Row],[Total Number of Industrial Jobs]]+Table2[[#This Row],[Total Number of Restaurant Jobs]]+Table2[[#This Row],[Total Number of Retail Jobs]]+Table2[[#This Row],[Total Number of Other Jobs]]</f>
        <v>29</v>
      </c>
      <c r="CR33" s="43">
        <v>29</v>
      </c>
      <c r="CS33" s="43">
        <v>0</v>
      </c>
      <c r="CT33" s="43">
        <v>0</v>
      </c>
      <c r="CU33" s="43">
        <v>0</v>
      </c>
      <c r="CV33" s="43">
        <f>Table2[[#This Row],[Number of Industrial Jobs Earning a Living Wage or more]]+Table2[[#This Row],[Number of Restaurant Jobs Earning a Living Wage or more]]+Table2[[#This Row],[Number of Retail Jobs Earning a Living Wage or more]]+Table2[[#This Row],[Number of Other Jobs Earning a Living Wage or more]]</f>
        <v>29</v>
      </c>
      <c r="CW33" s="47">
        <v>100</v>
      </c>
      <c r="CX33" s="47">
        <v>0</v>
      </c>
      <c r="CY33" s="47">
        <v>0</v>
      </c>
      <c r="CZ33" s="47">
        <v>0</v>
      </c>
      <c r="DA33" s="42">
        <v>1</v>
      </c>
      <c r="DB33" s="4"/>
      <c r="DE33" s="3"/>
      <c r="DF33" s="4"/>
      <c r="DG33" s="4"/>
      <c r="DH33" s="11"/>
      <c r="DI33" s="3"/>
      <c r="DJ33" s="1"/>
      <c r="DK33" s="1"/>
      <c r="DL33" s="1"/>
    </row>
    <row r="34" spans="1:116" x14ac:dyDescent="0.2">
      <c r="A34" s="12">
        <v>93862</v>
      </c>
      <c r="B34" s="14" t="s">
        <v>601</v>
      </c>
      <c r="C34" s="15" t="s">
        <v>1527</v>
      </c>
      <c r="D34" s="15" t="s">
        <v>603</v>
      </c>
      <c r="E34" s="25" t="s">
        <v>1678</v>
      </c>
      <c r="F34" s="26" t="s">
        <v>38</v>
      </c>
      <c r="G34" s="16">
        <v>126875000</v>
      </c>
      <c r="H34" s="14" t="s">
        <v>91</v>
      </c>
      <c r="I34" s="14" t="s">
        <v>602</v>
      </c>
      <c r="J34" s="12">
        <v>28</v>
      </c>
      <c r="K34" s="14" t="s">
        <v>20</v>
      </c>
      <c r="L34" s="15" t="s">
        <v>1901</v>
      </c>
      <c r="M34" s="15" t="s">
        <v>1902</v>
      </c>
      <c r="N34" s="15">
        <v>595206</v>
      </c>
      <c r="O34" s="15">
        <v>431525</v>
      </c>
      <c r="P34" s="13">
        <v>0</v>
      </c>
      <c r="Q34" s="13">
        <v>0</v>
      </c>
      <c r="R34" s="13">
        <v>0</v>
      </c>
      <c r="S34" s="13">
        <v>0</v>
      </c>
      <c r="T34" s="13">
        <v>13</v>
      </c>
      <c r="U34" s="13">
        <v>0</v>
      </c>
      <c r="V34" s="13">
        <v>230</v>
      </c>
      <c r="W34" s="13">
        <v>250</v>
      </c>
      <c r="X34" s="13">
        <v>0</v>
      </c>
      <c r="Y34" s="13">
        <v>493</v>
      </c>
      <c r="Z34" s="13">
        <v>486</v>
      </c>
      <c r="AA34" s="13">
        <v>49.290060851926974</v>
      </c>
      <c r="AB34" s="13" t="s">
        <v>16</v>
      </c>
      <c r="AC34" s="13" t="s">
        <v>16</v>
      </c>
      <c r="AD34" s="17">
        <v>0</v>
      </c>
      <c r="AE34" s="13">
        <v>0</v>
      </c>
      <c r="AF34" s="13">
        <v>0</v>
      </c>
      <c r="AG34" s="13">
        <v>0</v>
      </c>
      <c r="AH34" s="13">
        <v>0</v>
      </c>
      <c r="AI34" s="18">
        <v>2056.9222</v>
      </c>
      <c r="AJ34" s="18">
        <v>26058.857800000002</v>
      </c>
      <c r="AK34" s="18">
        <v>7523.1238999999996</v>
      </c>
      <c r="AL34" s="27">
        <f>Table2[[#This Row],[Direct Tax Revenue
Through Current FY]]+Table2[[#This Row],[Direct Tax Revenue
Next FY &amp; After]]</f>
        <v>33581.981700000004</v>
      </c>
      <c r="AM34" s="18">
        <v>2362.4371000000001</v>
      </c>
      <c r="AN34" s="18">
        <v>27365.329300000001</v>
      </c>
      <c r="AO34" s="18">
        <v>8640.5347000000002</v>
      </c>
      <c r="AP34" s="18">
        <f>Table2[[#This Row],[Indirect  &amp; Induced Tax Revenue
Through Current FY]]+Table2[[#This Row],[Indirect  &amp; Induced Tax Revenue
Next FY &amp; After]]</f>
        <v>36005.864000000001</v>
      </c>
      <c r="AQ34" s="18">
        <v>4419.3593000000001</v>
      </c>
      <c r="AR34" s="18">
        <v>53424.187100000003</v>
      </c>
      <c r="AS34" s="18">
        <v>16163.658600000001</v>
      </c>
      <c r="AT34" s="18">
        <f>Table2[[#This Row],[Total Tax Revenue Generated
Through Current FY]]+Table2[[#This Row],[Total Tax Revenues Generated 
Next FY &amp; After]]</f>
        <v>69587.845700000005</v>
      </c>
      <c r="AU34" s="18">
        <f>VLOOKUP(A:A,[1]AssistancePivot!$1:$1048576,86,FALSE)</f>
        <v>0</v>
      </c>
      <c r="AV34" s="18">
        <v>0</v>
      </c>
      <c r="AW34" s="18">
        <v>0</v>
      </c>
      <c r="AX34" s="18">
        <v>0</v>
      </c>
      <c r="AY34" s="18">
        <v>0</v>
      </c>
      <c r="AZ34" s="18">
        <v>2444.12</v>
      </c>
      <c r="BA34" s="18">
        <v>0</v>
      </c>
      <c r="BB34" s="18">
        <f>Table2[[#This Row],[MRT Savings
Through Current FY]]+Table2[[#This Row],[MRT Savings
Next FY &amp; After]]</f>
        <v>2444.12</v>
      </c>
      <c r="BC34" s="18">
        <v>0</v>
      </c>
      <c r="BD34" s="18">
        <v>0</v>
      </c>
      <c r="BE34" s="18">
        <v>0</v>
      </c>
      <c r="BF34" s="18">
        <f>Table2[[#This Row],[ST Savings
Through Current FY]]+Table2[[#This Row],[ST Savings
Next FY &amp; After]]</f>
        <v>0</v>
      </c>
      <c r="BG34" s="18">
        <v>0</v>
      </c>
      <c r="BH34" s="18">
        <v>0</v>
      </c>
      <c r="BI34" s="18">
        <v>0</v>
      </c>
      <c r="BJ34" s="18">
        <f>Table2[[#This Row],[Energy Savings
Through Current FY]]+Table2[[#This Row],[Energy Savings
Next FY &amp; After]]</f>
        <v>0</v>
      </c>
      <c r="BK34" s="18">
        <v>62.321899999999999</v>
      </c>
      <c r="BL34" s="18">
        <v>627.73170000000005</v>
      </c>
      <c r="BM34" s="18">
        <v>199.82509999999999</v>
      </c>
      <c r="BN34" s="18">
        <f>Table2[[#This Row],[Bond Savings
Through Current FY]]+Table2[[#This Row],[Bond Savings
Next FY &amp; After]]</f>
        <v>827.55680000000007</v>
      </c>
      <c r="BO34" s="18">
        <v>62.321899999999999</v>
      </c>
      <c r="BP34" s="18">
        <v>3071.8517000000002</v>
      </c>
      <c r="BQ34" s="18">
        <v>199.82509999999999</v>
      </c>
      <c r="BR34" s="18">
        <f>Table2[[#This Row],[Total Savings
Through Current FY]]+Table2[[#This Row],[Total Savings
Next FY &amp; After]]</f>
        <v>3271.6768000000002</v>
      </c>
      <c r="BS34" s="18">
        <v>0</v>
      </c>
      <c r="BT34" s="18">
        <v>0</v>
      </c>
      <c r="BU34" s="18">
        <v>0</v>
      </c>
      <c r="BV34" s="18">
        <f>Table2[[#This Row],[Recapture, Cancellation, or Reduction
Through Current FY]]+Table2[[#This Row],[Recapture, Cancellation, or Reduction
Next FY &amp; After]]</f>
        <v>0</v>
      </c>
      <c r="BW34" s="18">
        <v>0</v>
      </c>
      <c r="BX34" s="18">
        <v>0</v>
      </c>
      <c r="BY34" s="18">
        <v>0</v>
      </c>
      <c r="BZ34" s="18">
        <f>Table2[[#This Row],[Penalty Paid
Through Current FY]]+Table2[[#This Row],[Penalty Paid
Next FY &amp; After]]</f>
        <v>0</v>
      </c>
      <c r="CA34" s="18">
        <v>0</v>
      </c>
      <c r="CB34" s="18">
        <v>0</v>
      </c>
      <c r="CC34" s="18">
        <v>0</v>
      </c>
      <c r="CD34" s="18">
        <f>Table2[[#This Row],[Total Recapture &amp; Penalties
Through Current FY]]+Table2[[#This Row],[Total Recapture &amp; Penalties
Next FY &amp; After]]</f>
        <v>0</v>
      </c>
      <c r="CE34" s="18">
        <v>4357.0374000000002</v>
      </c>
      <c r="CF34" s="18">
        <v>50352.335400000004</v>
      </c>
      <c r="CG34" s="18">
        <v>15963.833500000001</v>
      </c>
      <c r="CH34" s="18">
        <f>Table2[[#This Row],[Total Net Tax Revenue Generated
Through Current FY]]+Table2[[#This Row],[Total Net Tax Revenue Generated
Next FY &amp; After]]</f>
        <v>66316.168900000004</v>
      </c>
      <c r="CI34" s="18">
        <v>0</v>
      </c>
      <c r="CJ34" s="18">
        <v>0</v>
      </c>
      <c r="CK34" s="18">
        <v>0</v>
      </c>
      <c r="CL34" s="18">
        <v>0</v>
      </c>
      <c r="CM34" s="43">
        <v>0</v>
      </c>
      <c r="CN34" s="43">
        <v>0</v>
      </c>
      <c r="CO34" s="43">
        <v>0</v>
      </c>
      <c r="CP34" s="43">
        <v>493</v>
      </c>
      <c r="CQ34" s="43">
        <f>Table2[[#This Row],[Total Number of Industrial Jobs]]+Table2[[#This Row],[Total Number of Restaurant Jobs]]+Table2[[#This Row],[Total Number of Retail Jobs]]+Table2[[#This Row],[Total Number of Other Jobs]]</f>
        <v>493</v>
      </c>
      <c r="CR34" s="43">
        <v>0</v>
      </c>
      <c r="CS34" s="43">
        <v>0</v>
      </c>
      <c r="CT34" s="43">
        <v>0</v>
      </c>
      <c r="CU34" s="43">
        <v>493</v>
      </c>
      <c r="CV34" s="43">
        <f>Table2[[#This Row],[Number of Industrial Jobs Earning a Living Wage or more]]+Table2[[#This Row],[Number of Restaurant Jobs Earning a Living Wage or more]]+Table2[[#This Row],[Number of Retail Jobs Earning a Living Wage or more]]+Table2[[#This Row],[Number of Other Jobs Earning a Living Wage or more]]</f>
        <v>493</v>
      </c>
      <c r="CW34" s="47">
        <v>0</v>
      </c>
      <c r="CX34" s="47">
        <v>0</v>
      </c>
      <c r="CY34" s="47">
        <v>0</v>
      </c>
      <c r="CZ34" s="47">
        <v>100</v>
      </c>
      <c r="DA34" s="42">
        <v>1</v>
      </c>
      <c r="DB34" s="4"/>
      <c r="DE34" s="3"/>
      <c r="DF34" s="4"/>
      <c r="DG34" s="4"/>
      <c r="DH34" s="11"/>
      <c r="DI34" s="3"/>
      <c r="DJ34" s="1"/>
      <c r="DK34" s="1"/>
      <c r="DL34" s="1"/>
    </row>
    <row r="35" spans="1:116" x14ac:dyDescent="0.2">
      <c r="A35" s="12">
        <v>93319</v>
      </c>
      <c r="B35" s="14" t="s">
        <v>507</v>
      </c>
      <c r="C35" s="15" t="s">
        <v>1596</v>
      </c>
      <c r="D35" s="15" t="s">
        <v>509</v>
      </c>
      <c r="E35" s="25" t="s">
        <v>1696</v>
      </c>
      <c r="F35" s="26" t="s">
        <v>13</v>
      </c>
      <c r="G35" s="16">
        <v>4816875</v>
      </c>
      <c r="H35" s="14" t="s">
        <v>22</v>
      </c>
      <c r="I35" s="14" t="s">
        <v>508</v>
      </c>
      <c r="J35" s="12">
        <v>34</v>
      </c>
      <c r="K35" s="14" t="s">
        <v>12</v>
      </c>
      <c r="L35" s="15" t="s">
        <v>2132</v>
      </c>
      <c r="M35" s="15" t="s">
        <v>1918</v>
      </c>
      <c r="N35" s="15">
        <v>9500</v>
      </c>
      <c r="O35" s="15">
        <v>18500</v>
      </c>
      <c r="P35" s="13">
        <v>0</v>
      </c>
      <c r="Q35" s="13">
        <v>55</v>
      </c>
      <c r="R35" s="13">
        <v>0</v>
      </c>
      <c r="S35" s="13">
        <v>0</v>
      </c>
      <c r="T35" s="13">
        <v>2</v>
      </c>
      <c r="U35" s="13">
        <v>0</v>
      </c>
      <c r="V35" s="13">
        <v>36</v>
      </c>
      <c r="W35" s="13">
        <v>0</v>
      </c>
      <c r="X35" s="13">
        <v>0</v>
      </c>
      <c r="Y35" s="13">
        <v>38</v>
      </c>
      <c r="Z35" s="13">
        <v>37</v>
      </c>
      <c r="AA35" s="13">
        <v>89.473684210526315</v>
      </c>
      <c r="AB35" s="13" t="s">
        <v>16</v>
      </c>
      <c r="AC35" s="13" t="s">
        <v>17</v>
      </c>
      <c r="AD35" s="17">
        <v>0</v>
      </c>
      <c r="AE35" s="13">
        <v>0</v>
      </c>
      <c r="AF35" s="13">
        <v>0</v>
      </c>
      <c r="AG35" s="13">
        <v>0</v>
      </c>
      <c r="AH35" s="13">
        <v>0</v>
      </c>
      <c r="AI35" s="18">
        <v>622.35789999999997</v>
      </c>
      <c r="AJ35" s="18">
        <v>5896.6821</v>
      </c>
      <c r="AK35" s="18">
        <v>2706.2536</v>
      </c>
      <c r="AL35" s="27">
        <f>Table2[[#This Row],[Direct Tax Revenue
Through Current FY]]+Table2[[#This Row],[Direct Tax Revenue
Next FY &amp; After]]</f>
        <v>8602.9357</v>
      </c>
      <c r="AM35" s="18">
        <v>344.55259999999998</v>
      </c>
      <c r="AN35" s="18">
        <v>3579.2485000000001</v>
      </c>
      <c r="AO35" s="18">
        <v>1498.2483</v>
      </c>
      <c r="AP35" s="18">
        <f>Table2[[#This Row],[Indirect  &amp; Induced Tax Revenue
Through Current FY]]+Table2[[#This Row],[Indirect  &amp; Induced Tax Revenue
Next FY &amp; After]]</f>
        <v>5077.4967999999999</v>
      </c>
      <c r="AQ35" s="18">
        <v>966.91049999999996</v>
      </c>
      <c r="AR35" s="18">
        <v>9475.9305999999997</v>
      </c>
      <c r="AS35" s="18">
        <v>4204.5019000000002</v>
      </c>
      <c r="AT35" s="18">
        <f>Table2[[#This Row],[Total Tax Revenue Generated
Through Current FY]]+Table2[[#This Row],[Total Tax Revenues Generated 
Next FY &amp; After]]</f>
        <v>13680.432499999999</v>
      </c>
      <c r="AU35" s="18">
        <f>VLOOKUP(A:A,[1]AssistancePivot!$1:$1048576,86,FALSE)</f>
        <v>35.316000000000003</v>
      </c>
      <c r="AV35" s="18">
        <v>478.21140000000003</v>
      </c>
      <c r="AW35" s="18">
        <v>153.56739999999999</v>
      </c>
      <c r="AX35" s="18">
        <v>631.77880000000005</v>
      </c>
      <c r="AY35" s="18">
        <v>0</v>
      </c>
      <c r="AZ35" s="18">
        <v>47.071599999999997</v>
      </c>
      <c r="BA35" s="18">
        <v>0</v>
      </c>
      <c r="BB35" s="18">
        <f>Table2[[#This Row],[MRT Savings
Through Current FY]]+Table2[[#This Row],[MRT Savings
Next FY &amp; After]]</f>
        <v>47.071599999999997</v>
      </c>
      <c r="BC35" s="18">
        <v>0</v>
      </c>
      <c r="BD35" s="18">
        <v>0</v>
      </c>
      <c r="BE35" s="18">
        <v>0</v>
      </c>
      <c r="BF35" s="18">
        <f>Table2[[#This Row],[ST Savings
Through Current FY]]+Table2[[#This Row],[ST Savings
Next FY &amp; After]]</f>
        <v>0</v>
      </c>
      <c r="BG35" s="18">
        <v>0</v>
      </c>
      <c r="BH35" s="18">
        <v>0</v>
      </c>
      <c r="BI35" s="18">
        <v>0</v>
      </c>
      <c r="BJ35" s="18">
        <f>Table2[[#This Row],[Energy Savings
Through Current FY]]+Table2[[#This Row],[Energy Savings
Next FY &amp; After]]</f>
        <v>0</v>
      </c>
      <c r="BK35" s="18">
        <v>0</v>
      </c>
      <c r="BL35" s="18">
        <v>0</v>
      </c>
      <c r="BM35" s="18">
        <v>0</v>
      </c>
      <c r="BN35" s="18">
        <f>Table2[[#This Row],[Bond Savings
Through Current FY]]+Table2[[#This Row],[Bond Savings
Next FY &amp; After]]</f>
        <v>0</v>
      </c>
      <c r="BO35" s="18">
        <v>35.316000000000003</v>
      </c>
      <c r="BP35" s="18">
        <v>525.28300000000002</v>
      </c>
      <c r="BQ35" s="18">
        <v>153.56739999999999</v>
      </c>
      <c r="BR35" s="18">
        <f>Table2[[#This Row],[Total Savings
Through Current FY]]+Table2[[#This Row],[Total Savings
Next FY &amp; After]]</f>
        <v>678.85040000000004</v>
      </c>
      <c r="BS35" s="18">
        <v>0</v>
      </c>
      <c r="BT35" s="18">
        <v>0</v>
      </c>
      <c r="BU35" s="18">
        <v>0</v>
      </c>
      <c r="BV35" s="18">
        <f>Table2[[#This Row],[Recapture, Cancellation, or Reduction
Through Current FY]]+Table2[[#This Row],[Recapture, Cancellation, or Reduction
Next FY &amp; After]]</f>
        <v>0</v>
      </c>
      <c r="BW35" s="18">
        <v>0</v>
      </c>
      <c r="BX35" s="18">
        <v>0</v>
      </c>
      <c r="BY35" s="18">
        <v>0</v>
      </c>
      <c r="BZ35" s="18">
        <f>Table2[[#This Row],[Penalty Paid
Through Current FY]]+Table2[[#This Row],[Penalty Paid
Next FY &amp; After]]</f>
        <v>0</v>
      </c>
      <c r="CA35" s="18">
        <v>0</v>
      </c>
      <c r="CB35" s="18">
        <v>0</v>
      </c>
      <c r="CC35" s="18">
        <v>0</v>
      </c>
      <c r="CD35" s="18">
        <f>Table2[[#This Row],[Total Recapture &amp; Penalties
Through Current FY]]+Table2[[#This Row],[Total Recapture &amp; Penalties
Next FY &amp; After]]</f>
        <v>0</v>
      </c>
      <c r="CE35" s="18">
        <v>931.59450000000004</v>
      </c>
      <c r="CF35" s="18">
        <v>8950.6476000000002</v>
      </c>
      <c r="CG35" s="18">
        <v>4050.9344999999998</v>
      </c>
      <c r="CH35" s="18">
        <f>Table2[[#This Row],[Total Net Tax Revenue Generated
Through Current FY]]+Table2[[#This Row],[Total Net Tax Revenue Generated
Next FY &amp; After]]</f>
        <v>13001.5821</v>
      </c>
      <c r="CI35" s="18">
        <v>0</v>
      </c>
      <c r="CJ35" s="18">
        <v>0</v>
      </c>
      <c r="CK35" s="18">
        <v>138.6</v>
      </c>
      <c r="CL35" s="18">
        <v>16.678000000000001</v>
      </c>
      <c r="CM35" s="43">
        <v>38</v>
      </c>
      <c r="CN35" s="43">
        <v>0</v>
      </c>
      <c r="CO35" s="43">
        <v>0</v>
      </c>
      <c r="CP35" s="43">
        <v>0</v>
      </c>
      <c r="CQ35" s="43">
        <f>Table2[[#This Row],[Total Number of Industrial Jobs]]+Table2[[#This Row],[Total Number of Restaurant Jobs]]+Table2[[#This Row],[Total Number of Retail Jobs]]+Table2[[#This Row],[Total Number of Other Jobs]]</f>
        <v>38</v>
      </c>
      <c r="CR35" s="43">
        <v>38</v>
      </c>
      <c r="CS35" s="43">
        <v>0</v>
      </c>
      <c r="CT35" s="43">
        <v>0</v>
      </c>
      <c r="CU35" s="43">
        <v>0</v>
      </c>
      <c r="CV35" s="43">
        <f>Table2[[#This Row],[Number of Industrial Jobs Earning a Living Wage or more]]+Table2[[#This Row],[Number of Restaurant Jobs Earning a Living Wage or more]]+Table2[[#This Row],[Number of Retail Jobs Earning a Living Wage or more]]+Table2[[#This Row],[Number of Other Jobs Earning a Living Wage or more]]</f>
        <v>38</v>
      </c>
      <c r="CW35" s="47">
        <v>100</v>
      </c>
      <c r="CX35" s="47">
        <v>0</v>
      </c>
      <c r="CY35" s="47">
        <v>0</v>
      </c>
      <c r="CZ35" s="47">
        <v>0</v>
      </c>
      <c r="DA35" s="42">
        <v>1</v>
      </c>
      <c r="DB35" s="4"/>
      <c r="DE35" s="3"/>
      <c r="DF35" s="4"/>
      <c r="DG35" s="4"/>
      <c r="DH35" s="11"/>
      <c r="DI35" s="3"/>
      <c r="DJ35" s="1"/>
      <c r="DK35" s="1"/>
      <c r="DL35" s="1"/>
    </row>
    <row r="36" spans="1:116" x14ac:dyDescent="0.2">
      <c r="A36" s="12">
        <v>94240</v>
      </c>
      <c r="B36" s="14" t="s">
        <v>1466</v>
      </c>
      <c r="C36" s="15" t="s">
        <v>1645</v>
      </c>
      <c r="D36" s="15" t="s">
        <v>1840</v>
      </c>
      <c r="E36" s="25" t="s">
        <v>1800</v>
      </c>
      <c r="F36" s="26" t="s">
        <v>13</v>
      </c>
      <c r="G36" s="16">
        <v>15130315</v>
      </c>
      <c r="H36" s="14" t="s">
        <v>22</v>
      </c>
      <c r="I36" s="14" t="s">
        <v>1878</v>
      </c>
      <c r="J36" s="12">
        <v>26</v>
      </c>
      <c r="K36" s="14" t="s">
        <v>20</v>
      </c>
      <c r="L36" s="15" t="s">
        <v>2059</v>
      </c>
      <c r="M36" s="15" t="s">
        <v>1948</v>
      </c>
      <c r="N36" s="15">
        <v>9700</v>
      </c>
      <c r="O36" s="15">
        <v>7000</v>
      </c>
      <c r="P36" s="13">
        <v>2</v>
      </c>
      <c r="Q36" s="13">
        <v>0</v>
      </c>
      <c r="R36" s="13">
        <v>0</v>
      </c>
      <c r="S36" s="13">
        <v>0</v>
      </c>
      <c r="T36" s="13">
        <v>2</v>
      </c>
      <c r="U36" s="13">
        <v>4</v>
      </c>
      <c r="V36" s="13">
        <v>0</v>
      </c>
      <c r="W36" s="13">
        <v>0</v>
      </c>
      <c r="X36" s="13">
        <v>0</v>
      </c>
      <c r="Y36" s="13">
        <v>6</v>
      </c>
      <c r="Z36" s="13">
        <v>5</v>
      </c>
      <c r="AA36" s="13">
        <v>0</v>
      </c>
      <c r="AB36" s="13" t="s">
        <v>17</v>
      </c>
      <c r="AC36" s="13" t="s">
        <v>17</v>
      </c>
      <c r="AD36" s="17">
        <v>0</v>
      </c>
      <c r="AE36" s="13">
        <v>0</v>
      </c>
      <c r="AF36" s="13">
        <v>0</v>
      </c>
      <c r="AG36" s="13">
        <v>0</v>
      </c>
      <c r="AH36" s="13">
        <v>0</v>
      </c>
      <c r="AI36" s="18">
        <v>135.6814</v>
      </c>
      <c r="AJ36" s="18">
        <v>135.6814</v>
      </c>
      <c r="AK36" s="18">
        <v>1132.8994</v>
      </c>
      <c r="AL36" s="27">
        <f>Table2[[#This Row],[Direct Tax Revenue
Through Current FY]]+Table2[[#This Row],[Direct Tax Revenue
Next FY &amp; After]]</f>
        <v>1268.5808</v>
      </c>
      <c r="AM36" s="18">
        <v>28.076599999999999</v>
      </c>
      <c r="AN36" s="18">
        <v>28.076599999999999</v>
      </c>
      <c r="AO36" s="18">
        <v>508.12090000000001</v>
      </c>
      <c r="AP36" s="18">
        <f>Table2[[#This Row],[Indirect  &amp; Induced Tax Revenue
Through Current FY]]+Table2[[#This Row],[Indirect  &amp; Induced Tax Revenue
Next FY &amp; After]]</f>
        <v>536.19749999999999</v>
      </c>
      <c r="AQ36" s="18">
        <v>163.75800000000001</v>
      </c>
      <c r="AR36" s="18">
        <v>163.75800000000001</v>
      </c>
      <c r="AS36" s="18">
        <v>1641.0202999999999</v>
      </c>
      <c r="AT36" s="18">
        <f>Table2[[#This Row],[Total Tax Revenue Generated
Through Current FY]]+Table2[[#This Row],[Total Tax Revenues Generated 
Next FY &amp; After]]</f>
        <v>1804.7782999999999</v>
      </c>
      <c r="AU36" s="18">
        <f>VLOOKUP(A:A,[1]AssistancePivot!$1:$1048576,86,FALSE)</f>
        <v>0</v>
      </c>
      <c r="AV36" s="18">
        <v>0</v>
      </c>
      <c r="AW36" s="18">
        <v>0</v>
      </c>
      <c r="AX36" s="18">
        <v>0</v>
      </c>
      <c r="AY36" s="18">
        <v>73.082499999999996</v>
      </c>
      <c r="AZ36" s="18">
        <v>73.082499999999996</v>
      </c>
      <c r="BA36" s="18">
        <v>0</v>
      </c>
      <c r="BB36" s="18">
        <f>Table2[[#This Row],[MRT Savings
Through Current FY]]+Table2[[#This Row],[MRT Savings
Next FY &amp; After]]</f>
        <v>73.082499999999996</v>
      </c>
      <c r="BC36" s="18">
        <v>0</v>
      </c>
      <c r="BD36" s="18">
        <v>0</v>
      </c>
      <c r="BE36" s="18">
        <v>1009.5925</v>
      </c>
      <c r="BF36" s="18">
        <f>Table2[[#This Row],[ST Savings
Through Current FY]]+Table2[[#This Row],[ST Savings
Next FY &amp; After]]</f>
        <v>1009.5925</v>
      </c>
      <c r="BG36" s="18">
        <v>0</v>
      </c>
      <c r="BH36" s="18">
        <v>0</v>
      </c>
      <c r="BI36" s="18">
        <v>0</v>
      </c>
      <c r="BJ36" s="18">
        <f>Table2[[#This Row],[Energy Savings
Through Current FY]]+Table2[[#This Row],[Energy Savings
Next FY &amp; After]]</f>
        <v>0</v>
      </c>
      <c r="BK36" s="18">
        <v>0</v>
      </c>
      <c r="BL36" s="18">
        <v>0</v>
      </c>
      <c r="BM36" s="18">
        <v>0</v>
      </c>
      <c r="BN36" s="18">
        <f>Table2[[#This Row],[Bond Savings
Through Current FY]]+Table2[[#This Row],[Bond Savings
Next FY &amp; After]]</f>
        <v>0</v>
      </c>
      <c r="BO36" s="18">
        <v>73.082499999999996</v>
      </c>
      <c r="BP36" s="18">
        <v>73.082499999999996</v>
      </c>
      <c r="BQ36" s="18">
        <v>1009.5925</v>
      </c>
      <c r="BR36" s="18">
        <f>Table2[[#This Row],[Total Savings
Through Current FY]]+Table2[[#This Row],[Total Savings
Next FY &amp; After]]</f>
        <v>1082.675</v>
      </c>
      <c r="BS36" s="18">
        <v>0</v>
      </c>
      <c r="BT36" s="18">
        <v>0</v>
      </c>
      <c r="BU36" s="18">
        <v>0</v>
      </c>
      <c r="BV36" s="18">
        <f>Table2[[#This Row],[Recapture, Cancellation, or Reduction
Through Current FY]]+Table2[[#This Row],[Recapture, Cancellation, or Reduction
Next FY &amp; After]]</f>
        <v>0</v>
      </c>
      <c r="BW36" s="18">
        <v>0</v>
      </c>
      <c r="BX36" s="18">
        <v>0</v>
      </c>
      <c r="BY36" s="18">
        <v>0</v>
      </c>
      <c r="BZ36" s="18">
        <f>Table2[[#This Row],[Penalty Paid
Through Current FY]]+Table2[[#This Row],[Penalty Paid
Next FY &amp; After]]</f>
        <v>0</v>
      </c>
      <c r="CA36" s="18">
        <v>0</v>
      </c>
      <c r="CB36" s="18">
        <v>0</v>
      </c>
      <c r="CC36" s="18">
        <v>0</v>
      </c>
      <c r="CD36" s="18">
        <f>Table2[[#This Row],[Total Recapture &amp; Penalties
Through Current FY]]+Table2[[#This Row],[Total Recapture &amp; Penalties
Next FY &amp; After]]</f>
        <v>0</v>
      </c>
      <c r="CE36" s="18">
        <v>90.6755</v>
      </c>
      <c r="CF36" s="18">
        <v>90.6755</v>
      </c>
      <c r="CG36" s="18">
        <v>631.42780000000005</v>
      </c>
      <c r="CH36" s="18">
        <f>Table2[[#This Row],[Total Net Tax Revenue Generated
Through Current FY]]+Table2[[#This Row],[Total Net Tax Revenue Generated
Next FY &amp; After]]</f>
        <v>722.10329999999999</v>
      </c>
      <c r="CI36" s="18">
        <v>0</v>
      </c>
      <c r="CJ36" s="18">
        <v>0</v>
      </c>
      <c r="CK36" s="18">
        <v>0</v>
      </c>
      <c r="CL36" s="18">
        <v>0</v>
      </c>
      <c r="CM36" s="43">
        <v>6</v>
      </c>
      <c r="CN36" s="43">
        <v>0</v>
      </c>
      <c r="CO36" s="43">
        <v>0</v>
      </c>
      <c r="CP36" s="43">
        <v>0</v>
      </c>
      <c r="CQ36" s="43">
        <f>Table2[[#This Row],[Total Number of Industrial Jobs]]+Table2[[#This Row],[Total Number of Restaurant Jobs]]+Table2[[#This Row],[Total Number of Retail Jobs]]+Table2[[#This Row],[Total Number of Other Jobs]]</f>
        <v>6</v>
      </c>
      <c r="CR36" s="43">
        <v>6</v>
      </c>
      <c r="CS36" s="43">
        <v>0</v>
      </c>
      <c r="CT36" s="43">
        <v>0</v>
      </c>
      <c r="CU36" s="43">
        <v>0</v>
      </c>
      <c r="CV36" s="43">
        <f>Table2[[#This Row],[Number of Industrial Jobs Earning a Living Wage or more]]+Table2[[#This Row],[Number of Restaurant Jobs Earning a Living Wage or more]]+Table2[[#This Row],[Number of Retail Jobs Earning a Living Wage or more]]+Table2[[#This Row],[Number of Other Jobs Earning a Living Wage or more]]</f>
        <v>6</v>
      </c>
      <c r="CW36" s="47">
        <v>100</v>
      </c>
      <c r="CX36" s="47">
        <v>0</v>
      </c>
      <c r="CY36" s="47">
        <v>0</v>
      </c>
      <c r="CZ36" s="47">
        <v>0</v>
      </c>
      <c r="DA36" s="42">
        <v>1</v>
      </c>
      <c r="DB36" s="4"/>
      <c r="DE36" s="3"/>
      <c r="DF36" s="4"/>
      <c r="DG36" s="4"/>
      <c r="DH36" s="11"/>
      <c r="DI36" s="3"/>
      <c r="DJ36" s="1"/>
      <c r="DK36" s="1"/>
      <c r="DL36" s="1"/>
    </row>
    <row r="37" spans="1:116" x14ac:dyDescent="0.2">
      <c r="A37" s="12">
        <v>91136</v>
      </c>
      <c r="B37" s="14" t="s">
        <v>36</v>
      </c>
      <c r="C37" s="15" t="s">
        <v>1490</v>
      </c>
      <c r="D37" s="15" t="s">
        <v>39</v>
      </c>
      <c r="E37" s="25" t="s">
        <v>1652</v>
      </c>
      <c r="F37" s="26" t="s">
        <v>38</v>
      </c>
      <c r="G37" s="16">
        <v>19000000</v>
      </c>
      <c r="H37" s="14" t="s">
        <v>40</v>
      </c>
      <c r="I37" s="14" t="s">
        <v>37</v>
      </c>
      <c r="J37" s="12">
        <v>28</v>
      </c>
      <c r="K37" s="14" t="s">
        <v>20</v>
      </c>
      <c r="L37" s="15" t="s">
        <v>1901</v>
      </c>
      <c r="M37" s="15" t="s">
        <v>1902</v>
      </c>
      <c r="N37" s="15">
        <v>135000</v>
      </c>
      <c r="O37" s="15">
        <v>135000</v>
      </c>
      <c r="P37" s="13">
        <v>0</v>
      </c>
      <c r="Q37" s="13">
        <v>17</v>
      </c>
      <c r="R37" s="13">
        <v>0</v>
      </c>
      <c r="S37" s="13">
        <v>0</v>
      </c>
      <c r="T37" s="13">
        <v>3</v>
      </c>
      <c r="U37" s="13">
        <v>2</v>
      </c>
      <c r="V37" s="13">
        <v>174</v>
      </c>
      <c r="W37" s="13">
        <v>0</v>
      </c>
      <c r="X37" s="13">
        <v>0</v>
      </c>
      <c r="Y37" s="13">
        <v>179</v>
      </c>
      <c r="Z37" s="13">
        <v>177</v>
      </c>
      <c r="AA37" s="13">
        <v>2.7932960893854748</v>
      </c>
      <c r="AB37" s="13" t="s">
        <v>16</v>
      </c>
      <c r="AC37" s="13" t="s">
        <v>16</v>
      </c>
      <c r="AD37" s="17">
        <v>0</v>
      </c>
      <c r="AE37" s="13">
        <v>0</v>
      </c>
      <c r="AF37" s="13">
        <v>0</v>
      </c>
      <c r="AG37" s="13">
        <v>0</v>
      </c>
      <c r="AH37" s="13">
        <v>0</v>
      </c>
      <c r="AI37" s="18">
        <v>749.12599999999998</v>
      </c>
      <c r="AJ37" s="18">
        <v>14078.6068</v>
      </c>
      <c r="AK37" s="18">
        <v>345.89319999999998</v>
      </c>
      <c r="AL37" s="27">
        <f>Table2[[#This Row],[Direct Tax Revenue
Through Current FY]]+Table2[[#This Row],[Direct Tax Revenue
Next FY &amp; After]]</f>
        <v>14424.5</v>
      </c>
      <c r="AM37" s="18">
        <v>860.39400000000001</v>
      </c>
      <c r="AN37" s="18">
        <v>16173.5424</v>
      </c>
      <c r="AO37" s="18">
        <v>397.2688</v>
      </c>
      <c r="AP37" s="18">
        <f>Table2[[#This Row],[Indirect  &amp; Induced Tax Revenue
Through Current FY]]+Table2[[#This Row],[Indirect  &amp; Induced Tax Revenue
Next FY &amp; After]]</f>
        <v>16570.8112</v>
      </c>
      <c r="AQ37" s="18">
        <v>1609.52</v>
      </c>
      <c r="AR37" s="18">
        <v>30252.1492</v>
      </c>
      <c r="AS37" s="18">
        <v>743.16200000000003</v>
      </c>
      <c r="AT37" s="18">
        <f>Table2[[#This Row],[Total Tax Revenue Generated
Through Current FY]]+Table2[[#This Row],[Total Tax Revenues Generated 
Next FY &amp; After]]</f>
        <v>30995.3112</v>
      </c>
      <c r="AU37" s="18">
        <f>VLOOKUP(A:A,[1]AssistancePivot!$1:$1048576,86,FALSE)</f>
        <v>0</v>
      </c>
      <c r="AV37" s="18">
        <v>0</v>
      </c>
      <c r="AW37" s="18">
        <v>0</v>
      </c>
      <c r="AX37" s="18">
        <v>0</v>
      </c>
      <c r="AY37" s="18">
        <v>0</v>
      </c>
      <c r="AZ37" s="18">
        <v>0</v>
      </c>
      <c r="BA37" s="18">
        <v>0</v>
      </c>
      <c r="BB37" s="18">
        <f>Table2[[#This Row],[MRT Savings
Through Current FY]]+Table2[[#This Row],[MRT Savings
Next FY &amp; After]]</f>
        <v>0</v>
      </c>
      <c r="BC37" s="18">
        <v>0</v>
      </c>
      <c r="BD37" s="18">
        <v>346.02780000000001</v>
      </c>
      <c r="BE37" s="18">
        <v>0</v>
      </c>
      <c r="BF37" s="18">
        <f>Table2[[#This Row],[ST Savings
Through Current FY]]+Table2[[#This Row],[ST Savings
Next FY &amp; After]]</f>
        <v>346.02780000000001</v>
      </c>
      <c r="BG37" s="18">
        <v>0</v>
      </c>
      <c r="BH37" s="18">
        <v>0</v>
      </c>
      <c r="BI37" s="18">
        <v>0</v>
      </c>
      <c r="BJ37" s="18">
        <f>Table2[[#This Row],[Energy Savings
Through Current FY]]+Table2[[#This Row],[Energy Savings
Next FY &amp; After]]</f>
        <v>0</v>
      </c>
      <c r="BK37" s="18">
        <v>1.7757000000000001</v>
      </c>
      <c r="BL37" s="18">
        <v>85.944500000000005</v>
      </c>
      <c r="BM37" s="18">
        <v>0.76629999999999998</v>
      </c>
      <c r="BN37" s="18">
        <f>Table2[[#This Row],[Bond Savings
Through Current FY]]+Table2[[#This Row],[Bond Savings
Next FY &amp; After]]</f>
        <v>86.710800000000006</v>
      </c>
      <c r="BO37" s="18">
        <v>1.7757000000000001</v>
      </c>
      <c r="BP37" s="18">
        <v>431.97230000000002</v>
      </c>
      <c r="BQ37" s="18">
        <v>0.76629999999999998</v>
      </c>
      <c r="BR37" s="18">
        <f>Table2[[#This Row],[Total Savings
Through Current FY]]+Table2[[#This Row],[Total Savings
Next FY &amp; After]]</f>
        <v>432.73860000000002</v>
      </c>
      <c r="BS37" s="18">
        <v>0</v>
      </c>
      <c r="BT37" s="18">
        <v>0</v>
      </c>
      <c r="BU37" s="18">
        <v>0</v>
      </c>
      <c r="BV37" s="18">
        <f>Table2[[#This Row],[Recapture, Cancellation, or Reduction
Through Current FY]]+Table2[[#This Row],[Recapture, Cancellation, or Reduction
Next FY &amp; After]]</f>
        <v>0</v>
      </c>
      <c r="BW37" s="18">
        <v>0</v>
      </c>
      <c r="BX37" s="18">
        <v>0</v>
      </c>
      <c r="BY37" s="18">
        <v>0</v>
      </c>
      <c r="BZ37" s="18">
        <f>Table2[[#This Row],[Penalty Paid
Through Current FY]]+Table2[[#This Row],[Penalty Paid
Next FY &amp; After]]</f>
        <v>0</v>
      </c>
      <c r="CA37" s="18">
        <v>0</v>
      </c>
      <c r="CB37" s="18">
        <v>0</v>
      </c>
      <c r="CC37" s="18">
        <v>0</v>
      </c>
      <c r="CD37" s="18">
        <f>Table2[[#This Row],[Total Recapture &amp; Penalties
Through Current FY]]+Table2[[#This Row],[Total Recapture &amp; Penalties
Next FY &amp; After]]</f>
        <v>0</v>
      </c>
      <c r="CE37" s="18">
        <v>1607.7443000000001</v>
      </c>
      <c r="CF37" s="18">
        <v>29820.176899999999</v>
      </c>
      <c r="CG37" s="18">
        <v>742.39570000000003</v>
      </c>
      <c r="CH37" s="18">
        <f>Table2[[#This Row],[Total Net Tax Revenue Generated
Through Current FY]]+Table2[[#This Row],[Total Net Tax Revenue Generated
Next FY &amp; After]]</f>
        <v>30562.5726</v>
      </c>
      <c r="CI37" s="18">
        <v>0</v>
      </c>
      <c r="CJ37" s="18">
        <v>0</v>
      </c>
      <c r="CK37" s="18">
        <v>0</v>
      </c>
      <c r="CL37" s="18">
        <v>0</v>
      </c>
      <c r="CM37" s="43">
        <v>0</v>
      </c>
      <c r="CN37" s="43">
        <v>0</v>
      </c>
      <c r="CO37" s="43">
        <v>0</v>
      </c>
      <c r="CP37" s="43">
        <v>179</v>
      </c>
      <c r="CQ37" s="43">
        <f>Table2[[#This Row],[Total Number of Industrial Jobs]]+Table2[[#This Row],[Total Number of Restaurant Jobs]]+Table2[[#This Row],[Total Number of Retail Jobs]]+Table2[[#This Row],[Total Number of Other Jobs]]</f>
        <v>179</v>
      </c>
      <c r="CR37" s="43">
        <v>0</v>
      </c>
      <c r="CS37" s="43">
        <v>0</v>
      </c>
      <c r="CT37" s="43">
        <v>0</v>
      </c>
      <c r="CU37" s="43">
        <v>179</v>
      </c>
      <c r="CV37" s="43">
        <f>Table2[[#This Row],[Number of Industrial Jobs Earning a Living Wage or more]]+Table2[[#This Row],[Number of Restaurant Jobs Earning a Living Wage or more]]+Table2[[#This Row],[Number of Retail Jobs Earning a Living Wage or more]]+Table2[[#This Row],[Number of Other Jobs Earning a Living Wage or more]]</f>
        <v>179</v>
      </c>
      <c r="CW37" s="47">
        <v>0</v>
      </c>
      <c r="CX37" s="47">
        <v>0</v>
      </c>
      <c r="CY37" s="47">
        <v>0</v>
      </c>
      <c r="CZ37" s="47">
        <v>100</v>
      </c>
      <c r="DA37" s="42">
        <v>1</v>
      </c>
      <c r="DB37" s="4"/>
      <c r="DE37" s="3"/>
      <c r="DF37" s="4"/>
      <c r="DG37" s="4"/>
      <c r="DH37" s="11"/>
      <c r="DI37" s="3"/>
      <c r="DJ37" s="1"/>
      <c r="DK37" s="1"/>
      <c r="DL37" s="1"/>
    </row>
    <row r="38" spans="1:116" x14ac:dyDescent="0.2">
      <c r="A38" s="12">
        <v>92312</v>
      </c>
      <c r="B38" s="14" t="s">
        <v>73</v>
      </c>
      <c r="C38" s="15" t="s">
        <v>1510</v>
      </c>
      <c r="D38" s="15" t="s">
        <v>74</v>
      </c>
      <c r="E38" s="25" t="s">
        <v>1659</v>
      </c>
      <c r="F38" s="26" t="s">
        <v>13</v>
      </c>
      <c r="G38" s="16">
        <v>2645000</v>
      </c>
      <c r="H38" s="14" t="s">
        <v>22</v>
      </c>
      <c r="I38" s="14" t="s">
        <v>1873</v>
      </c>
      <c r="J38" s="12">
        <v>26</v>
      </c>
      <c r="K38" s="14" t="s">
        <v>20</v>
      </c>
      <c r="L38" s="15" t="s">
        <v>1942</v>
      </c>
      <c r="M38" s="15" t="s">
        <v>1943</v>
      </c>
      <c r="N38" s="15">
        <v>17500</v>
      </c>
      <c r="O38" s="15">
        <v>48000</v>
      </c>
      <c r="P38" s="13">
        <v>0</v>
      </c>
      <c r="Q38" s="13">
        <v>10</v>
      </c>
      <c r="R38" s="13">
        <v>0</v>
      </c>
      <c r="S38" s="13">
        <v>0</v>
      </c>
      <c r="T38" s="13">
        <v>0</v>
      </c>
      <c r="U38" s="13">
        <v>0</v>
      </c>
      <c r="V38" s="13">
        <v>112</v>
      </c>
      <c r="W38" s="13">
        <v>0</v>
      </c>
      <c r="X38" s="13">
        <v>0</v>
      </c>
      <c r="Y38" s="13">
        <v>112</v>
      </c>
      <c r="Z38" s="13">
        <v>112</v>
      </c>
      <c r="AA38" s="13">
        <v>94.642857142857139</v>
      </c>
      <c r="AB38" s="13" t="s">
        <v>16</v>
      </c>
      <c r="AC38" s="13" t="s">
        <v>17</v>
      </c>
      <c r="AD38" s="17">
        <v>0</v>
      </c>
      <c r="AE38" s="13">
        <v>0</v>
      </c>
      <c r="AF38" s="13">
        <v>0</v>
      </c>
      <c r="AG38" s="13">
        <v>0</v>
      </c>
      <c r="AH38" s="13">
        <v>0</v>
      </c>
      <c r="AI38" s="18">
        <v>785.75360000000001</v>
      </c>
      <c r="AJ38" s="18">
        <v>3983.5374999999999</v>
      </c>
      <c r="AK38" s="18">
        <v>390.92250000000001</v>
      </c>
      <c r="AL38" s="27">
        <f>Table2[[#This Row],[Direct Tax Revenue
Through Current FY]]+Table2[[#This Row],[Direct Tax Revenue
Next FY &amp; After]]</f>
        <v>4374.46</v>
      </c>
      <c r="AM38" s="18">
        <v>734.45039999999995</v>
      </c>
      <c r="AN38" s="18">
        <v>3317.4704000000002</v>
      </c>
      <c r="AO38" s="18">
        <v>365.39850000000001</v>
      </c>
      <c r="AP38" s="18">
        <f>Table2[[#This Row],[Indirect  &amp; Induced Tax Revenue
Through Current FY]]+Table2[[#This Row],[Indirect  &amp; Induced Tax Revenue
Next FY &amp; After]]</f>
        <v>3682.8689000000004</v>
      </c>
      <c r="AQ38" s="18">
        <v>1520.204</v>
      </c>
      <c r="AR38" s="18">
        <v>7301.0078999999996</v>
      </c>
      <c r="AS38" s="18">
        <v>756.32100000000003</v>
      </c>
      <c r="AT38" s="18">
        <f>Table2[[#This Row],[Total Tax Revenue Generated
Through Current FY]]+Table2[[#This Row],[Total Tax Revenues Generated 
Next FY &amp; After]]</f>
        <v>8057.3288999999995</v>
      </c>
      <c r="AU38" s="18">
        <f>VLOOKUP(A:A,[1]AssistancePivot!$1:$1048576,86,FALSE)</f>
        <v>102.5737</v>
      </c>
      <c r="AV38" s="18">
        <v>341.65379999999999</v>
      </c>
      <c r="AW38" s="18">
        <v>51.031700000000001</v>
      </c>
      <c r="AX38" s="18">
        <v>392.68549999999999</v>
      </c>
      <c r="AY38" s="18">
        <v>0</v>
      </c>
      <c r="AZ38" s="18">
        <v>35.592700000000001</v>
      </c>
      <c r="BA38" s="18">
        <v>0</v>
      </c>
      <c r="BB38" s="18">
        <f>Table2[[#This Row],[MRT Savings
Through Current FY]]+Table2[[#This Row],[MRT Savings
Next FY &amp; After]]</f>
        <v>35.592700000000001</v>
      </c>
      <c r="BC38" s="18">
        <v>0</v>
      </c>
      <c r="BD38" s="18">
        <v>0</v>
      </c>
      <c r="BE38" s="18">
        <v>0</v>
      </c>
      <c r="BF38" s="18">
        <f>Table2[[#This Row],[ST Savings
Through Current FY]]+Table2[[#This Row],[ST Savings
Next FY &amp; After]]</f>
        <v>0</v>
      </c>
      <c r="BG38" s="18">
        <v>0</v>
      </c>
      <c r="BH38" s="18">
        <v>0</v>
      </c>
      <c r="BI38" s="18">
        <v>0</v>
      </c>
      <c r="BJ38" s="18">
        <f>Table2[[#This Row],[Energy Savings
Through Current FY]]+Table2[[#This Row],[Energy Savings
Next FY &amp; After]]</f>
        <v>0</v>
      </c>
      <c r="BK38" s="18">
        <v>0</v>
      </c>
      <c r="BL38" s="18">
        <v>0</v>
      </c>
      <c r="BM38" s="18">
        <v>0</v>
      </c>
      <c r="BN38" s="18">
        <f>Table2[[#This Row],[Bond Savings
Through Current FY]]+Table2[[#This Row],[Bond Savings
Next FY &amp; After]]</f>
        <v>0</v>
      </c>
      <c r="BO38" s="18">
        <v>102.5737</v>
      </c>
      <c r="BP38" s="18">
        <v>377.24650000000003</v>
      </c>
      <c r="BQ38" s="18">
        <v>51.031700000000001</v>
      </c>
      <c r="BR38" s="18">
        <f>Table2[[#This Row],[Total Savings
Through Current FY]]+Table2[[#This Row],[Total Savings
Next FY &amp; After]]</f>
        <v>428.27820000000003</v>
      </c>
      <c r="BS38" s="18">
        <v>0</v>
      </c>
      <c r="BT38" s="18">
        <v>0</v>
      </c>
      <c r="BU38" s="18">
        <v>0</v>
      </c>
      <c r="BV38" s="18">
        <f>Table2[[#This Row],[Recapture, Cancellation, or Reduction
Through Current FY]]+Table2[[#This Row],[Recapture, Cancellation, or Reduction
Next FY &amp; After]]</f>
        <v>0</v>
      </c>
      <c r="BW38" s="18">
        <v>0</v>
      </c>
      <c r="BX38" s="18">
        <v>0</v>
      </c>
      <c r="BY38" s="18">
        <v>0</v>
      </c>
      <c r="BZ38" s="18">
        <f>Table2[[#This Row],[Penalty Paid
Through Current FY]]+Table2[[#This Row],[Penalty Paid
Next FY &amp; After]]</f>
        <v>0</v>
      </c>
      <c r="CA38" s="18">
        <v>0</v>
      </c>
      <c r="CB38" s="18">
        <v>0</v>
      </c>
      <c r="CC38" s="18">
        <v>0</v>
      </c>
      <c r="CD38" s="18">
        <f>Table2[[#This Row],[Total Recapture &amp; Penalties
Through Current FY]]+Table2[[#This Row],[Total Recapture &amp; Penalties
Next FY &amp; After]]</f>
        <v>0</v>
      </c>
      <c r="CE38" s="18">
        <v>1417.6303</v>
      </c>
      <c r="CF38" s="18">
        <v>6923.7614000000003</v>
      </c>
      <c r="CG38" s="18">
        <v>705.28930000000003</v>
      </c>
      <c r="CH38" s="18">
        <f>Table2[[#This Row],[Total Net Tax Revenue Generated
Through Current FY]]+Table2[[#This Row],[Total Net Tax Revenue Generated
Next FY &amp; After]]</f>
        <v>7629.0507000000007</v>
      </c>
      <c r="CI38" s="18">
        <v>0</v>
      </c>
      <c r="CJ38" s="18">
        <v>0</v>
      </c>
      <c r="CK38" s="18">
        <v>0</v>
      </c>
      <c r="CL38" s="18">
        <v>0</v>
      </c>
      <c r="CM38" s="43">
        <v>0</v>
      </c>
      <c r="CN38" s="43">
        <v>0</v>
      </c>
      <c r="CO38" s="43">
        <v>0</v>
      </c>
      <c r="CP38" s="43">
        <v>112</v>
      </c>
      <c r="CQ38" s="43">
        <f>Table2[[#This Row],[Total Number of Industrial Jobs]]+Table2[[#This Row],[Total Number of Restaurant Jobs]]+Table2[[#This Row],[Total Number of Retail Jobs]]+Table2[[#This Row],[Total Number of Other Jobs]]</f>
        <v>112</v>
      </c>
      <c r="CR38" s="43">
        <v>0</v>
      </c>
      <c r="CS38" s="43">
        <v>0</v>
      </c>
      <c r="CT38" s="43">
        <v>0</v>
      </c>
      <c r="CU38" s="43">
        <v>112</v>
      </c>
      <c r="CV38" s="43">
        <f>Table2[[#This Row],[Number of Industrial Jobs Earning a Living Wage or more]]+Table2[[#This Row],[Number of Restaurant Jobs Earning a Living Wage or more]]+Table2[[#This Row],[Number of Retail Jobs Earning a Living Wage or more]]+Table2[[#This Row],[Number of Other Jobs Earning a Living Wage or more]]</f>
        <v>112</v>
      </c>
      <c r="CW38" s="47">
        <v>0</v>
      </c>
      <c r="CX38" s="47">
        <v>0</v>
      </c>
      <c r="CY38" s="47">
        <v>0</v>
      </c>
      <c r="CZ38" s="47">
        <v>100</v>
      </c>
      <c r="DA38" s="42">
        <v>1</v>
      </c>
      <c r="DB38" s="4"/>
      <c r="DE38" s="3"/>
      <c r="DF38" s="4"/>
      <c r="DG38" s="4"/>
      <c r="DH38" s="11"/>
      <c r="DI38" s="3"/>
      <c r="DJ38" s="1"/>
      <c r="DK38" s="1"/>
      <c r="DL38" s="1"/>
    </row>
    <row r="39" spans="1:116" x14ac:dyDescent="0.2">
      <c r="A39" s="12">
        <v>94052</v>
      </c>
      <c r="B39" s="14" t="s">
        <v>855</v>
      </c>
      <c r="C39" s="15" t="s">
        <v>1580</v>
      </c>
      <c r="D39" s="15" t="s">
        <v>857</v>
      </c>
      <c r="E39" s="25" t="s">
        <v>1756</v>
      </c>
      <c r="F39" s="26" t="s">
        <v>477</v>
      </c>
      <c r="G39" s="16">
        <v>20000000</v>
      </c>
      <c r="H39" s="14" t="s">
        <v>91</v>
      </c>
      <c r="I39" s="14" t="s">
        <v>856</v>
      </c>
      <c r="J39" s="12">
        <v>33</v>
      </c>
      <c r="K39" s="14" t="s">
        <v>12</v>
      </c>
      <c r="L39" s="15" t="s">
        <v>2260</v>
      </c>
      <c r="M39" s="15" t="s">
        <v>2167</v>
      </c>
      <c r="N39" s="15">
        <v>67250</v>
      </c>
      <c r="O39" s="15">
        <v>147250</v>
      </c>
      <c r="P39" s="13">
        <v>35</v>
      </c>
      <c r="Q39" s="13">
        <v>35</v>
      </c>
      <c r="R39" s="13">
        <v>0</v>
      </c>
      <c r="S39" s="13">
        <v>0</v>
      </c>
      <c r="T39" s="13">
        <v>0</v>
      </c>
      <c r="U39" s="13">
        <v>0</v>
      </c>
      <c r="V39" s="13">
        <v>0</v>
      </c>
      <c r="W39" s="13">
        <v>0</v>
      </c>
      <c r="X39" s="13">
        <v>0</v>
      </c>
      <c r="Y39" s="13">
        <v>0</v>
      </c>
      <c r="Z39" s="13">
        <v>43</v>
      </c>
      <c r="AA39" s="13">
        <v>0</v>
      </c>
      <c r="AB39" s="13">
        <v>0</v>
      </c>
      <c r="AC39" s="13">
        <v>0</v>
      </c>
      <c r="AD39" s="17">
        <v>0</v>
      </c>
      <c r="AE39" s="13">
        <v>0</v>
      </c>
      <c r="AF39" s="13">
        <v>0</v>
      </c>
      <c r="AG39" s="13">
        <v>0</v>
      </c>
      <c r="AH39" s="13">
        <v>0</v>
      </c>
      <c r="AI39" s="18">
        <v>882.23419999999999</v>
      </c>
      <c r="AJ39" s="18">
        <v>11437.5172</v>
      </c>
      <c r="AK39" s="18">
        <v>0</v>
      </c>
      <c r="AL39" s="27">
        <f>Table2[[#This Row],[Direct Tax Revenue
Through Current FY]]+Table2[[#This Row],[Direct Tax Revenue
Next FY &amp; After]]</f>
        <v>11437.5172</v>
      </c>
      <c r="AM39" s="18">
        <v>142.0727</v>
      </c>
      <c r="AN39" s="18">
        <v>5523.6767</v>
      </c>
      <c r="AO39" s="18">
        <v>0</v>
      </c>
      <c r="AP39" s="18">
        <f>Table2[[#This Row],[Indirect  &amp; Induced Tax Revenue
Through Current FY]]+Table2[[#This Row],[Indirect  &amp; Induced Tax Revenue
Next FY &amp; After]]</f>
        <v>5523.6767</v>
      </c>
      <c r="AQ39" s="18">
        <v>1024.3069</v>
      </c>
      <c r="AR39" s="18">
        <v>16961.193899999998</v>
      </c>
      <c r="AS39" s="18">
        <v>0</v>
      </c>
      <c r="AT39" s="18">
        <f>Table2[[#This Row],[Total Tax Revenue Generated
Through Current FY]]+Table2[[#This Row],[Total Tax Revenues Generated 
Next FY &amp; After]]</f>
        <v>16961.193899999998</v>
      </c>
      <c r="AU39" s="18">
        <f>VLOOKUP(A:A,[1]AssistancePivot!$1:$1048576,86,FALSE)</f>
        <v>0</v>
      </c>
      <c r="AV39" s="18">
        <v>0</v>
      </c>
      <c r="AW39" s="18">
        <v>0</v>
      </c>
      <c r="AX39" s="18">
        <v>0</v>
      </c>
      <c r="AY39" s="18">
        <v>0</v>
      </c>
      <c r="AZ39" s="18">
        <v>327.60000000000002</v>
      </c>
      <c r="BA39" s="18">
        <v>0</v>
      </c>
      <c r="BB39" s="18">
        <f>Table2[[#This Row],[MRT Savings
Through Current FY]]+Table2[[#This Row],[MRT Savings
Next FY &amp; After]]</f>
        <v>327.60000000000002</v>
      </c>
      <c r="BC39" s="18">
        <v>0</v>
      </c>
      <c r="BD39" s="18">
        <v>0</v>
      </c>
      <c r="BE39" s="18">
        <v>0</v>
      </c>
      <c r="BF39" s="18">
        <f>Table2[[#This Row],[ST Savings
Through Current FY]]+Table2[[#This Row],[ST Savings
Next FY &amp; After]]</f>
        <v>0</v>
      </c>
      <c r="BG39" s="18">
        <v>0</v>
      </c>
      <c r="BH39" s="18">
        <v>0</v>
      </c>
      <c r="BI39" s="18">
        <v>0</v>
      </c>
      <c r="BJ39" s="18">
        <f>Table2[[#This Row],[Energy Savings
Through Current FY]]+Table2[[#This Row],[Energy Savings
Next FY &amp; After]]</f>
        <v>0</v>
      </c>
      <c r="BK39" s="18">
        <v>2.2749000000000001</v>
      </c>
      <c r="BL39" s="18">
        <v>77.725899999999996</v>
      </c>
      <c r="BM39" s="18">
        <v>0</v>
      </c>
      <c r="BN39" s="18">
        <f>Table2[[#This Row],[Bond Savings
Through Current FY]]+Table2[[#This Row],[Bond Savings
Next FY &amp; After]]</f>
        <v>77.725899999999996</v>
      </c>
      <c r="BO39" s="18">
        <v>2.2749000000000001</v>
      </c>
      <c r="BP39" s="18">
        <v>405.32589999999999</v>
      </c>
      <c r="BQ39" s="18">
        <v>0</v>
      </c>
      <c r="BR39" s="18">
        <f>Table2[[#This Row],[Total Savings
Through Current FY]]+Table2[[#This Row],[Total Savings
Next FY &amp; After]]</f>
        <v>405.32589999999999</v>
      </c>
      <c r="BS39" s="18">
        <v>0</v>
      </c>
      <c r="BT39" s="18">
        <v>0</v>
      </c>
      <c r="BU39" s="18">
        <v>0</v>
      </c>
      <c r="BV39" s="18">
        <f>Table2[[#This Row],[Recapture, Cancellation, or Reduction
Through Current FY]]+Table2[[#This Row],[Recapture, Cancellation, or Reduction
Next FY &amp; After]]</f>
        <v>0</v>
      </c>
      <c r="BW39" s="18">
        <v>0</v>
      </c>
      <c r="BX39" s="18">
        <v>0</v>
      </c>
      <c r="BY39" s="18">
        <v>0</v>
      </c>
      <c r="BZ39" s="18">
        <f>Table2[[#This Row],[Penalty Paid
Through Current FY]]+Table2[[#This Row],[Penalty Paid
Next FY &amp; After]]</f>
        <v>0</v>
      </c>
      <c r="CA39" s="18">
        <v>0</v>
      </c>
      <c r="CB39" s="18">
        <v>0</v>
      </c>
      <c r="CC39" s="18">
        <v>0</v>
      </c>
      <c r="CD39" s="18">
        <f>Table2[[#This Row],[Total Recapture &amp; Penalties
Through Current FY]]+Table2[[#This Row],[Total Recapture &amp; Penalties
Next FY &amp; After]]</f>
        <v>0</v>
      </c>
      <c r="CE39" s="18">
        <v>1022.032</v>
      </c>
      <c r="CF39" s="18">
        <v>16555.867999999999</v>
      </c>
      <c r="CG39" s="18">
        <v>0</v>
      </c>
      <c r="CH39" s="18">
        <f>Table2[[#This Row],[Total Net Tax Revenue Generated
Through Current FY]]+Table2[[#This Row],[Total Net Tax Revenue Generated
Next FY &amp; After]]</f>
        <v>16555.867999999999</v>
      </c>
      <c r="CI39" s="18">
        <v>0</v>
      </c>
      <c r="CJ39" s="18">
        <v>0</v>
      </c>
      <c r="CK39" s="18">
        <v>0</v>
      </c>
      <c r="CL39" s="18">
        <v>0</v>
      </c>
      <c r="CM39" s="43"/>
      <c r="CN39" s="43"/>
      <c r="CO39" s="43"/>
      <c r="CP39" s="43"/>
      <c r="CQ39" s="43"/>
      <c r="CR39" s="43"/>
      <c r="CS39" s="43"/>
      <c r="CT39" s="43"/>
      <c r="CU39" s="43"/>
      <c r="CV39" s="43"/>
      <c r="CW39" s="47"/>
      <c r="CX39" s="47"/>
      <c r="CY39" s="47"/>
      <c r="CZ39" s="47"/>
      <c r="DA39" s="42"/>
      <c r="DB39" s="4"/>
      <c r="DE39" s="3"/>
      <c r="DF39" s="4"/>
      <c r="DG39" s="4"/>
      <c r="DH39" s="11"/>
      <c r="DI39" s="3"/>
      <c r="DJ39" s="1"/>
      <c r="DK39" s="1"/>
      <c r="DL39" s="1"/>
    </row>
    <row r="40" spans="1:116" x14ac:dyDescent="0.2">
      <c r="A40" s="12">
        <v>94090</v>
      </c>
      <c r="B40" s="14" t="s">
        <v>944</v>
      </c>
      <c r="C40" s="15" t="s">
        <v>1509</v>
      </c>
      <c r="D40" s="15" t="s">
        <v>946</v>
      </c>
      <c r="E40" s="25" t="s">
        <v>1775</v>
      </c>
      <c r="F40" s="26" t="s">
        <v>477</v>
      </c>
      <c r="G40" s="16">
        <v>175000000</v>
      </c>
      <c r="H40" s="14" t="s">
        <v>91</v>
      </c>
      <c r="I40" s="14" t="s">
        <v>945</v>
      </c>
      <c r="J40" s="12">
        <v>13</v>
      </c>
      <c r="K40" s="14" t="s">
        <v>25</v>
      </c>
      <c r="L40" s="15" t="s">
        <v>2295</v>
      </c>
      <c r="M40" s="15" t="s">
        <v>1902</v>
      </c>
      <c r="N40" s="15">
        <v>480000</v>
      </c>
      <c r="O40" s="15">
        <v>1303935</v>
      </c>
      <c r="P40" s="13">
        <v>2364</v>
      </c>
      <c r="Q40" s="13">
        <v>0</v>
      </c>
      <c r="R40" s="13">
        <v>0</v>
      </c>
      <c r="S40" s="13">
        <v>93</v>
      </c>
      <c r="T40" s="13">
        <v>72</v>
      </c>
      <c r="U40" s="13">
        <v>38</v>
      </c>
      <c r="V40" s="13">
        <v>1971</v>
      </c>
      <c r="W40" s="13">
        <v>0</v>
      </c>
      <c r="X40" s="13">
        <v>0</v>
      </c>
      <c r="Y40" s="13">
        <v>2174</v>
      </c>
      <c r="Z40" s="13">
        <v>2091</v>
      </c>
      <c r="AA40" s="13">
        <v>67.065317387304518</v>
      </c>
      <c r="AB40" s="13" t="s">
        <v>16</v>
      </c>
      <c r="AC40" s="13" t="s">
        <v>17</v>
      </c>
      <c r="AD40" s="17">
        <v>1560</v>
      </c>
      <c r="AE40" s="13">
        <v>49</v>
      </c>
      <c r="AF40" s="13">
        <v>62</v>
      </c>
      <c r="AG40" s="13">
        <v>213</v>
      </c>
      <c r="AH40" s="13">
        <v>265</v>
      </c>
      <c r="AI40" s="18">
        <v>4424.9807000000001</v>
      </c>
      <c r="AJ40" s="18">
        <v>26708.619299999998</v>
      </c>
      <c r="AK40" s="18">
        <v>54065.863599999997</v>
      </c>
      <c r="AL40" s="27">
        <f>Table2[[#This Row],[Direct Tax Revenue
Through Current FY]]+Table2[[#This Row],[Direct Tax Revenue
Next FY &amp; After]]</f>
        <v>80774.482900000003</v>
      </c>
      <c r="AM40" s="18">
        <v>8019.0878000000002</v>
      </c>
      <c r="AN40" s="18">
        <v>45414.211499999998</v>
      </c>
      <c r="AO40" s="18">
        <v>97979.843599999993</v>
      </c>
      <c r="AP40" s="18">
        <f>Table2[[#This Row],[Indirect  &amp; Induced Tax Revenue
Through Current FY]]+Table2[[#This Row],[Indirect  &amp; Induced Tax Revenue
Next FY &amp; After]]</f>
        <v>143394.0551</v>
      </c>
      <c r="AQ40" s="18">
        <v>12444.068499999999</v>
      </c>
      <c r="AR40" s="18">
        <v>72122.830799999996</v>
      </c>
      <c r="AS40" s="18">
        <v>152045.7072</v>
      </c>
      <c r="AT40" s="18">
        <f>Table2[[#This Row],[Total Tax Revenue Generated
Through Current FY]]+Table2[[#This Row],[Total Tax Revenues Generated 
Next FY &amp; After]]</f>
        <v>224168.538</v>
      </c>
      <c r="AU40" s="18">
        <f>VLOOKUP(A:A,[1]AssistancePivot!$1:$1048576,86,FALSE)</f>
        <v>0</v>
      </c>
      <c r="AV40" s="18">
        <v>0</v>
      </c>
      <c r="AW40" s="18">
        <v>0</v>
      </c>
      <c r="AX40" s="18">
        <v>0</v>
      </c>
      <c r="AY40" s="18">
        <v>0</v>
      </c>
      <c r="AZ40" s="18">
        <v>2866.5</v>
      </c>
      <c r="BA40" s="18">
        <v>0</v>
      </c>
      <c r="BB40" s="18">
        <f>Table2[[#This Row],[MRT Savings
Through Current FY]]+Table2[[#This Row],[MRT Savings
Next FY &amp; After]]</f>
        <v>2866.5</v>
      </c>
      <c r="BC40" s="18">
        <v>0</v>
      </c>
      <c r="BD40" s="18">
        <v>0</v>
      </c>
      <c r="BE40" s="18">
        <v>0</v>
      </c>
      <c r="BF40" s="18">
        <f>Table2[[#This Row],[ST Savings
Through Current FY]]+Table2[[#This Row],[ST Savings
Next FY &amp; After]]</f>
        <v>0</v>
      </c>
      <c r="BG40" s="18">
        <v>0</v>
      </c>
      <c r="BH40" s="18">
        <v>0</v>
      </c>
      <c r="BI40" s="18">
        <v>0</v>
      </c>
      <c r="BJ40" s="18">
        <f>Table2[[#This Row],[Energy Savings
Through Current FY]]+Table2[[#This Row],[Energy Savings
Next FY &amp; After]]</f>
        <v>0</v>
      </c>
      <c r="BK40" s="18">
        <v>157.57159999999999</v>
      </c>
      <c r="BL40" s="18">
        <v>867.58230000000003</v>
      </c>
      <c r="BM40" s="18">
        <v>1343.3579</v>
      </c>
      <c r="BN40" s="18">
        <f>Table2[[#This Row],[Bond Savings
Through Current FY]]+Table2[[#This Row],[Bond Savings
Next FY &amp; After]]</f>
        <v>2210.9402</v>
      </c>
      <c r="BO40" s="18">
        <v>157.57159999999999</v>
      </c>
      <c r="BP40" s="18">
        <v>3734.0823</v>
      </c>
      <c r="BQ40" s="18">
        <v>1343.3579</v>
      </c>
      <c r="BR40" s="18">
        <f>Table2[[#This Row],[Total Savings
Through Current FY]]+Table2[[#This Row],[Total Savings
Next FY &amp; After]]</f>
        <v>5077.4402</v>
      </c>
      <c r="BS40" s="18">
        <v>0</v>
      </c>
      <c r="BT40" s="18">
        <v>0</v>
      </c>
      <c r="BU40" s="18">
        <v>0</v>
      </c>
      <c r="BV40" s="18">
        <f>Table2[[#This Row],[Recapture, Cancellation, or Reduction
Through Current FY]]+Table2[[#This Row],[Recapture, Cancellation, or Reduction
Next FY &amp; After]]</f>
        <v>0</v>
      </c>
      <c r="BW40" s="18">
        <v>0</v>
      </c>
      <c r="BX40" s="18">
        <v>0</v>
      </c>
      <c r="BY40" s="18">
        <v>0</v>
      </c>
      <c r="BZ40" s="18">
        <f>Table2[[#This Row],[Penalty Paid
Through Current FY]]+Table2[[#This Row],[Penalty Paid
Next FY &amp; After]]</f>
        <v>0</v>
      </c>
      <c r="CA40" s="18">
        <v>0</v>
      </c>
      <c r="CB40" s="18">
        <v>0</v>
      </c>
      <c r="CC40" s="18">
        <v>0</v>
      </c>
      <c r="CD40" s="18">
        <f>Table2[[#This Row],[Total Recapture &amp; Penalties
Through Current FY]]+Table2[[#This Row],[Total Recapture &amp; Penalties
Next FY &amp; After]]</f>
        <v>0</v>
      </c>
      <c r="CE40" s="18">
        <v>12286.4969</v>
      </c>
      <c r="CF40" s="18">
        <v>68388.748500000002</v>
      </c>
      <c r="CG40" s="18">
        <v>150702.3493</v>
      </c>
      <c r="CH40" s="18">
        <f>Table2[[#This Row],[Total Net Tax Revenue Generated
Through Current FY]]+Table2[[#This Row],[Total Net Tax Revenue Generated
Next FY &amp; After]]</f>
        <v>219091.09779999999</v>
      </c>
      <c r="CI40" s="18">
        <v>0</v>
      </c>
      <c r="CJ40" s="18">
        <v>0</v>
      </c>
      <c r="CK40" s="18">
        <v>0</v>
      </c>
      <c r="CL40" s="18">
        <v>0</v>
      </c>
      <c r="CM40" s="43">
        <v>0</v>
      </c>
      <c r="CN40" s="43">
        <v>0</v>
      </c>
      <c r="CO40" s="43">
        <v>0</v>
      </c>
      <c r="CP40" s="43">
        <v>2149</v>
      </c>
      <c r="CQ40" s="43">
        <f>Table2[[#This Row],[Total Number of Industrial Jobs]]+Table2[[#This Row],[Total Number of Restaurant Jobs]]+Table2[[#This Row],[Total Number of Retail Jobs]]+Table2[[#This Row],[Total Number of Other Jobs]]</f>
        <v>2149</v>
      </c>
      <c r="CR40" s="43">
        <v>0</v>
      </c>
      <c r="CS40" s="43">
        <v>0</v>
      </c>
      <c r="CT40" s="43">
        <v>0</v>
      </c>
      <c r="CU40" s="43">
        <v>0</v>
      </c>
      <c r="CV40" s="43">
        <f>Table2[[#This Row],[Number of Industrial Jobs Earning a Living Wage or more]]+Table2[[#This Row],[Number of Restaurant Jobs Earning a Living Wage or more]]+Table2[[#This Row],[Number of Retail Jobs Earning a Living Wage or more]]+Table2[[#This Row],[Number of Other Jobs Earning a Living Wage or more]]</f>
        <v>0</v>
      </c>
      <c r="CW40" s="47">
        <v>0</v>
      </c>
      <c r="CX40" s="47">
        <v>0</v>
      </c>
      <c r="CY40" s="47">
        <v>0</v>
      </c>
      <c r="CZ40" s="47">
        <v>0</v>
      </c>
      <c r="DA40" s="42">
        <v>0</v>
      </c>
      <c r="DB40" s="4"/>
      <c r="DE40" s="3"/>
      <c r="DF40" s="4"/>
      <c r="DG40" s="4"/>
      <c r="DH40" s="11"/>
      <c r="DI40" s="3"/>
      <c r="DJ40" s="1"/>
      <c r="DK40" s="1"/>
      <c r="DL40" s="1"/>
    </row>
    <row r="41" spans="1:116" x14ac:dyDescent="0.2">
      <c r="A41" s="12">
        <v>93184</v>
      </c>
      <c r="B41" s="14" t="s">
        <v>405</v>
      </c>
      <c r="C41" s="15" t="s">
        <v>1543</v>
      </c>
      <c r="D41" s="15" t="s">
        <v>407</v>
      </c>
      <c r="E41" s="25" t="s">
        <v>1686</v>
      </c>
      <c r="F41" s="26" t="s">
        <v>13</v>
      </c>
      <c r="G41" s="16">
        <v>4640000</v>
      </c>
      <c r="H41" s="14" t="s">
        <v>22</v>
      </c>
      <c r="I41" s="14" t="s">
        <v>406</v>
      </c>
      <c r="J41" s="12">
        <v>33</v>
      </c>
      <c r="K41" s="14" t="s">
        <v>12</v>
      </c>
      <c r="L41" s="15" t="s">
        <v>2089</v>
      </c>
      <c r="M41" s="15" t="s">
        <v>1938</v>
      </c>
      <c r="N41" s="15">
        <v>29950</v>
      </c>
      <c r="O41" s="15">
        <v>17950</v>
      </c>
      <c r="P41" s="13">
        <v>40</v>
      </c>
      <c r="Q41" s="13">
        <v>4</v>
      </c>
      <c r="R41" s="13">
        <v>0</v>
      </c>
      <c r="S41" s="13">
        <v>0</v>
      </c>
      <c r="T41" s="13">
        <v>0</v>
      </c>
      <c r="U41" s="13">
        <v>0</v>
      </c>
      <c r="V41" s="13">
        <v>34</v>
      </c>
      <c r="W41" s="13">
        <v>0</v>
      </c>
      <c r="X41" s="13">
        <v>0</v>
      </c>
      <c r="Y41" s="13">
        <v>34</v>
      </c>
      <c r="Z41" s="13">
        <v>34</v>
      </c>
      <c r="AA41" s="13">
        <v>88.235294117647058</v>
      </c>
      <c r="AB41" s="13" t="s">
        <v>16</v>
      </c>
      <c r="AC41" s="13" t="s">
        <v>17</v>
      </c>
      <c r="AD41" s="17">
        <v>0</v>
      </c>
      <c r="AE41" s="13">
        <v>0</v>
      </c>
      <c r="AF41" s="13">
        <v>0</v>
      </c>
      <c r="AG41" s="13">
        <v>0</v>
      </c>
      <c r="AH41" s="13">
        <v>0</v>
      </c>
      <c r="AI41" s="18">
        <v>449.1671</v>
      </c>
      <c r="AJ41" s="18">
        <v>4452.8389999999999</v>
      </c>
      <c r="AK41" s="18">
        <v>1570.6081999999999</v>
      </c>
      <c r="AL41" s="27">
        <f>Table2[[#This Row],[Direct Tax Revenue
Through Current FY]]+Table2[[#This Row],[Direct Tax Revenue
Next FY &amp; After]]</f>
        <v>6023.4471999999996</v>
      </c>
      <c r="AM41" s="18">
        <v>260.15519999999998</v>
      </c>
      <c r="AN41" s="18">
        <v>2883.6694000000002</v>
      </c>
      <c r="AO41" s="18">
        <v>909.68809999999996</v>
      </c>
      <c r="AP41" s="18">
        <f>Table2[[#This Row],[Indirect  &amp; Induced Tax Revenue
Through Current FY]]+Table2[[#This Row],[Indirect  &amp; Induced Tax Revenue
Next FY &amp; After]]</f>
        <v>3793.3575000000001</v>
      </c>
      <c r="AQ41" s="18">
        <v>709.32230000000004</v>
      </c>
      <c r="AR41" s="18">
        <v>7336.5083999999997</v>
      </c>
      <c r="AS41" s="18">
        <v>2480.2963</v>
      </c>
      <c r="AT41" s="18">
        <f>Table2[[#This Row],[Total Tax Revenue Generated
Through Current FY]]+Table2[[#This Row],[Total Tax Revenues Generated 
Next FY &amp; After]]</f>
        <v>9816.8047000000006</v>
      </c>
      <c r="AU41" s="18">
        <f>VLOOKUP(A:A,[1]AssistancePivot!$1:$1048576,86,FALSE)</f>
        <v>52.5321</v>
      </c>
      <c r="AV41" s="18">
        <v>341.7756</v>
      </c>
      <c r="AW41" s="18">
        <v>183.68950000000001</v>
      </c>
      <c r="AX41" s="18">
        <v>525.46510000000001</v>
      </c>
      <c r="AY41" s="18">
        <v>0</v>
      </c>
      <c r="AZ41" s="18">
        <v>71.207800000000006</v>
      </c>
      <c r="BA41" s="18">
        <v>0</v>
      </c>
      <c r="BB41" s="18">
        <f>Table2[[#This Row],[MRT Savings
Through Current FY]]+Table2[[#This Row],[MRT Savings
Next FY &amp; After]]</f>
        <v>71.207800000000006</v>
      </c>
      <c r="BC41" s="18">
        <v>0</v>
      </c>
      <c r="BD41" s="18">
        <v>0.95520000000000005</v>
      </c>
      <c r="BE41" s="18">
        <v>0</v>
      </c>
      <c r="BF41" s="18">
        <f>Table2[[#This Row],[ST Savings
Through Current FY]]+Table2[[#This Row],[ST Savings
Next FY &amp; After]]</f>
        <v>0.95520000000000005</v>
      </c>
      <c r="BG41" s="18">
        <v>0</v>
      </c>
      <c r="BH41" s="18">
        <v>0</v>
      </c>
      <c r="BI41" s="18">
        <v>0</v>
      </c>
      <c r="BJ41" s="18">
        <f>Table2[[#This Row],[Energy Savings
Through Current FY]]+Table2[[#This Row],[Energy Savings
Next FY &amp; After]]</f>
        <v>0</v>
      </c>
      <c r="BK41" s="18">
        <v>0</v>
      </c>
      <c r="BL41" s="18">
        <v>0</v>
      </c>
      <c r="BM41" s="18">
        <v>0</v>
      </c>
      <c r="BN41" s="18">
        <f>Table2[[#This Row],[Bond Savings
Through Current FY]]+Table2[[#This Row],[Bond Savings
Next FY &amp; After]]</f>
        <v>0</v>
      </c>
      <c r="BO41" s="18">
        <v>52.5321</v>
      </c>
      <c r="BP41" s="18">
        <v>413.93860000000001</v>
      </c>
      <c r="BQ41" s="18">
        <v>183.68950000000001</v>
      </c>
      <c r="BR41" s="18">
        <f>Table2[[#This Row],[Total Savings
Through Current FY]]+Table2[[#This Row],[Total Savings
Next FY &amp; After]]</f>
        <v>597.62810000000002</v>
      </c>
      <c r="BS41" s="18">
        <v>0</v>
      </c>
      <c r="BT41" s="18">
        <v>0</v>
      </c>
      <c r="BU41" s="18">
        <v>0</v>
      </c>
      <c r="BV41" s="18">
        <f>Table2[[#This Row],[Recapture, Cancellation, or Reduction
Through Current FY]]+Table2[[#This Row],[Recapture, Cancellation, or Reduction
Next FY &amp; After]]</f>
        <v>0</v>
      </c>
      <c r="BW41" s="18">
        <v>0</v>
      </c>
      <c r="BX41" s="18">
        <v>0</v>
      </c>
      <c r="BY41" s="18">
        <v>0</v>
      </c>
      <c r="BZ41" s="18">
        <f>Table2[[#This Row],[Penalty Paid
Through Current FY]]+Table2[[#This Row],[Penalty Paid
Next FY &amp; After]]</f>
        <v>0</v>
      </c>
      <c r="CA41" s="18">
        <v>0</v>
      </c>
      <c r="CB41" s="18">
        <v>0</v>
      </c>
      <c r="CC41" s="18">
        <v>0</v>
      </c>
      <c r="CD41" s="18">
        <f>Table2[[#This Row],[Total Recapture &amp; Penalties
Through Current FY]]+Table2[[#This Row],[Total Recapture &amp; Penalties
Next FY &amp; After]]</f>
        <v>0</v>
      </c>
      <c r="CE41" s="18">
        <v>656.79020000000003</v>
      </c>
      <c r="CF41" s="18">
        <v>6922.5698000000002</v>
      </c>
      <c r="CG41" s="18">
        <v>2296.6068</v>
      </c>
      <c r="CH41" s="18">
        <f>Table2[[#This Row],[Total Net Tax Revenue Generated
Through Current FY]]+Table2[[#This Row],[Total Net Tax Revenue Generated
Next FY &amp; After]]</f>
        <v>9219.1766000000007</v>
      </c>
      <c r="CI41" s="18">
        <v>0</v>
      </c>
      <c r="CJ41" s="18">
        <v>0</v>
      </c>
      <c r="CK41" s="18">
        <v>0</v>
      </c>
      <c r="CL41" s="18">
        <v>0</v>
      </c>
      <c r="CM41" s="43">
        <v>34</v>
      </c>
      <c r="CN41" s="43">
        <v>0</v>
      </c>
      <c r="CO41" s="43">
        <v>0</v>
      </c>
      <c r="CP41" s="43">
        <v>0</v>
      </c>
      <c r="CQ41" s="43">
        <f>Table2[[#This Row],[Total Number of Industrial Jobs]]+Table2[[#This Row],[Total Number of Restaurant Jobs]]+Table2[[#This Row],[Total Number of Retail Jobs]]+Table2[[#This Row],[Total Number of Other Jobs]]</f>
        <v>34</v>
      </c>
      <c r="CR41" s="43">
        <v>34</v>
      </c>
      <c r="CS41" s="43">
        <v>0</v>
      </c>
      <c r="CT41" s="43">
        <v>0</v>
      </c>
      <c r="CU41" s="43">
        <v>0</v>
      </c>
      <c r="CV41" s="43">
        <f>Table2[[#This Row],[Number of Industrial Jobs Earning a Living Wage or more]]+Table2[[#This Row],[Number of Restaurant Jobs Earning a Living Wage or more]]+Table2[[#This Row],[Number of Retail Jobs Earning a Living Wage or more]]+Table2[[#This Row],[Number of Other Jobs Earning a Living Wage or more]]</f>
        <v>34</v>
      </c>
      <c r="CW41" s="47">
        <v>100</v>
      </c>
      <c r="CX41" s="47">
        <v>0</v>
      </c>
      <c r="CY41" s="47">
        <v>0</v>
      </c>
      <c r="CZ41" s="47">
        <v>0</v>
      </c>
      <c r="DA41" s="42">
        <v>1</v>
      </c>
      <c r="DB41" s="4"/>
      <c r="DE41" s="3"/>
      <c r="DF41" s="4"/>
      <c r="DG41" s="4"/>
      <c r="DH41" s="11"/>
      <c r="DI41" s="3"/>
      <c r="DJ41" s="1"/>
      <c r="DK41" s="1"/>
      <c r="DL41" s="1"/>
    </row>
    <row r="42" spans="1:116" x14ac:dyDescent="0.2">
      <c r="A42" s="12">
        <v>92561</v>
      </c>
      <c r="B42" s="14" t="s">
        <v>154</v>
      </c>
      <c r="C42" s="15" t="s">
        <v>1532</v>
      </c>
      <c r="D42" s="15" t="s">
        <v>153</v>
      </c>
      <c r="E42" s="25" t="s">
        <v>1664</v>
      </c>
      <c r="F42" s="26" t="s">
        <v>41</v>
      </c>
      <c r="G42" s="16">
        <v>3000000</v>
      </c>
      <c r="H42" s="14" t="s">
        <v>72</v>
      </c>
      <c r="I42" s="14" t="s">
        <v>155</v>
      </c>
      <c r="J42" s="12">
        <v>26</v>
      </c>
      <c r="K42" s="14" t="s">
        <v>20</v>
      </c>
      <c r="L42" s="15" t="s">
        <v>1981</v>
      </c>
      <c r="M42" s="15" t="s">
        <v>1982</v>
      </c>
      <c r="N42" s="15">
        <v>41600</v>
      </c>
      <c r="O42" s="15">
        <v>40000</v>
      </c>
      <c r="P42" s="13">
        <v>0</v>
      </c>
      <c r="Q42" s="13">
        <v>9</v>
      </c>
      <c r="R42" s="13">
        <v>0</v>
      </c>
      <c r="S42" s="13">
        <v>0</v>
      </c>
      <c r="T42" s="13">
        <v>0</v>
      </c>
      <c r="U42" s="13">
        <v>0</v>
      </c>
      <c r="V42" s="13">
        <v>28</v>
      </c>
      <c r="W42" s="13">
        <v>0</v>
      </c>
      <c r="X42" s="13">
        <v>0</v>
      </c>
      <c r="Y42" s="13">
        <v>28</v>
      </c>
      <c r="Z42" s="13">
        <v>28</v>
      </c>
      <c r="AA42" s="13">
        <v>64.285714285714292</v>
      </c>
      <c r="AB42" s="13" t="s">
        <v>16</v>
      </c>
      <c r="AC42" s="13" t="s">
        <v>17</v>
      </c>
      <c r="AD42" s="17">
        <v>0</v>
      </c>
      <c r="AE42" s="13">
        <v>0</v>
      </c>
      <c r="AF42" s="13">
        <v>0</v>
      </c>
      <c r="AG42" s="13">
        <v>0</v>
      </c>
      <c r="AH42" s="13">
        <v>0</v>
      </c>
      <c r="AI42" s="18">
        <v>537.89850000000001</v>
      </c>
      <c r="AJ42" s="18">
        <v>4533.0236999999997</v>
      </c>
      <c r="AK42" s="18">
        <v>406.20440000000002</v>
      </c>
      <c r="AL42" s="27">
        <f>Table2[[#This Row],[Direct Tax Revenue
Through Current FY]]+Table2[[#This Row],[Direct Tax Revenue
Next FY &amp; After]]</f>
        <v>4939.2280999999994</v>
      </c>
      <c r="AM42" s="18">
        <v>250.33320000000001</v>
      </c>
      <c r="AN42" s="18">
        <v>2529.7640000000001</v>
      </c>
      <c r="AO42" s="18">
        <v>189.0437</v>
      </c>
      <c r="AP42" s="18">
        <f>Table2[[#This Row],[Indirect  &amp; Induced Tax Revenue
Through Current FY]]+Table2[[#This Row],[Indirect  &amp; Induced Tax Revenue
Next FY &amp; After]]</f>
        <v>2718.8077000000003</v>
      </c>
      <c r="AQ42" s="18">
        <v>788.23170000000005</v>
      </c>
      <c r="AR42" s="18">
        <v>7062.7876999999999</v>
      </c>
      <c r="AS42" s="18">
        <v>595.24810000000002</v>
      </c>
      <c r="AT42" s="18">
        <f>Table2[[#This Row],[Total Tax Revenue Generated
Through Current FY]]+Table2[[#This Row],[Total Tax Revenues Generated 
Next FY &amp; After]]</f>
        <v>7658.0357999999997</v>
      </c>
      <c r="AU42" s="18">
        <f>VLOOKUP(A:A,[1]AssistancePivot!$1:$1048576,86,FALSE)</f>
        <v>43.908000000000001</v>
      </c>
      <c r="AV42" s="18">
        <v>356.71280000000002</v>
      </c>
      <c r="AW42" s="18">
        <v>33.158000000000001</v>
      </c>
      <c r="AX42" s="18">
        <v>389.87080000000003</v>
      </c>
      <c r="AY42" s="18">
        <v>0</v>
      </c>
      <c r="AZ42" s="18">
        <v>52.634999999999998</v>
      </c>
      <c r="BA42" s="18">
        <v>0</v>
      </c>
      <c r="BB42" s="18">
        <f>Table2[[#This Row],[MRT Savings
Through Current FY]]+Table2[[#This Row],[MRT Savings
Next FY &amp; After]]</f>
        <v>52.634999999999998</v>
      </c>
      <c r="BC42" s="18">
        <v>0</v>
      </c>
      <c r="BD42" s="18">
        <v>0</v>
      </c>
      <c r="BE42" s="18">
        <v>0</v>
      </c>
      <c r="BF42" s="18">
        <f>Table2[[#This Row],[ST Savings
Through Current FY]]+Table2[[#This Row],[ST Savings
Next FY &amp; After]]</f>
        <v>0</v>
      </c>
      <c r="BG42" s="18">
        <v>0</v>
      </c>
      <c r="BH42" s="18">
        <v>0</v>
      </c>
      <c r="BI42" s="18">
        <v>0</v>
      </c>
      <c r="BJ42" s="18">
        <f>Table2[[#This Row],[Energy Savings
Through Current FY]]+Table2[[#This Row],[Energy Savings
Next FY &amp; After]]</f>
        <v>0</v>
      </c>
      <c r="BK42" s="18">
        <v>0</v>
      </c>
      <c r="BL42" s="18">
        <v>14.551600000000001</v>
      </c>
      <c r="BM42" s="18">
        <v>0</v>
      </c>
      <c r="BN42" s="18">
        <f>Table2[[#This Row],[Bond Savings
Through Current FY]]+Table2[[#This Row],[Bond Savings
Next FY &amp; After]]</f>
        <v>14.551600000000001</v>
      </c>
      <c r="BO42" s="18">
        <v>43.908000000000001</v>
      </c>
      <c r="BP42" s="18">
        <v>423.89940000000001</v>
      </c>
      <c r="BQ42" s="18">
        <v>33.158000000000001</v>
      </c>
      <c r="BR42" s="18">
        <f>Table2[[#This Row],[Total Savings
Through Current FY]]+Table2[[#This Row],[Total Savings
Next FY &amp; After]]</f>
        <v>457.05740000000003</v>
      </c>
      <c r="BS42" s="18">
        <v>0</v>
      </c>
      <c r="BT42" s="18">
        <v>0</v>
      </c>
      <c r="BU42" s="18">
        <v>0</v>
      </c>
      <c r="BV42" s="18">
        <f>Table2[[#This Row],[Recapture, Cancellation, or Reduction
Through Current FY]]+Table2[[#This Row],[Recapture, Cancellation, or Reduction
Next FY &amp; After]]</f>
        <v>0</v>
      </c>
      <c r="BW42" s="18">
        <v>0</v>
      </c>
      <c r="BX42" s="18">
        <v>0</v>
      </c>
      <c r="BY42" s="18">
        <v>0</v>
      </c>
      <c r="BZ42" s="18">
        <f>Table2[[#This Row],[Penalty Paid
Through Current FY]]+Table2[[#This Row],[Penalty Paid
Next FY &amp; After]]</f>
        <v>0</v>
      </c>
      <c r="CA42" s="18">
        <v>0</v>
      </c>
      <c r="CB42" s="18">
        <v>0</v>
      </c>
      <c r="CC42" s="18">
        <v>0</v>
      </c>
      <c r="CD42" s="18">
        <f>Table2[[#This Row],[Total Recapture &amp; Penalties
Through Current FY]]+Table2[[#This Row],[Total Recapture &amp; Penalties
Next FY &amp; After]]</f>
        <v>0</v>
      </c>
      <c r="CE42" s="18">
        <v>744.32370000000003</v>
      </c>
      <c r="CF42" s="18">
        <v>6638.8882999999996</v>
      </c>
      <c r="CG42" s="18">
        <v>562.09010000000001</v>
      </c>
      <c r="CH42" s="18">
        <f>Table2[[#This Row],[Total Net Tax Revenue Generated
Through Current FY]]+Table2[[#This Row],[Total Net Tax Revenue Generated
Next FY &amp; After]]</f>
        <v>7200.9784</v>
      </c>
      <c r="CI42" s="18">
        <v>0</v>
      </c>
      <c r="CJ42" s="18">
        <v>0</v>
      </c>
      <c r="CK42" s="18">
        <v>0</v>
      </c>
      <c r="CL42" s="18">
        <v>0</v>
      </c>
      <c r="CM42" s="43">
        <v>28</v>
      </c>
      <c r="CN42" s="43">
        <v>0</v>
      </c>
      <c r="CO42" s="43">
        <v>0</v>
      </c>
      <c r="CP42" s="43">
        <v>0</v>
      </c>
      <c r="CQ42" s="43">
        <f>Table2[[#This Row],[Total Number of Industrial Jobs]]+Table2[[#This Row],[Total Number of Restaurant Jobs]]+Table2[[#This Row],[Total Number of Retail Jobs]]+Table2[[#This Row],[Total Number of Other Jobs]]</f>
        <v>28</v>
      </c>
      <c r="CR42" s="43">
        <v>28</v>
      </c>
      <c r="CS42" s="43">
        <v>0</v>
      </c>
      <c r="CT42" s="43">
        <v>0</v>
      </c>
      <c r="CU42" s="43">
        <v>0</v>
      </c>
      <c r="CV42" s="43">
        <f>Table2[[#This Row],[Number of Industrial Jobs Earning a Living Wage or more]]+Table2[[#This Row],[Number of Restaurant Jobs Earning a Living Wage or more]]+Table2[[#This Row],[Number of Retail Jobs Earning a Living Wage or more]]+Table2[[#This Row],[Number of Other Jobs Earning a Living Wage or more]]</f>
        <v>28</v>
      </c>
      <c r="CW42" s="47">
        <v>100</v>
      </c>
      <c r="CX42" s="47">
        <v>0</v>
      </c>
      <c r="CY42" s="47">
        <v>0</v>
      </c>
      <c r="CZ42" s="47">
        <v>0</v>
      </c>
      <c r="DA42" s="42">
        <v>1</v>
      </c>
      <c r="DB42" s="4"/>
      <c r="DE42" s="3"/>
      <c r="DF42" s="4"/>
      <c r="DG42" s="4"/>
      <c r="DH42" s="11"/>
      <c r="DI42" s="3"/>
      <c r="DJ42" s="1"/>
      <c r="DK42" s="1"/>
      <c r="DL42" s="1"/>
    </row>
    <row r="43" spans="1:116" x14ac:dyDescent="0.2">
      <c r="A43" s="12">
        <v>93871</v>
      </c>
      <c r="B43" s="14" t="s">
        <v>622</v>
      </c>
      <c r="C43" s="15" t="s">
        <v>1609</v>
      </c>
      <c r="D43" s="15" t="s">
        <v>624</v>
      </c>
      <c r="E43" s="25" t="s">
        <v>1723</v>
      </c>
      <c r="F43" s="26" t="s">
        <v>617</v>
      </c>
      <c r="G43" s="16">
        <v>10720000</v>
      </c>
      <c r="H43" s="14" t="s">
        <v>91</v>
      </c>
      <c r="I43" s="14" t="s">
        <v>623</v>
      </c>
      <c r="J43" s="12">
        <v>3</v>
      </c>
      <c r="K43" s="14" t="s">
        <v>94</v>
      </c>
      <c r="L43" s="15" t="s">
        <v>2196</v>
      </c>
      <c r="M43" s="15" t="s">
        <v>2197</v>
      </c>
      <c r="N43" s="15">
        <v>302090</v>
      </c>
      <c r="O43" s="15">
        <v>30209</v>
      </c>
      <c r="P43" s="13">
        <v>32</v>
      </c>
      <c r="Q43" s="13">
        <v>3</v>
      </c>
      <c r="R43" s="13">
        <v>0</v>
      </c>
      <c r="S43" s="13">
        <v>1</v>
      </c>
      <c r="T43" s="13">
        <v>1</v>
      </c>
      <c r="U43" s="13">
        <v>0</v>
      </c>
      <c r="V43" s="13">
        <v>27</v>
      </c>
      <c r="W43" s="13">
        <v>0</v>
      </c>
      <c r="X43" s="13">
        <v>0</v>
      </c>
      <c r="Y43" s="13">
        <v>29</v>
      </c>
      <c r="Z43" s="13">
        <v>27</v>
      </c>
      <c r="AA43" s="13">
        <v>79.310344827586206</v>
      </c>
      <c r="AB43" s="13" t="s">
        <v>16</v>
      </c>
      <c r="AC43" s="13" t="s">
        <v>17</v>
      </c>
      <c r="AD43" s="17">
        <v>0</v>
      </c>
      <c r="AE43" s="13">
        <v>0</v>
      </c>
      <c r="AF43" s="13">
        <v>0</v>
      </c>
      <c r="AG43" s="13">
        <v>0</v>
      </c>
      <c r="AH43" s="13">
        <v>0</v>
      </c>
      <c r="AI43" s="18">
        <v>62.046900000000001</v>
      </c>
      <c r="AJ43" s="18">
        <v>878.22260000000006</v>
      </c>
      <c r="AK43" s="18">
        <v>463.70740000000001</v>
      </c>
      <c r="AL43" s="27">
        <f>Table2[[#This Row],[Direct Tax Revenue
Through Current FY]]+Table2[[#This Row],[Direct Tax Revenue
Next FY &amp; After]]</f>
        <v>1341.93</v>
      </c>
      <c r="AM43" s="18">
        <v>126.7594</v>
      </c>
      <c r="AN43" s="18">
        <v>1556.9746</v>
      </c>
      <c r="AO43" s="18">
        <v>947.33780000000002</v>
      </c>
      <c r="AP43" s="18">
        <f>Table2[[#This Row],[Indirect  &amp; Induced Tax Revenue
Through Current FY]]+Table2[[#This Row],[Indirect  &amp; Induced Tax Revenue
Next FY &amp; After]]</f>
        <v>2504.3123999999998</v>
      </c>
      <c r="AQ43" s="18">
        <v>188.80629999999999</v>
      </c>
      <c r="AR43" s="18">
        <v>2435.1972000000001</v>
      </c>
      <c r="AS43" s="18">
        <v>1411.0452</v>
      </c>
      <c r="AT43" s="18">
        <f>Table2[[#This Row],[Total Tax Revenue Generated
Through Current FY]]+Table2[[#This Row],[Total Tax Revenues Generated 
Next FY &amp; After]]</f>
        <v>3846.2424000000001</v>
      </c>
      <c r="AU43" s="18">
        <f>VLOOKUP(A:A,[1]AssistancePivot!$1:$1048576,86,FALSE)</f>
        <v>0</v>
      </c>
      <c r="AV43" s="18">
        <v>0</v>
      </c>
      <c r="AW43" s="18">
        <v>0</v>
      </c>
      <c r="AX43" s="18">
        <v>0</v>
      </c>
      <c r="AY43" s="18">
        <v>0</v>
      </c>
      <c r="AZ43" s="18">
        <v>180.69630000000001</v>
      </c>
      <c r="BA43" s="18">
        <v>0</v>
      </c>
      <c r="BB43" s="18">
        <f>Table2[[#This Row],[MRT Savings
Through Current FY]]+Table2[[#This Row],[MRT Savings
Next FY &amp; After]]</f>
        <v>180.69630000000001</v>
      </c>
      <c r="BC43" s="18">
        <v>0</v>
      </c>
      <c r="BD43" s="18">
        <v>0</v>
      </c>
      <c r="BE43" s="18">
        <v>0</v>
      </c>
      <c r="BF43" s="18">
        <f>Table2[[#This Row],[ST Savings
Through Current FY]]+Table2[[#This Row],[ST Savings
Next FY &amp; After]]</f>
        <v>0</v>
      </c>
      <c r="BG43" s="18">
        <v>0</v>
      </c>
      <c r="BH43" s="18">
        <v>0</v>
      </c>
      <c r="BI43" s="18">
        <v>0</v>
      </c>
      <c r="BJ43" s="18">
        <f>Table2[[#This Row],[Energy Savings
Through Current FY]]+Table2[[#This Row],[Energy Savings
Next FY &amp; After]]</f>
        <v>0</v>
      </c>
      <c r="BK43" s="18">
        <v>5.5361000000000002</v>
      </c>
      <c r="BL43" s="18">
        <v>46.857799999999997</v>
      </c>
      <c r="BM43" s="18">
        <v>31.870999999999999</v>
      </c>
      <c r="BN43" s="18">
        <f>Table2[[#This Row],[Bond Savings
Through Current FY]]+Table2[[#This Row],[Bond Savings
Next FY &amp; After]]</f>
        <v>78.728799999999993</v>
      </c>
      <c r="BO43" s="18">
        <v>5.5361000000000002</v>
      </c>
      <c r="BP43" s="18">
        <v>227.55410000000001</v>
      </c>
      <c r="BQ43" s="18">
        <v>31.870999999999999</v>
      </c>
      <c r="BR43" s="18">
        <f>Table2[[#This Row],[Total Savings
Through Current FY]]+Table2[[#This Row],[Total Savings
Next FY &amp; After]]</f>
        <v>259.42509999999999</v>
      </c>
      <c r="BS43" s="18">
        <v>0</v>
      </c>
      <c r="BT43" s="18">
        <v>0</v>
      </c>
      <c r="BU43" s="18">
        <v>0</v>
      </c>
      <c r="BV43" s="18">
        <f>Table2[[#This Row],[Recapture, Cancellation, or Reduction
Through Current FY]]+Table2[[#This Row],[Recapture, Cancellation, or Reduction
Next FY &amp; After]]</f>
        <v>0</v>
      </c>
      <c r="BW43" s="18">
        <v>0</v>
      </c>
      <c r="BX43" s="18">
        <v>0</v>
      </c>
      <c r="BY43" s="18">
        <v>0</v>
      </c>
      <c r="BZ43" s="18">
        <f>Table2[[#This Row],[Penalty Paid
Through Current FY]]+Table2[[#This Row],[Penalty Paid
Next FY &amp; After]]</f>
        <v>0</v>
      </c>
      <c r="CA43" s="18">
        <v>0</v>
      </c>
      <c r="CB43" s="18">
        <v>0</v>
      </c>
      <c r="CC43" s="18">
        <v>0</v>
      </c>
      <c r="CD43" s="18">
        <f>Table2[[#This Row],[Total Recapture &amp; Penalties
Through Current FY]]+Table2[[#This Row],[Total Recapture &amp; Penalties
Next FY &amp; After]]</f>
        <v>0</v>
      </c>
      <c r="CE43" s="18">
        <v>183.27019999999999</v>
      </c>
      <c r="CF43" s="18">
        <v>2207.6430999999998</v>
      </c>
      <c r="CG43" s="18">
        <v>1379.1741999999999</v>
      </c>
      <c r="CH43" s="18">
        <f>Table2[[#This Row],[Total Net Tax Revenue Generated
Through Current FY]]+Table2[[#This Row],[Total Net Tax Revenue Generated
Next FY &amp; After]]</f>
        <v>3586.8172999999997</v>
      </c>
      <c r="CI43" s="18">
        <v>0</v>
      </c>
      <c r="CJ43" s="18">
        <v>0</v>
      </c>
      <c r="CK43" s="18">
        <v>0</v>
      </c>
      <c r="CL43" s="18">
        <v>0</v>
      </c>
      <c r="CM43" s="43">
        <v>0</v>
      </c>
      <c r="CN43" s="43">
        <v>0</v>
      </c>
      <c r="CO43" s="43">
        <v>0</v>
      </c>
      <c r="CP43" s="43">
        <v>29</v>
      </c>
      <c r="CQ43" s="43">
        <f>Table2[[#This Row],[Total Number of Industrial Jobs]]+Table2[[#This Row],[Total Number of Restaurant Jobs]]+Table2[[#This Row],[Total Number of Retail Jobs]]+Table2[[#This Row],[Total Number of Other Jobs]]</f>
        <v>29</v>
      </c>
      <c r="CR43" s="43">
        <v>0</v>
      </c>
      <c r="CS43" s="43">
        <v>0</v>
      </c>
      <c r="CT43" s="43">
        <v>0</v>
      </c>
      <c r="CU43" s="43">
        <v>29</v>
      </c>
      <c r="CV43" s="43">
        <f>Table2[[#This Row],[Number of Industrial Jobs Earning a Living Wage or more]]+Table2[[#This Row],[Number of Restaurant Jobs Earning a Living Wage or more]]+Table2[[#This Row],[Number of Retail Jobs Earning a Living Wage or more]]+Table2[[#This Row],[Number of Other Jobs Earning a Living Wage or more]]</f>
        <v>29</v>
      </c>
      <c r="CW43" s="47">
        <v>0</v>
      </c>
      <c r="CX43" s="47">
        <v>0</v>
      </c>
      <c r="CY43" s="47">
        <v>0</v>
      </c>
      <c r="CZ43" s="47">
        <v>100</v>
      </c>
      <c r="DA43" s="42">
        <v>1</v>
      </c>
      <c r="DB43" s="4"/>
      <c r="DE43" s="3"/>
      <c r="DF43" s="4"/>
      <c r="DG43" s="4"/>
      <c r="DH43" s="11"/>
      <c r="DI43" s="3"/>
      <c r="DJ43" s="1"/>
      <c r="DK43" s="1"/>
      <c r="DL43" s="1"/>
    </row>
    <row r="44" spans="1:116" x14ac:dyDescent="0.2">
      <c r="A44" s="12">
        <v>92933</v>
      </c>
      <c r="B44" s="14" t="s">
        <v>322</v>
      </c>
      <c r="C44" s="15" t="s">
        <v>1520</v>
      </c>
      <c r="D44" s="15" t="s">
        <v>324</v>
      </c>
      <c r="E44" s="25" t="s">
        <v>1675</v>
      </c>
      <c r="F44" s="26" t="s">
        <v>13</v>
      </c>
      <c r="G44" s="16">
        <v>1040000</v>
      </c>
      <c r="H44" s="14" t="s">
        <v>123</v>
      </c>
      <c r="I44" s="14" t="s">
        <v>323</v>
      </c>
      <c r="J44" s="12">
        <v>30</v>
      </c>
      <c r="K44" s="14" t="s">
        <v>20</v>
      </c>
      <c r="L44" s="15" t="s">
        <v>2057</v>
      </c>
      <c r="M44" s="15" t="s">
        <v>1969</v>
      </c>
      <c r="N44" s="15">
        <v>161150</v>
      </c>
      <c r="O44" s="15">
        <v>142500</v>
      </c>
      <c r="P44" s="13">
        <v>421</v>
      </c>
      <c r="Q44" s="13">
        <v>2</v>
      </c>
      <c r="R44" s="13">
        <v>0</v>
      </c>
      <c r="S44" s="13">
        <v>0</v>
      </c>
      <c r="T44" s="13">
        <v>29</v>
      </c>
      <c r="U44" s="13">
        <v>0</v>
      </c>
      <c r="V44" s="13">
        <v>402</v>
      </c>
      <c r="W44" s="13">
        <v>0</v>
      </c>
      <c r="X44" s="13">
        <v>0</v>
      </c>
      <c r="Y44" s="13">
        <v>431</v>
      </c>
      <c r="Z44" s="13">
        <v>416</v>
      </c>
      <c r="AA44" s="13">
        <v>88.167053364269137</v>
      </c>
      <c r="AB44" s="13" t="s">
        <v>16</v>
      </c>
      <c r="AC44" s="13" t="s">
        <v>16</v>
      </c>
      <c r="AD44" s="17">
        <v>103</v>
      </c>
      <c r="AE44" s="13">
        <v>0</v>
      </c>
      <c r="AF44" s="13">
        <v>257</v>
      </c>
      <c r="AG44" s="13">
        <v>52</v>
      </c>
      <c r="AH44" s="13">
        <v>19</v>
      </c>
      <c r="AI44" s="18">
        <v>5119.433</v>
      </c>
      <c r="AJ44" s="18">
        <v>66878.606199999995</v>
      </c>
      <c r="AK44" s="18">
        <v>9647.5380999999998</v>
      </c>
      <c r="AL44" s="27">
        <f>Table2[[#This Row],[Direct Tax Revenue
Through Current FY]]+Table2[[#This Row],[Direct Tax Revenue
Next FY &amp; After]]</f>
        <v>76526.1443</v>
      </c>
      <c r="AM44" s="18">
        <v>2887.7557999999999</v>
      </c>
      <c r="AN44" s="18">
        <v>38115.195599999999</v>
      </c>
      <c r="AO44" s="18">
        <v>5441.9569000000001</v>
      </c>
      <c r="AP44" s="18">
        <f>Table2[[#This Row],[Indirect  &amp; Induced Tax Revenue
Through Current FY]]+Table2[[#This Row],[Indirect  &amp; Induced Tax Revenue
Next FY &amp; After]]</f>
        <v>43557.152499999997</v>
      </c>
      <c r="AQ44" s="18">
        <v>8007.1887999999999</v>
      </c>
      <c r="AR44" s="18">
        <v>104993.8018</v>
      </c>
      <c r="AS44" s="18">
        <v>15089.495000000001</v>
      </c>
      <c r="AT44" s="18">
        <f>Table2[[#This Row],[Total Tax Revenue Generated
Through Current FY]]+Table2[[#This Row],[Total Tax Revenues Generated 
Next FY &amp; After]]</f>
        <v>120083.2968</v>
      </c>
      <c r="AU44" s="18">
        <f>VLOOKUP(A:A,[1]AssistancePivot!$1:$1048576,86,FALSE)</f>
        <v>354.00459999999998</v>
      </c>
      <c r="AV44" s="18">
        <v>2250.4418999999998</v>
      </c>
      <c r="AW44" s="18">
        <v>667.11940000000004</v>
      </c>
      <c r="AX44" s="18">
        <v>2917.5612999999998</v>
      </c>
      <c r="AY44" s="18">
        <v>0</v>
      </c>
      <c r="AZ44" s="18">
        <v>0</v>
      </c>
      <c r="BA44" s="18">
        <v>0</v>
      </c>
      <c r="BB44" s="18">
        <f>Table2[[#This Row],[MRT Savings
Through Current FY]]+Table2[[#This Row],[MRT Savings
Next FY &amp; After]]</f>
        <v>0</v>
      </c>
      <c r="BC44" s="18">
        <v>0</v>
      </c>
      <c r="BD44" s="18">
        <v>0</v>
      </c>
      <c r="BE44" s="18">
        <v>0</v>
      </c>
      <c r="BF44" s="18">
        <f>Table2[[#This Row],[ST Savings
Through Current FY]]+Table2[[#This Row],[ST Savings
Next FY &amp; After]]</f>
        <v>0</v>
      </c>
      <c r="BG44" s="18">
        <v>0</v>
      </c>
      <c r="BH44" s="18">
        <v>0</v>
      </c>
      <c r="BI44" s="18">
        <v>0</v>
      </c>
      <c r="BJ44" s="18">
        <f>Table2[[#This Row],[Energy Savings
Through Current FY]]+Table2[[#This Row],[Energy Savings
Next FY &amp; After]]</f>
        <v>0</v>
      </c>
      <c r="BK44" s="18">
        <v>0</v>
      </c>
      <c r="BL44" s="18">
        <v>0</v>
      </c>
      <c r="BM44" s="18">
        <v>0</v>
      </c>
      <c r="BN44" s="18">
        <f>Table2[[#This Row],[Bond Savings
Through Current FY]]+Table2[[#This Row],[Bond Savings
Next FY &amp; After]]</f>
        <v>0</v>
      </c>
      <c r="BO44" s="18">
        <v>354.00459999999998</v>
      </c>
      <c r="BP44" s="18">
        <v>2250.4418999999998</v>
      </c>
      <c r="BQ44" s="18">
        <v>667.11940000000004</v>
      </c>
      <c r="BR44" s="18">
        <f>Table2[[#This Row],[Total Savings
Through Current FY]]+Table2[[#This Row],[Total Savings
Next FY &amp; After]]</f>
        <v>2917.5612999999998</v>
      </c>
      <c r="BS44" s="18">
        <v>0</v>
      </c>
      <c r="BT44" s="18">
        <v>0</v>
      </c>
      <c r="BU44" s="18">
        <v>0</v>
      </c>
      <c r="BV44" s="18">
        <f>Table2[[#This Row],[Recapture, Cancellation, or Reduction
Through Current FY]]+Table2[[#This Row],[Recapture, Cancellation, or Reduction
Next FY &amp; After]]</f>
        <v>0</v>
      </c>
      <c r="BW44" s="18">
        <v>0</v>
      </c>
      <c r="BX44" s="18">
        <v>0</v>
      </c>
      <c r="BY44" s="18">
        <v>0</v>
      </c>
      <c r="BZ44" s="18">
        <f>Table2[[#This Row],[Penalty Paid
Through Current FY]]+Table2[[#This Row],[Penalty Paid
Next FY &amp; After]]</f>
        <v>0</v>
      </c>
      <c r="CA44" s="18">
        <v>0</v>
      </c>
      <c r="CB44" s="18">
        <v>0</v>
      </c>
      <c r="CC44" s="18">
        <v>0</v>
      </c>
      <c r="CD44" s="18">
        <f>Table2[[#This Row],[Total Recapture &amp; Penalties
Through Current FY]]+Table2[[#This Row],[Total Recapture &amp; Penalties
Next FY &amp; After]]</f>
        <v>0</v>
      </c>
      <c r="CE44" s="18">
        <v>7653.1841999999997</v>
      </c>
      <c r="CF44" s="18">
        <v>102743.3599</v>
      </c>
      <c r="CG44" s="18">
        <v>14422.375599999999</v>
      </c>
      <c r="CH44" s="18">
        <f>Table2[[#This Row],[Total Net Tax Revenue Generated
Through Current FY]]+Table2[[#This Row],[Total Net Tax Revenue Generated
Next FY &amp; After]]</f>
        <v>117165.7355</v>
      </c>
      <c r="CI44" s="18">
        <v>0</v>
      </c>
      <c r="CJ44" s="18">
        <v>0</v>
      </c>
      <c r="CK44" s="18">
        <v>0</v>
      </c>
      <c r="CL44" s="18">
        <v>0</v>
      </c>
      <c r="CM44" s="43">
        <v>431</v>
      </c>
      <c r="CN44" s="43">
        <v>0</v>
      </c>
      <c r="CO44" s="43">
        <v>0</v>
      </c>
      <c r="CP44" s="43">
        <v>0</v>
      </c>
      <c r="CQ44" s="43">
        <f>Table2[[#This Row],[Total Number of Industrial Jobs]]+Table2[[#This Row],[Total Number of Restaurant Jobs]]+Table2[[#This Row],[Total Number of Retail Jobs]]+Table2[[#This Row],[Total Number of Other Jobs]]</f>
        <v>431</v>
      </c>
      <c r="CR44" s="43">
        <v>431</v>
      </c>
      <c r="CS44" s="43">
        <v>0</v>
      </c>
      <c r="CT44" s="43">
        <v>0</v>
      </c>
      <c r="CU44" s="43">
        <v>0</v>
      </c>
      <c r="CV44" s="43">
        <f>Table2[[#This Row],[Number of Industrial Jobs Earning a Living Wage or more]]+Table2[[#This Row],[Number of Restaurant Jobs Earning a Living Wage or more]]+Table2[[#This Row],[Number of Retail Jobs Earning a Living Wage or more]]+Table2[[#This Row],[Number of Other Jobs Earning a Living Wage or more]]</f>
        <v>431</v>
      </c>
      <c r="CW44" s="47">
        <v>100</v>
      </c>
      <c r="CX44" s="47">
        <v>0</v>
      </c>
      <c r="CY44" s="47">
        <v>0</v>
      </c>
      <c r="CZ44" s="47">
        <v>0</v>
      </c>
      <c r="DA44" s="42">
        <v>1</v>
      </c>
      <c r="DB44" s="4"/>
      <c r="DE44" s="3"/>
      <c r="DF44" s="4"/>
      <c r="DG44" s="4"/>
      <c r="DH44" s="11"/>
      <c r="DI44" s="3"/>
      <c r="DJ44" s="1"/>
      <c r="DK44" s="1"/>
      <c r="DL44" s="1"/>
    </row>
    <row r="45" spans="1:116" x14ac:dyDescent="0.2">
      <c r="A45" s="12">
        <v>94133</v>
      </c>
      <c r="B45" s="14" t="s">
        <v>1048</v>
      </c>
      <c r="C45" s="15" t="s">
        <v>1636</v>
      </c>
      <c r="D45" s="15" t="s">
        <v>1050</v>
      </c>
      <c r="E45" s="25" t="s">
        <v>1794</v>
      </c>
      <c r="F45" s="26" t="s">
        <v>477</v>
      </c>
      <c r="G45" s="16">
        <v>18850000</v>
      </c>
      <c r="H45" s="14" t="s">
        <v>91</v>
      </c>
      <c r="I45" s="14" t="s">
        <v>1049</v>
      </c>
      <c r="J45" s="12">
        <v>29</v>
      </c>
      <c r="K45" s="14" t="s">
        <v>20</v>
      </c>
      <c r="L45" s="15" t="s">
        <v>2335</v>
      </c>
      <c r="M45" s="15" t="s">
        <v>1938</v>
      </c>
      <c r="N45" s="15">
        <v>95123</v>
      </c>
      <c r="O45" s="15">
        <v>138000</v>
      </c>
      <c r="P45" s="13">
        <v>0</v>
      </c>
      <c r="Q45" s="13">
        <v>7</v>
      </c>
      <c r="R45" s="13">
        <v>0</v>
      </c>
      <c r="S45" s="13">
        <v>0</v>
      </c>
      <c r="T45" s="13">
        <v>43</v>
      </c>
      <c r="U45" s="13">
        <v>0</v>
      </c>
      <c r="V45" s="13">
        <v>129</v>
      </c>
      <c r="W45" s="13">
        <v>0</v>
      </c>
      <c r="X45" s="13">
        <v>0</v>
      </c>
      <c r="Y45" s="13">
        <v>172</v>
      </c>
      <c r="Z45" s="13">
        <v>150</v>
      </c>
      <c r="AA45" s="13">
        <v>93.604651162790702</v>
      </c>
      <c r="AB45" s="13" t="s">
        <v>16</v>
      </c>
      <c r="AC45" s="13" t="s">
        <v>17</v>
      </c>
      <c r="AD45" s="17">
        <v>0</v>
      </c>
      <c r="AE45" s="13">
        <v>0</v>
      </c>
      <c r="AF45" s="13">
        <v>0</v>
      </c>
      <c r="AG45" s="13">
        <v>0</v>
      </c>
      <c r="AH45" s="13">
        <v>0</v>
      </c>
      <c r="AI45" s="18">
        <v>1225.0351000000001</v>
      </c>
      <c r="AJ45" s="18">
        <v>5531.3139000000001</v>
      </c>
      <c r="AK45" s="18">
        <v>13896.558199999999</v>
      </c>
      <c r="AL45" s="27">
        <f>Table2[[#This Row],[Direct Tax Revenue
Through Current FY]]+Table2[[#This Row],[Direct Tax Revenue
Next FY &amp; After]]</f>
        <v>19427.872100000001</v>
      </c>
      <c r="AM45" s="18">
        <v>1496.9666</v>
      </c>
      <c r="AN45" s="18">
        <v>6501.5892000000003</v>
      </c>
      <c r="AO45" s="18">
        <v>16981.295900000001</v>
      </c>
      <c r="AP45" s="18">
        <f>Table2[[#This Row],[Indirect  &amp; Induced Tax Revenue
Through Current FY]]+Table2[[#This Row],[Indirect  &amp; Induced Tax Revenue
Next FY &amp; After]]</f>
        <v>23482.8851</v>
      </c>
      <c r="AQ45" s="18">
        <v>2722.0016999999998</v>
      </c>
      <c r="AR45" s="18">
        <v>12032.9031</v>
      </c>
      <c r="AS45" s="18">
        <v>30877.8541</v>
      </c>
      <c r="AT45" s="18">
        <f>Table2[[#This Row],[Total Tax Revenue Generated
Through Current FY]]+Table2[[#This Row],[Total Tax Revenues Generated 
Next FY &amp; After]]</f>
        <v>42910.7572</v>
      </c>
      <c r="AU45" s="18">
        <f>VLOOKUP(A:A,[1]AssistancePivot!$1:$1048576,86,FALSE)</f>
        <v>0</v>
      </c>
      <c r="AV45" s="18">
        <v>0</v>
      </c>
      <c r="AW45" s="18">
        <v>0</v>
      </c>
      <c r="AX45" s="18">
        <v>0</v>
      </c>
      <c r="AY45" s="18">
        <v>0</v>
      </c>
      <c r="AZ45" s="18">
        <v>308.23520000000002</v>
      </c>
      <c r="BA45" s="18">
        <v>0</v>
      </c>
      <c r="BB45" s="18">
        <f>Table2[[#This Row],[MRT Savings
Through Current FY]]+Table2[[#This Row],[MRT Savings
Next FY &amp; After]]</f>
        <v>308.23520000000002</v>
      </c>
      <c r="BC45" s="18">
        <v>0</v>
      </c>
      <c r="BD45" s="18">
        <v>0</v>
      </c>
      <c r="BE45" s="18">
        <v>0</v>
      </c>
      <c r="BF45" s="18">
        <f>Table2[[#This Row],[ST Savings
Through Current FY]]+Table2[[#This Row],[ST Savings
Next FY &amp; After]]</f>
        <v>0</v>
      </c>
      <c r="BG45" s="18">
        <v>0</v>
      </c>
      <c r="BH45" s="18">
        <v>0</v>
      </c>
      <c r="BI45" s="18">
        <v>0</v>
      </c>
      <c r="BJ45" s="18">
        <f>Table2[[#This Row],[Energy Savings
Through Current FY]]+Table2[[#This Row],[Energy Savings
Next FY &amp; After]]</f>
        <v>0</v>
      </c>
      <c r="BK45" s="18">
        <v>6.2637</v>
      </c>
      <c r="BL45" s="18">
        <v>37.684100000000001</v>
      </c>
      <c r="BM45" s="18">
        <v>51.997399999999999</v>
      </c>
      <c r="BN45" s="18">
        <f>Table2[[#This Row],[Bond Savings
Through Current FY]]+Table2[[#This Row],[Bond Savings
Next FY &amp; After]]</f>
        <v>89.6815</v>
      </c>
      <c r="BO45" s="18">
        <v>6.2637</v>
      </c>
      <c r="BP45" s="18">
        <v>345.91930000000002</v>
      </c>
      <c r="BQ45" s="18">
        <v>51.997399999999999</v>
      </c>
      <c r="BR45" s="18">
        <f>Table2[[#This Row],[Total Savings
Through Current FY]]+Table2[[#This Row],[Total Savings
Next FY &amp; After]]</f>
        <v>397.91669999999999</v>
      </c>
      <c r="BS45" s="18">
        <v>0</v>
      </c>
      <c r="BT45" s="18">
        <v>0</v>
      </c>
      <c r="BU45" s="18">
        <v>0</v>
      </c>
      <c r="BV45" s="18">
        <f>Table2[[#This Row],[Recapture, Cancellation, or Reduction
Through Current FY]]+Table2[[#This Row],[Recapture, Cancellation, or Reduction
Next FY &amp; After]]</f>
        <v>0</v>
      </c>
      <c r="BW45" s="18">
        <v>0</v>
      </c>
      <c r="BX45" s="18">
        <v>0</v>
      </c>
      <c r="BY45" s="18">
        <v>0</v>
      </c>
      <c r="BZ45" s="18">
        <f>Table2[[#This Row],[Penalty Paid
Through Current FY]]+Table2[[#This Row],[Penalty Paid
Next FY &amp; After]]</f>
        <v>0</v>
      </c>
      <c r="CA45" s="18">
        <v>0</v>
      </c>
      <c r="CB45" s="18">
        <v>0</v>
      </c>
      <c r="CC45" s="18">
        <v>0</v>
      </c>
      <c r="CD45" s="18">
        <f>Table2[[#This Row],[Total Recapture &amp; Penalties
Through Current FY]]+Table2[[#This Row],[Total Recapture &amp; Penalties
Next FY &amp; After]]</f>
        <v>0</v>
      </c>
      <c r="CE45" s="18">
        <v>2715.7379999999998</v>
      </c>
      <c r="CF45" s="18">
        <v>11686.9838</v>
      </c>
      <c r="CG45" s="18">
        <v>30825.8567</v>
      </c>
      <c r="CH45" s="18">
        <f>Table2[[#This Row],[Total Net Tax Revenue Generated
Through Current FY]]+Table2[[#This Row],[Total Net Tax Revenue Generated
Next FY &amp; After]]</f>
        <v>42512.840499999998</v>
      </c>
      <c r="CI45" s="18">
        <v>0</v>
      </c>
      <c r="CJ45" s="18">
        <v>0</v>
      </c>
      <c r="CK45" s="18">
        <v>0</v>
      </c>
      <c r="CL45" s="18">
        <v>0</v>
      </c>
      <c r="CM45" s="43">
        <v>172</v>
      </c>
      <c r="CN45" s="43">
        <v>0</v>
      </c>
      <c r="CO45" s="43">
        <v>0</v>
      </c>
      <c r="CP45" s="43">
        <v>0</v>
      </c>
      <c r="CQ45" s="43">
        <f>Table2[[#This Row],[Total Number of Industrial Jobs]]+Table2[[#This Row],[Total Number of Restaurant Jobs]]+Table2[[#This Row],[Total Number of Retail Jobs]]+Table2[[#This Row],[Total Number of Other Jobs]]</f>
        <v>172</v>
      </c>
      <c r="CR45" s="43">
        <v>172</v>
      </c>
      <c r="CS45" s="43">
        <v>0</v>
      </c>
      <c r="CT45" s="43">
        <v>0</v>
      </c>
      <c r="CU45" s="43">
        <v>0</v>
      </c>
      <c r="CV45" s="43">
        <f>Table2[[#This Row],[Number of Industrial Jobs Earning a Living Wage or more]]+Table2[[#This Row],[Number of Restaurant Jobs Earning a Living Wage or more]]+Table2[[#This Row],[Number of Retail Jobs Earning a Living Wage or more]]+Table2[[#This Row],[Number of Other Jobs Earning a Living Wage or more]]</f>
        <v>172</v>
      </c>
      <c r="CW45" s="47">
        <v>100</v>
      </c>
      <c r="CX45" s="47">
        <v>0</v>
      </c>
      <c r="CY45" s="47">
        <v>0</v>
      </c>
      <c r="CZ45" s="47">
        <v>0</v>
      </c>
      <c r="DA45" s="42">
        <v>1</v>
      </c>
      <c r="DB45" s="4"/>
      <c r="DE45" s="3"/>
      <c r="DF45" s="4"/>
      <c r="DG45" s="4"/>
      <c r="DH45" s="11"/>
      <c r="DI45" s="3"/>
      <c r="DJ45" s="1"/>
      <c r="DK45" s="1"/>
      <c r="DL45" s="1"/>
    </row>
    <row r="46" spans="1:116" x14ac:dyDescent="0.2">
      <c r="A46" s="12">
        <v>92956</v>
      </c>
      <c r="B46" s="14" t="s">
        <v>346</v>
      </c>
      <c r="C46" s="15" t="s">
        <v>1566</v>
      </c>
      <c r="D46" s="15" t="s">
        <v>348</v>
      </c>
      <c r="E46" s="25" t="s">
        <v>1685</v>
      </c>
      <c r="F46" s="26" t="s">
        <v>13</v>
      </c>
      <c r="G46" s="16">
        <v>11895000</v>
      </c>
      <c r="H46" s="14" t="s">
        <v>22</v>
      </c>
      <c r="I46" s="14" t="s">
        <v>347</v>
      </c>
      <c r="J46" s="12">
        <v>41</v>
      </c>
      <c r="K46" s="14" t="s">
        <v>12</v>
      </c>
      <c r="L46" s="15" t="s">
        <v>2065</v>
      </c>
      <c r="M46" s="15" t="s">
        <v>1960</v>
      </c>
      <c r="N46" s="15">
        <v>70000</v>
      </c>
      <c r="O46" s="15">
        <v>61324</v>
      </c>
      <c r="P46" s="13">
        <v>225</v>
      </c>
      <c r="Q46" s="13">
        <v>40</v>
      </c>
      <c r="R46" s="13">
        <v>0</v>
      </c>
      <c r="S46" s="13">
        <v>0</v>
      </c>
      <c r="T46" s="13">
        <v>0</v>
      </c>
      <c r="U46" s="13">
        <v>206</v>
      </c>
      <c r="V46" s="13">
        <v>121</v>
      </c>
      <c r="W46" s="13">
        <v>0</v>
      </c>
      <c r="X46" s="13">
        <v>0</v>
      </c>
      <c r="Y46" s="13">
        <v>327</v>
      </c>
      <c r="Z46" s="13">
        <v>327</v>
      </c>
      <c r="AA46" s="13">
        <v>82.874617737003049</v>
      </c>
      <c r="AB46" s="13" t="s">
        <v>16</v>
      </c>
      <c r="AC46" s="13" t="s">
        <v>17</v>
      </c>
      <c r="AD46" s="17">
        <v>67</v>
      </c>
      <c r="AE46" s="13">
        <v>54</v>
      </c>
      <c r="AF46" s="13">
        <v>50</v>
      </c>
      <c r="AG46" s="13">
        <v>41</v>
      </c>
      <c r="AH46" s="13">
        <v>115</v>
      </c>
      <c r="AI46" s="18">
        <v>2722.835</v>
      </c>
      <c r="AJ46" s="18">
        <v>23138.899300000001</v>
      </c>
      <c r="AK46" s="18">
        <v>5664.0515999999998</v>
      </c>
      <c r="AL46" s="27">
        <f>Table2[[#This Row],[Direct Tax Revenue
Through Current FY]]+Table2[[#This Row],[Direct Tax Revenue
Next FY &amp; After]]</f>
        <v>28802.9509</v>
      </c>
      <c r="AM46" s="18">
        <v>1912.6007</v>
      </c>
      <c r="AN46" s="18">
        <v>15426.2891</v>
      </c>
      <c r="AO46" s="18">
        <v>3978.5992000000001</v>
      </c>
      <c r="AP46" s="18">
        <f>Table2[[#This Row],[Indirect  &amp; Induced Tax Revenue
Through Current FY]]+Table2[[#This Row],[Indirect  &amp; Induced Tax Revenue
Next FY &amp; After]]</f>
        <v>19404.888299999999</v>
      </c>
      <c r="AQ46" s="18">
        <v>4635.4357</v>
      </c>
      <c r="AR46" s="18">
        <v>38565.188399999999</v>
      </c>
      <c r="AS46" s="18">
        <v>9642.6507999999994</v>
      </c>
      <c r="AT46" s="18">
        <f>Table2[[#This Row],[Total Tax Revenue Generated
Through Current FY]]+Table2[[#This Row],[Total Tax Revenues Generated 
Next FY &amp; After]]</f>
        <v>48207.839200000002</v>
      </c>
      <c r="AU46" s="18">
        <f>VLOOKUP(A:A,[1]AssistancePivot!$1:$1048576,86,FALSE)</f>
        <v>273.9298</v>
      </c>
      <c r="AV46" s="18">
        <v>4395.6823000000004</v>
      </c>
      <c r="AW46" s="18">
        <v>569.82960000000003</v>
      </c>
      <c r="AX46" s="18">
        <v>4965.5119000000004</v>
      </c>
      <c r="AY46" s="18">
        <v>0</v>
      </c>
      <c r="AZ46" s="18">
        <v>154.4837</v>
      </c>
      <c r="BA46" s="18">
        <v>0</v>
      </c>
      <c r="BB46" s="18">
        <f>Table2[[#This Row],[MRT Savings
Through Current FY]]+Table2[[#This Row],[MRT Savings
Next FY &amp; After]]</f>
        <v>154.4837</v>
      </c>
      <c r="BC46" s="18">
        <v>0</v>
      </c>
      <c r="BD46" s="18">
        <v>129.24090000000001</v>
      </c>
      <c r="BE46" s="18">
        <v>0</v>
      </c>
      <c r="BF46" s="18">
        <f>Table2[[#This Row],[ST Savings
Through Current FY]]+Table2[[#This Row],[ST Savings
Next FY &amp; After]]</f>
        <v>129.24090000000001</v>
      </c>
      <c r="BG46" s="18">
        <v>0</v>
      </c>
      <c r="BH46" s="18">
        <v>0</v>
      </c>
      <c r="BI46" s="18">
        <v>0</v>
      </c>
      <c r="BJ46" s="18">
        <f>Table2[[#This Row],[Energy Savings
Through Current FY]]+Table2[[#This Row],[Energy Savings
Next FY &amp; After]]</f>
        <v>0</v>
      </c>
      <c r="BK46" s="18">
        <v>0</v>
      </c>
      <c r="BL46" s="18">
        <v>0</v>
      </c>
      <c r="BM46" s="18">
        <v>0</v>
      </c>
      <c r="BN46" s="18">
        <f>Table2[[#This Row],[Bond Savings
Through Current FY]]+Table2[[#This Row],[Bond Savings
Next FY &amp; After]]</f>
        <v>0</v>
      </c>
      <c r="BO46" s="18">
        <v>273.9298</v>
      </c>
      <c r="BP46" s="18">
        <v>4679.4069</v>
      </c>
      <c r="BQ46" s="18">
        <v>569.82960000000003</v>
      </c>
      <c r="BR46" s="18">
        <f>Table2[[#This Row],[Total Savings
Through Current FY]]+Table2[[#This Row],[Total Savings
Next FY &amp; After]]</f>
        <v>5249.2365</v>
      </c>
      <c r="BS46" s="18">
        <v>0</v>
      </c>
      <c r="BT46" s="18">
        <v>0</v>
      </c>
      <c r="BU46" s="18">
        <v>0</v>
      </c>
      <c r="BV46" s="18">
        <f>Table2[[#This Row],[Recapture, Cancellation, or Reduction
Through Current FY]]+Table2[[#This Row],[Recapture, Cancellation, or Reduction
Next FY &amp; After]]</f>
        <v>0</v>
      </c>
      <c r="BW46" s="18">
        <v>0</v>
      </c>
      <c r="BX46" s="18">
        <v>0</v>
      </c>
      <c r="BY46" s="18">
        <v>0</v>
      </c>
      <c r="BZ46" s="18">
        <f>Table2[[#This Row],[Penalty Paid
Through Current FY]]+Table2[[#This Row],[Penalty Paid
Next FY &amp; After]]</f>
        <v>0</v>
      </c>
      <c r="CA46" s="18">
        <v>0</v>
      </c>
      <c r="CB46" s="18">
        <v>0</v>
      </c>
      <c r="CC46" s="18">
        <v>0</v>
      </c>
      <c r="CD46" s="18">
        <f>Table2[[#This Row],[Total Recapture &amp; Penalties
Through Current FY]]+Table2[[#This Row],[Total Recapture &amp; Penalties
Next FY &amp; After]]</f>
        <v>0</v>
      </c>
      <c r="CE46" s="18">
        <v>4361.5059000000001</v>
      </c>
      <c r="CF46" s="18">
        <v>33885.781499999997</v>
      </c>
      <c r="CG46" s="18">
        <v>9072.8212000000003</v>
      </c>
      <c r="CH46" s="18">
        <f>Table2[[#This Row],[Total Net Tax Revenue Generated
Through Current FY]]+Table2[[#This Row],[Total Net Tax Revenue Generated
Next FY &amp; After]]</f>
        <v>42958.602699999996</v>
      </c>
      <c r="CI46" s="18">
        <v>0</v>
      </c>
      <c r="CJ46" s="18">
        <v>0</v>
      </c>
      <c r="CK46" s="18">
        <v>0</v>
      </c>
      <c r="CL46" s="18">
        <v>0</v>
      </c>
      <c r="CM46" s="43">
        <v>0</v>
      </c>
      <c r="CN46" s="43">
        <v>0</v>
      </c>
      <c r="CO46" s="43">
        <v>0</v>
      </c>
      <c r="CP46" s="43">
        <v>327</v>
      </c>
      <c r="CQ46" s="43">
        <f>Table2[[#This Row],[Total Number of Industrial Jobs]]+Table2[[#This Row],[Total Number of Restaurant Jobs]]+Table2[[#This Row],[Total Number of Retail Jobs]]+Table2[[#This Row],[Total Number of Other Jobs]]</f>
        <v>327</v>
      </c>
      <c r="CR46" s="43">
        <v>0</v>
      </c>
      <c r="CS46" s="43">
        <v>0</v>
      </c>
      <c r="CT46" s="43">
        <v>0</v>
      </c>
      <c r="CU46" s="43">
        <v>327</v>
      </c>
      <c r="CV46" s="43">
        <f>Table2[[#This Row],[Number of Industrial Jobs Earning a Living Wage or more]]+Table2[[#This Row],[Number of Restaurant Jobs Earning a Living Wage or more]]+Table2[[#This Row],[Number of Retail Jobs Earning a Living Wage or more]]+Table2[[#This Row],[Number of Other Jobs Earning a Living Wage or more]]</f>
        <v>327</v>
      </c>
      <c r="CW46" s="47">
        <v>0</v>
      </c>
      <c r="CX46" s="47">
        <v>0</v>
      </c>
      <c r="CY46" s="47">
        <v>0</v>
      </c>
      <c r="CZ46" s="47">
        <v>100</v>
      </c>
      <c r="DA46" s="42">
        <v>1</v>
      </c>
      <c r="DB46" s="4"/>
      <c r="DE46" s="3"/>
      <c r="DF46" s="4"/>
      <c r="DG46" s="4"/>
      <c r="DH46" s="11"/>
      <c r="DI46" s="3"/>
      <c r="DJ46" s="1"/>
      <c r="DK46" s="1"/>
      <c r="DL46" s="1"/>
    </row>
    <row r="47" spans="1:116" x14ac:dyDescent="0.2">
      <c r="A47" s="12">
        <v>92646</v>
      </c>
      <c r="B47" s="14" t="s">
        <v>174</v>
      </c>
      <c r="C47" s="15" t="s">
        <v>1527</v>
      </c>
      <c r="D47" s="15" t="s">
        <v>176</v>
      </c>
      <c r="E47" s="25" t="s">
        <v>1669</v>
      </c>
      <c r="F47" s="26" t="s">
        <v>13</v>
      </c>
      <c r="G47" s="16">
        <v>73000000</v>
      </c>
      <c r="H47" s="14" t="s">
        <v>22</v>
      </c>
      <c r="I47" s="14" t="s">
        <v>175</v>
      </c>
      <c r="J47" s="12">
        <v>31</v>
      </c>
      <c r="K47" s="14" t="s">
        <v>20</v>
      </c>
      <c r="L47" s="15" t="s">
        <v>1975</v>
      </c>
      <c r="M47" s="15" t="s">
        <v>1976</v>
      </c>
      <c r="N47" s="15">
        <v>225753</v>
      </c>
      <c r="O47" s="15">
        <v>97721</v>
      </c>
      <c r="P47" s="13">
        <v>0</v>
      </c>
      <c r="Q47" s="13">
        <v>1240</v>
      </c>
      <c r="R47" s="13">
        <v>0</v>
      </c>
      <c r="S47" s="13">
        <v>0</v>
      </c>
      <c r="T47" s="13">
        <v>0</v>
      </c>
      <c r="U47" s="13">
        <v>0</v>
      </c>
      <c r="V47" s="13">
        <v>0</v>
      </c>
      <c r="W47" s="13">
        <v>0</v>
      </c>
      <c r="X47" s="13">
        <v>0</v>
      </c>
      <c r="Y47" s="13">
        <v>0</v>
      </c>
      <c r="Z47" s="13">
        <v>145</v>
      </c>
      <c r="AA47" s="13">
        <v>0</v>
      </c>
      <c r="AB47" s="13">
        <v>0</v>
      </c>
      <c r="AC47" s="13">
        <v>0</v>
      </c>
      <c r="AD47" s="17">
        <v>0</v>
      </c>
      <c r="AE47" s="13">
        <v>0</v>
      </c>
      <c r="AF47" s="13">
        <v>0</v>
      </c>
      <c r="AG47" s="13">
        <v>0</v>
      </c>
      <c r="AH47" s="13">
        <v>0</v>
      </c>
      <c r="AI47" s="18">
        <v>1225.9191000000001</v>
      </c>
      <c r="AJ47" s="18">
        <v>24507.7713</v>
      </c>
      <c r="AK47" s="18">
        <v>1134.8574000000001</v>
      </c>
      <c r="AL47" s="27">
        <f>Table2[[#This Row],[Direct Tax Revenue
Through Current FY]]+Table2[[#This Row],[Direct Tax Revenue
Next FY &amp; After]]</f>
        <v>25642.628700000001</v>
      </c>
      <c r="AM47" s="18">
        <v>704.84169999999995</v>
      </c>
      <c r="AN47" s="18">
        <v>21156.2323</v>
      </c>
      <c r="AO47" s="18">
        <v>652.48559999999998</v>
      </c>
      <c r="AP47" s="18">
        <f>Table2[[#This Row],[Indirect  &amp; Induced Tax Revenue
Through Current FY]]+Table2[[#This Row],[Indirect  &amp; Induced Tax Revenue
Next FY &amp; After]]</f>
        <v>21808.7179</v>
      </c>
      <c r="AQ47" s="18">
        <v>1930.7608</v>
      </c>
      <c r="AR47" s="18">
        <v>45664.003599999996</v>
      </c>
      <c r="AS47" s="18">
        <v>1787.3430000000001</v>
      </c>
      <c r="AT47" s="18">
        <f>Table2[[#This Row],[Total Tax Revenue Generated
Through Current FY]]+Table2[[#This Row],[Total Tax Revenues Generated 
Next FY &amp; After]]</f>
        <v>47451.346599999997</v>
      </c>
      <c r="AU47" s="18">
        <f>VLOOKUP(A:A,[1]AssistancePivot!$1:$1048576,86,FALSE)</f>
        <v>288.33969999999999</v>
      </c>
      <c r="AV47" s="18">
        <v>3615.3786</v>
      </c>
      <c r="AW47" s="18">
        <v>266.92180000000002</v>
      </c>
      <c r="AX47" s="18">
        <v>3882.3004000000001</v>
      </c>
      <c r="AY47" s="18">
        <v>0</v>
      </c>
      <c r="AZ47" s="18">
        <v>1568.5229999999999</v>
      </c>
      <c r="BA47" s="18">
        <v>0</v>
      </c>
      <c r="BB47" s="18">
        <f>Table2[[#This Row],[MRT Savings
Through Current FY]]+Table2[[#This Row],[MRT Savings
Next FY &amp; After]]</f>
        <v>1568.5229999999999</v>
      </c>
      <c r="BC47" s="18">
        <v>0</v>
      </c>
      <c r="BD47" s="18">
        <v>171.6977</v>
      </c>
      <c r="BE47" s="18">
        <v>0</v>
      </c>
      <c r="BF47" s="18">
        <f>Table2[[#This Row],[ST Savings
Through Current FY]]+Table2[[#This Row],[ST Savings
Next FY &amp; After]]</f>
        <v>171.6977</v>
      </c>
      <c r="BG47" s="18">
        <v>0</v>
      </c>
      <c r="BH47" s="18">
        <v>0</v>
      </c>
      <c r="BI47" s="18">
        <v>0</v>
      </c>
      <c r="BJ47" s="18">
        <f>Table2[[#This Row],[Energy Savings
Through Current FY]]+Table2[[#This Row],[Energy Savings
Next FY &amp; After]]</f>
        <v>0</v>
      </c>
      <c r="BK47" s="18">
        <v>0</v>
      </c>
      <c r="BL47" s="18">
        <v>0</v>
      </c>
      <c r="BM47" s="18">
        <v>0</v>
      </c>
      <c r="BN47" s="18">
        <f>Table2[[#This Row],[Bond Savings
Through Current FY]]+Table2[[#This Row],[Bond Savings
Next FY &amp; After]]</f>
        <v>0</v>
      </c>
      <c r="BO47" s="18">
        <v>288.33969999999999</v>
      </c>
      <c r="BP47" s="18">
        <v>5355.5992999999999</v>
      </c>
      <c r="BQ47" s="18">
        <v>266.92180000000002</v>
      </c>
      <c r="BR47" s="18">
        <f>Table2[[#This Row],[Total Savings
Through Current FY]]+Table2[[#This Row],[Total Savings
Next FY &amp; After]]</f>
        <v>5622.5210999999999</v>
      </c>
      <c r="BS47" s="18">
        <v>0</v>
      </c>
      <c r="BT47" s="18">
        <v>0</v>
      </c>
      <c r="BU47" s="18">
        <v>0</v>
      </c>
      <c r="BV47" s="18">
        <f>Table2[[#This Row],[Recapture, Cancellation, or Reduction
Through Current FY]]+Table2[[#This Row],[Recapture, Cancellation, or Reduction
Next FY &amp; After]]</f>
        <v>0</v>
      </c>
      <c r="BW47" s="18">
        <v>0</v>
      </c>
      <c r="BX47" s="18">
        <v>0</v>
      </c>
      <c r="BY47" s="18">
        <v>0</v>
      </c>
      <c r="BZ47" s="18">
        <f>Table2[[#This Row],[Penalty Paid
Through Current FY]]+Table2[[#This Row],[Penalty Paid
Next FY &amp; After]]</f>
        <v>0</v>
      </c>
      <c r="CA47" s="18">
        <v>0</v>
      </c>
      <c r="CB47" s="18">
        <v>0</v>
      </c>
      <c r="CC47" s="18">
        <v>0</v>
      </c>
      <c r="CD47" s="18">
        <f>Table2[[#This Row],[Total Recapture &amp; Penalties
Through Current FY]]+Table2[[#This Row],[Total Recapture &amp; Penalties
Next FY &amp; After]]</f>
        <v>0</v>
      </c>
      <c r="CE47" s="18">
        <v>1642.4211</v>
      </c>
      <c r="CF47" s="18">
        <v>40308.404300000002</v>
      </c>
      <c r="CG47" s="18">
        <v>1520.4212</v>
      </c>
      <c r="CH47" s="18">
        <f>Table2[[#This Row],[Total Net Tax Revenue Generated
Through Current FY]]+Table2[[#This Row],[Total Net Tax Revenue Generated
Next FY &amp; After]]</f>
        <v>41828.825499999999</v>
      </c>
      <c r="CI47" s="18">
        <v>0</v>
      </c>
      <c r="CJ47" s="18">
        <v>0</v>
      </c>
      <c r="CK47" s="18">
        <v>0</v>
      </c>
      <c r="CL47" s="18">
        <v>0</v>
      </c>
      <c r="CM47" s="43"/>
      <c r="CN47" s="43"/>
      <c r="CO47" s="43"/>
      <c r="CP47" s="43"/>
      <c r="CQ47" s="43"/>
      <c r="CR47" s="43"/>
      <c r="CS47" s="43"/>
      <c r="CT47" s="43"/>
      <c r="CU47" s="43"/>
      <c r="CV47" s="43"/>
      <c r="CW47" s="47"/>
      <c r="CX47" s="47"/>
      <c r="CY47" s="47"/>
      <c r="CZ47" s="47"/>
      <c r="DA47" s="42"/>
      <c r="DB47" s="4"/>
      <c r="DE47" s="3"/>
      <c r="DF47" s="4"/>
      <c r="DG47" s="4"/>
      <c r="DH47" s="11"/>
      <c r="DI47" s="3"/>
      <c r="DJ47" s="1"/>
      <c r="DK47" s="1"/>
      <c r="DL47" s="1"/>
    </row>
    <row r="48" spans="1:116" x14ac:dyDescent="0.2">
      <c r="A48" s="12">
        <v>92893</v>
      </c>
      <c r="B48" s="14" t="s">
        <v>302</v>
      </c>
      <c r="C48" s="15" t="s">
        <v>1527</v>
      </c>
      <c r="D48" s="15" t="s">
        <v>176</v>
      </c>
      <c r="E48" s="25" t="s">
        <v>1669</v>
      </c>
      <c r="F48" s="26" t="s">
        <v>13</v>
      </c>
      <c r="G48" s="16">
        <v>19500000</v>
      </c>
      <c r="H48" s="14" t="s">
        <v>22</v>
      </c>
      <c r="I48" s="14" t="s">
        <v>303</v>
      </c>
      <c r="J48" s="12">
        <v>31</v>
      </c>
      <c r="K48" s="14" t="s">
        <v>20</v>
      </c>
      <c r="L48" s="15" t="s">
        <v>1975</v>
      </c>
      <c r="M48" s="15" t="s">
        <v>2018</v>
      </c>
      <c r="N48" s="15">
        <v>227707</v>
      </c>
      <c r="O48" s="15">
        <v>107762</v>
      </c>
      <c r="P48" s="13">
        <v>0</v>
      </c>
      <c r="Q48" s="13">
        <v>0</v>
      </c>
      <c r="R48" s="13">
        <v>0</v>
      </c>
      <c r="S48" s="13">
        <v>0</v>
      </c>
      <c r="T48" s="13">
        <v>0</v>
      </c>
      <c r="U48" s="13">
        <v>0</v>
      </c>
      <c r="V48" s="13">
        <v>0</v>
      </c>
      <c r="W48" s="13">
        <v>0</v>
      </c>
      <c r="X48" s="13">
        <v>0</v>
      </c>
      <c r="Y48" s="13">
        <v>0</v>
      </c>
      <c r="Z48" s="13">
        <v>88</v>
      </c>
      <c r="AA48" s="13">
        <v>0</v>
      </c>
      <c r="AB48" s="13">
        <v>0</v>
      </c>
      <c r="AC48" s="13">
        <v>0</v>
      </c>
      <c r="AD48" s="17">
        <v>0</v>
      </c>
      <c r="AE48" s="13">
        <v>0</v>
      </c>
      <c r="AF48" s="13">
        <v>0</v>
      </c>
      <c r="AG48" s="13">
        <v>0</v>
      </c>
      <c r="AH48" s="13">
        <v>0</v>
      </c>
      <c r="AI48" s="18">
        <v>1148.5006000000001</v>
      </c>
      <c r="AJ48" s="18">
        <v>8437.0748000000003</v>
      </c>
      <c r="AK48" s="18">
        <v>1063.1895999999999</v>
      </c>
      <c r="AL48" s="27">
        <f>Table2[[#This Row],[Direct Tax Revenue
Through Current FY]]+Table2[[#This Row],[Direct Tax Revenue
Next FY &amp; After]]</f>
        <v>9500.2644</v>
      </c>
      <c r="AM48" s="18">
        <v>427.76240000000001</v>
      </c>
      <c r="AN48" s="18">
        <v>1679.4779000000001</v>
      </c>
      <c r="AO48" s="18">
        <v>395.988</v>
      </c>
      <c r="AP48" s="18">
        <f>Table2[[#This Row],[Indirect  &amp; Induced Tax Revenue
Through Current FY]]+Table2[[#This Row],[Indirect  &amp; Induced Tax Revenue
Next FY &amp; After]]</f>
        <v>2075.4659000000001</v>
      </c>
      <c r="AQ48" s="18">
        <v>1576.2629999999999</v>
      </c>
      <c r="AR48" s="18">
        <v>10116.5527</v>
      </c>
      <c r="AS48" s="18">
        <v>1459.1776</v>
      </c>
      <c r="AT48" s="18">
        <f>Table2[[#This Row],[Total Tax Revenue Generated
Through Current FY]]+Table2[[#This Row],[Total Tax Revenues Generated 
Next FY &amp; After]]</f>
        <v>11575.730299999999</v>
      </c>
      <c r="AU48" s="18">
        <f>VLOOKUP(A:A,[1]AssistancePivot!$1:$1048576,86,FALSE)</f>
        <v>581.02689999999996</v>
      </c>
      <c r="AV48" s="18">
        <v>4020.7292000000002</v>
      </c>
      <c r="AW48" s="18">
        <v>537.86789999999996</v>
      </c>
      <c r="AX48" s="18">
        <v>4558.5971</v>
      </c>
      <c r="AY48" s="18">
        <v>0</v>
      </c>
      <c r="AZ48" s="18">
        <v>1568.5229999999999</v>
      </c>
      <c r="BA48" s="18">
        <v>0</v>
      </c>
      <c r="BB48" s="18">
        <f>Table2[[#This Row],[MRT Savings
Through Current FY]]+Table2[[#This Row],[MRT Savings
Next FY &amp; After]]</f>
        <v>1568.5229999999999</v>
      </c>
      <c r="BC48" s="18">
        <v>0</v>
      </c>
      <c r="BD48" s="18">
        <v>179.95480000000001</v>
      </c>
      <c r="BE48" s="18">
        <v>0</v>
      </c>
      <c r="BF48" s="18">
        <f>Table2[[#This Row],[ST Savings
Through Current FY]]+Table2[[#This Row],[ST Savings
Next FY &amp; After]]</f>
        <v>179.95480000000001</v>
      </c>
      <c r="BG48" s="18">
        <v>0</v>
      </c>
      <c r="BH48" s="18">
        <v>0</v>
      </c>
      <c r="BI48" s="18">
        <v>0</v>
      </c>
      <c r="BJ48" s="18">
        <f>Table2[[#This Row],[Energy Savings
Through Current FY]]+Table2[[#This Row],[Energy Savings
Next FY &amp; After]]</f>
        <v>0</v>
      </c>
      <c r="BK48" s="18">
        <v>0</v>
      </c>
      <c r="BL48" s="18">
        <v>0</v>
      </c>
      <c r="BM48" s="18">
        <v>0</v>
      </c>
      <c r="BN48" s="18">
        <f>Table2[[#This Row],[Bond Savings
Through Current FY]]+Table2[[#This Row],[Bond Savings
Next FY &amp; After]]</f>
        <v>0</v>
      </c>
      <c r="BO48" s="18">
        <v>581.02689999999996</v>
      </c>
      <c r="BP48" s="18">
        <v>5769.2070000000003</v>
      </c>
      <c r="BQ48" s="18">
        <v>537.86789999999996</v>
      </c>
      <c r="BR48" s="18">
        <f>Table2[[#This Row],[Total Savings
Through Current FY]]+Table2[[#This Row],[Total Savings
Next FY &amp; After]]</f>
        <v>6307.0749000000005</v>
      </c>
      <c r="BS48" s="18">
        <v>0</v>
      </c>
      <c r="BT48" s="18">
        <v>0</v>
      </c>
      <c r="BU48" s="18">
        <v>0</v>
      </c>
      <c r="BV48" s="18">
        <f>Table2[[#This Row],[Recapture, Cancellation, or Reduction
Through Current FY]]+Table2[[#This Row],[Recapture, Cancellation, or Reduction
Next FY &amp; After]]</f>
        <v>0</v>
      </c>
      <c r="BW48" s="18">
        <v>0</v>
      </c>
      <c r="BX48" s="18">
        <v>0</v>
      </c>
      <c r="BY48" s="18">
        <v>0</v>
      </c>
      <c r="BZ48" s="18">
        <f>Table2[[#This Row],[Penalty Paid
Through Current FY]]+Table2[[#This Row],[Penalty Paid
Next FY &amp; After]]</f>
        <v>0</v>
      </c>
      <c r="CA48" s="18">
        <v>0</v>
      </c>
      <c r="CB48" s="18">
        <v>0</v>
      </c>
      <c r="CC48" s="18">
        <v>0</v>
      </c>
      <c r="CD48" s="18">
        <f>Table2[[#This Row],[Total Recapture &amp; Penalties
Through Current FY]]+Table2[[#This Row],[Total Recapture &amp; Penalties
Next FY &amp; After]]</f>
        <v>0</v>
      </c>
      <c r="CE48" s="18">
        <v>995.23609999999996</v>
      </c>
      <c r="CF48" s="18">
        <v>4347.3456999999999</v>
      </c>
      <c r="CG48" s="18">
        <v>921.30970000000002</v>
      </c>
      <c r="CH48" s="18">
        <f>Table2[[#This Row],[Total Net Tax Revenue Generated
Through Current FY]]+Table2[[#This Row],[Total Net Tax Revenue Generated
Next FY &amp; After]]</f>
        <v>5268.6553999999996</v>
      </c>
      <c r="CI48" s="18">
        <v>0</v>
      </c>
      <c r="CJ48" s="18">
        <v>0</v>
      </c>
      <c r="CK48" s="18">
        <v>0</v>
      </c>
      <c r="CL48" s="18">
        <v>0</v>
      </c>
      <c r="CM48" s="43"/>
      <c r="CN48" s="43"/>
      <c r="CO48" s="43"/>
      <c r="CP48" s="43"/>
      <c r="CQ48" s="43"/>
      <c r="CR48" s="43"/>
      <c r="CS48" s="43"/>
      <c r="CT48" s="43"/>
      <c r="CU48" s="43"/>
      <c r="CV48" s="43"/>
      <c r="CW48" s="47"/>
      <c r="CX48" s="47"/>
      <c r="CY48" s="47"/>
      <c r="CZ48" s="47"/>
      <c r="DA48" s="42"/>
      <c r="DB48" s="4"/>
      <c r="DE48" s="3"/>
      <c r="DF48" s="4"/>
      <c r="DG48" s="4"/>
      <c r="DH48" s="11"/>
      <c r="DI48" s="3"/>
      <c r="DJ48" s="1"/>
      <c r="DK48" s="1"/>
      <c r="DL48" s="1"/>
    </row>
    <row r="49" spans="1:116" x14ac:dyDescent="0.2">
      <c r="A49" s="12">
        <v>92894</v>
      </c>
      <c r="B49" s="14" t="s">
        <v>304</v>
      </c>
      <c r="C49" s="15" t="s">
        <v>1527</v>
      </c>
      <c r="D49" s="15" t="s">
        <v>176</v>
      </c>
      <c r="E49" s="25" t="s">
        <v>1669</v>
      </c>
      <c r="F49" s="26" t="s">
        <v>13</v>
      </c>
      <c r="G49" s="16">
        <v>26970000</v>
      </c>
      <c r="H49" s="14" t="s">
        <v>22</v>
      </c>
      <c r="I49" s="14" t="s">
        <v>305</v>
      </c>
      <c r="J49" s="12">
        <v>31</v>
      </c>
      <c r="K49" s="14" t="s">
        <v>20</v>
      </c>
      <c r="L49" s="15" t="s">
        <v>1975</v>
      </c>
      <c r="M49" s="15" t="s">
        <v>1933</v>
      </c>
      <c r="N49" s="15">
        <v>330957</v>
      </c>
      <c r="O49" s="15">
        <v>178870</v>
      </c>
      <c r="P49" s="13">
        <v>0</v>
      </c>
      <c r="Q49" s="13">
        <v>0</v>
      </c>
      <c r="R49" s="13">
        <v>0</v>
      </c>
      <c r="S49" s="13">
        <v>0</v>
      </c>
      <c r="T49" s="13">
        <v>0</v>
      </c>
      <c r="U49" s="13">
        <v>0</v>
      </c>
      <c r="V49" s="13">
        <v>0</v>
      </c>
      <c r="W49" s="13">
        <v>0</v>
      </c>
      <c r="X49" s="13">
        <v>0</v>
      </c>
      <c r="Y49" s="13">
        <v>0</v>
      </c>
      <c r="Z49" s="13">
        <v>487</v>
      </c>
      <c r="AA49" s="13">
        <v>0</v>
      </c>
      <c r="AB49" s="13">
        <v>0</v>
      </c>
      <c r="AC49" s="13">
        <v>0</v>
      </c>
      <c r="AD49" s="17">
        <v>0</v>
      </c>
      <c r="AE49" s="13">
        <v>0</v>
      </c>
      <c r="AF49" s="13">
        <v>0</v>
      </c>
      <c r="AG49" s="13">
        <v>0</v>
      </c>
      <c r="AH49" s="13">
        <v>0</v>
      </c>
      <c r="AI49" s="18">
        <v>3474.4582999999998</v>
      </c>
      <c r="AJ49" s="18">
        <v>16965.0586</v>
      </c>
      <c r="AK49" s="18">
        <v>3216.3739</v>
      </c>
      <c r="AL49" s="27">
        <f>Table2[[#This Row],[Direct Tax Revenue
Through Current FY]]+Table2[[#This Row],[Direct Tax Revenue
Next FY &amp; After]]</f>
        <v>20181.432499999999</v>
      </c>
      <c r="AM49" s="18">
        <v>2367.3011000000001</v>
      </c>
      <c r="AN49" s="18">
        <v>6198.7982000000002</v>
      </c>
      <c r="AO49" s="18">
        <v>2191.4564999999998</v>
      </c>
      <c r="AP49" s="18">
        <f>Table2[[#This Row],[Indirect  &amp; Induced Tax Revenue
Through Current FY]]+Table2[[#This Row],[Indirect  &amp; Induced Tax Revenue
Next FY &amp; After]]</f>
        <v>8390.2546999999995</v>
      </c>
      <c r="AQ49" s="18">
        <v>5841.7593999999999</v>
      </c>
      <c r="AR49" s="18">
        <v>23163.856800000001</v>
      </c>
      <c r="AS49" s="18">
        <v>5407.8303999999998</v>
      </c>
      <c r="AT49" s="18">
        <f>Table2[[#This Row],[Total Tax Revenue Generated
Through Current FY]]+Table2[[#This Row],[Total Tax Revenues Generated 
Next FY &amp; After]]</f>
        <v>28571.6872</v>
      </c>
      <c r="AU49" s="18">
        <f>VLOOKUP(A:A,[1]AssistancePivot!$1:$1048576,86,FALSE)</f>
        <v>1035.8476000000001</v>
      </c>
      <c r="AV49" s="18">
        <v>6971.7358000000004</v>
      </c>
      <c r="AW49" s="18">
        <v>958.90449999999998</v>
      </c>
      <c r="AX49" s="18">
        <v>7930.6403</v>
      </c>
      <c r="AY49" s="18">
        <v>0</v>
      </c>
      <c r="AZ49" s="18">
        <v>1568.5229999999999</v>
      </c>
      <c r="BA49" s="18">
        <v>0</v>
      </c>
      <c r="BB49" s="18">
        <f>Table2[[#This Row],[MRT Savings
Through Current FY]]+Table2[[#This Row],[MRT Savings
Next FY &amp; After]]</f>
        <v>1568.5229999999999</v>
      </c>
      <c r="BC49" s="18">
        <v>0</v>
      </c>
      <c r="BD49" s="18">
        <v>209.27430000000001</v>
      </c>
      <c r="BE49" s="18">
        <v>0</v>
      </c>
      <c r="BF49" s="18">
        <f>Table2[[#This Row],[ST Savings
Through Current FY]]+Table2[[#This Row],[ST Savings
Next FY &amp; After]]</f>
        <v>209.27430000000001</v>
      </c>
      <c r="BG49" s="18">
        <v>0</v>
      </c>
      <c r="BH49" s="18">
        <v>0</v>
      </c>
      <c r="BI49" s="18">
        <v>0</v>
      </c>
      <c r="BJ49" s="18">
        <f>Table2[[#This Row],[Energy Savings
Through Current FY]]+Table2[[#This Row],[Energy Savings
Next FY &amp; After]]</f>
        <v>0</v>
      </c>
      <c r="BK49" s="18">
        <v>0</v>
      </c>
      <c r="BL49" s="18">
        <v>0</v>
      </c>
      <c r="BM49" s="18">
        <v>0</v>
      </c>
      <c r="BN49" s="18">
        <f>Table2[[#This Row],[Bond Savings
Through Current FY]]+Table2[[#This Row],[Bond Savings
Next FY &amp; After]]</f>
        <v>0</v>
      </c>
      <c r="BO49" s="18">
        <v>1035.8476000000001</v>
      </c>
      <c r="BP49" s="18">
        <v>8749.5331000000006</v>
      </c>
      <c r="BQ49" s="18">
        <v>958.90449999999998</v>
      </c>
      <c r="BR49" s="18">
        <f>Table2[[#This Row],[Total Savings
Through Current FY]]+Table2[[#This Row],[Total Savings
Next FY &amp; After]]</f>
        <v>9708.4376000000011</v>
      </c>
      <c r="BS49" s="18">
        <v>0</v>
      </c>
      <c r="BT49" s="18">
        <v>0</v>
      </c>
      <c r="BU49" s="18">
        <v>0</v>
      </c>
      <c r="BV49" s="18">
        <f>Table2[[#This Row],[Recapture, Cancellation, or Reduction
Through Current FY]]+Table2[[#This Row],[Recapture, Cancellation, or Reduction
Next FY &amp; After]]</f>
        <v>0</v>
      </c>
      <c r="BW49" s="18">
        <v>0</v>
      </c>
      <c r="BX49" s="18">
        <v>0</v>
      </c>
      <c r="BY49" s="18">
        <v>0</v>
      </c>
      <c r="BZ49" s="18">
        <f>Table2[[#This Row],[Penalty Paid
Through Current FY]]+Table2[[#This Row],[Penalty Paid
Next FY &amp; After]]</f>
        <v>0</v>
      </c>
      <c r="CA49" s="18">
        <v>0</v>
      </c>
      <c r="CB49" s="18">
        <v>0</v>
      </c>
      <c r="CC49" s="18">
        <v>0</v>
      </c>
      <c r="CD49" s="18">
        <f>Table2[[#This Row],[Total Recapture &amp; Penalties
Through Current FY]]+Table2[[#This Row],[Total Recapture &amp; Penalties
Next FY &amp; After]]</f>
        <v>0</v>
      </c>
      <c r="CE49" s="18">
        <v>4805.9117999999999</v>
      </c>
      <c r="CF49" s="18">
        <v>14414.323700000001</v>
      </c>
      <c r="CG49" s="18">
        <v>4448.9259000000002</v>
      </c>
      <c r="CH49" s="18">
        <f>Table2[[#This Row],[Total Net Tax Revenue Generated
Through Current FY]]+Table2[[#This Row],[Total Net Tax Revenue Generated
Next FY &amp; After]]</f>
        <v>18863.249600000003</v>
      </c>
      <c r="CI49" s="18">
        <v>0</v>
      </c>
      <c r="CJ49" s="18">
        <v>0</v>
      </c>
      <c r="CK49" s="18">
        <v>0</v>
      </c>
      <c r="CL49" s="18">
        <v>0</v>
      </c>
      <c r="CM49" s="43"/>
      <c r="CN49" s="43"/>
      <c r="CO49" s="43"/>
      <c r="CP49" s="43"/>
      <c r="CQ49" s="43"/>
      <c r="CR49" s="43"/>
      <c r="CS49" s="43"/>
      <c r="CT49" s="43"/>
      <c r="CU49" s="43"/>
      <c r="CV49" s="43"/>
      <c r="CW49" s="47"/>
      <c r="CX49" s="47"/>
      <c r="CY49" s="47"/>
      <c r="CZ49" s="47"/>
      <c r="DA49" s="42"/>
      <c r="DB49" s="4"/>
      <c r="DE49" s="3"/>
      <c r="DF49" s="4"/>
      <c r="DG49" s="4"/>
      <c r="DH49" s="11"/>
      <c r="DI49" s="3"/>
      <c r="DJ49" s="1"/>
      <c r="DK49" s="1"/>
      <c r="DL49" s="1"/>
    </row>
    <row r="50" spans="1:116" x14ac:dyDescent="0.2">
      <c r="A50" s="12">
        <v>92895</v>
      </c>
      <c r="B50" s="14" t="s">
        <v>306</v>
      </c>
      <c r="C50" s="15" t="s">
        <v>1527</v>
      </c>
      <c r="D50" s="15" t="s">
        <v>176</v>
      </c>
      <c r="E50" s="25" t="s">
        <v>1669</v>
      </c>
      <c r="F50" s="26" t="s">
        <v>13</v>
      </c>
      <c r="G50" s="16">
        <v>26970000</v>
      </c>
      <c r="H50" s="14" t="s">
        <v>22</v>
      </c>
      <c r="I50" s="14" t="s">
        <v>307</v>
      </c>
      <c r="J50" s="12">
        <v>31</v>
      </c>
      <c r="K50" s="14" t="s">
        <v>20</v>
      </c>
      <c r="L50" s="15" t="s">
        <v>1975</v>
      </c>
      <c r="M50" s="15" t="s">
        <v>2019</v>
      </c>
      <c r="N50" s="15">
        <v>321757</v>
      </c>
      <c r="O50" s="15">
        <v>141782</v>
      </c>
      <c r="P50" s="13">
        <v>0</v>
      </c>
      <c r="Q50" s="13">
        <v>0</v>
      </c>
      <c r="R50" s="13">
        <v>0</v>
      </c>
      <c r="S50" s="13">
        <v>0</v>
      </c>
      <c r="T50" s="13">
        <v>0</v>
      </c>
      <c r="U50" s="13">
        <v>0</v>
      </c>
      <c r="V50" s="13">
        <v>0</v>
      </c>
      <c r="W50" s="13">
        <v>0</v>
      </c>
      <c r="X50" s="13">
        <v>0</v>
      </c>
      <c r="Y50" s="13">
        <v>0</v>
      </c>
      <c r="Z50" s="13">
        <v>126</v>
      </c>
      <c r="AA50" s="13">
        <v>0</v>
      </c>
      <c r="AB50" s="13">
        <v>0</v>
      </c>
      <c r="AC50" s="13">
        <v>0</v>
      </c>
      <c r="AD50" s="17">
        <v>0</v>
      </c>
      <c r="AE50" s="13">
        <v>0</v>
      </c>
      <c r="AF50" s="13">
        <v>0</v>
      </c>
      <c r="AG50" s="13">
        <v>0</v>
      </c>
      <c r="AH50" s="13">
        <v>0</v>
      </c>
      <c r="AI50" s="18">
        <v>1421.5153</v>
      </c>
      <c r="AJ50" s="18">
        <v>10200.941699999999</v>
      </c>
      <c r="AK50" s="18">
        <v>1315.9244000000001</v>
      </c>
      <c r="AL50" s="27">
        <f>Table2[[#This Row],[Direct Tax Revenue
Through Current FY]]+Table2[[#This Row],[Direct Tax Revenue
Next FY &amp; After]]</f>
        <v>11516.866099999999</v>
      </c>
      <c r="AM50" s="18">
        <v>612.4819</v>
      </c>
      <c r="AN50" s="18">
        <v>1794.7655</v>
      </c>
      <c r="AO50" s="18">
        <v>566.98630000000003</v>
      </c>
      <c r="AP50" s="18">
        <f>Table2[[#This Row],[Indirect  &amp; Induced Tax Revenue
Through Current FY]]+Table2[[#This Row],[Indirect  &amp; Induced Tax Revenue
Next FY &amp; After]]</f>
        <v>2361.7518</v>
      </c>
      <c r="AQ50" s="18">
        <v>2033.9972</v>
      </c>
      <c r="AR50" s="18">
        <v>11995.707200000001</v>
      </c>
      <c r="AS50" s="18">
        <v>1882.9106999999999</v>
      </c>
      <c r="AT50" s="18">
        <f>Table2[[#This Row],[Total Tax Revenue Generated
Through Current FY]]+Table2[[#This Row],[Total Tax Revenues Generated 
Next FY &amp; After]]</f>
        <v>13878.617900000001</v>
      </c>
      <c r="AU50" s="18">
        <f>VLOOKUP(A:A,[1]AssistancePivot!$1:$1048576,86,FALSE)</f>
        <v>393.86340000000001</v>
      </c>
      <c r="AV50" s="18">
        <v>4471.6122999999998</v>
      </c>
      <c r="AW50" s="18">
        <v>364.6071</v>
      </c>
      <c r="AX50" s="18">
        <v>4836.2194</v>
      </c>
      <c r="AY50" s="18">
        <v>0</v>
      </c>
      <c r="AZ50" s="18">
        <v>1568.5229999999999</v>
      </c>
      <c r="BA50" s="18">
        <v>0</v>
      </c>
      <c r="BB50" s="18">
        <f>Table2[[#This Row],[MRT Savings
Through Current FY]]+Table2[[#This Row],[MRT Savings
Next FY &amp; After]]</f>
        <v>1568.5229999999999</v>
      </c>
      <c r="BC50" s="18">
        <v>0</v>
      </c>
      <c r="BD50" s="18">
        <v>163.91759999999999</v>
      </c>
      <c r="BE50" s="18">
        <v>0</v>
      </c>
      <c r="BF50" s="18">
        <f>Table2[[#This Row],[ST Savings
Through Current FY]]+Table2[[#This Row],[ST Savings
Next FY &amp; After]]</f>
        <v>163.91759999999999</v>
      </c>
      <c r="BG50" s="18">
        <v>0</v>
      </c>
      <c r="BH50" s="18">
        <v>0</v>
      </c>
      <c r="BI50" s="18">
        <v>0</v>
      </c>
      <c r="BJ50" s="18">
        <f>Table2[[#This Row],[Energy Savings
Through Current FY]]+Table2[[#This Row],[Energy Savings
Next FY &amp; After]]</f>
        <v>0</v>
      </c>
      <c r="BK50" s="18">
        <v>0</v>
      </c>
      <c r="BL50" s="18">
        <v>0</v>
      </c>
      <c r="BM50" s="18">
        <v>0</v>
      </c>
      <c r="BN50" s="18">
        <f>Table2[[#This Row],[Bond Savings
Through Current FY]]+Table2[[#This Row],[Bond Savings
Next FY &amp; After]]</f>
        <v>0</v>
      </c>
      <c r="BO50" s="18">
        <v>393.86340000000001</v>
      </c>
      <c r="BP50" s="18">
        <v>6204.0528999999997</v>
      </c>
      <c r="BQ50" s="18">
        <v>364.6071</v>
      </c>
      <c r="BR50" s="18">
        <f>Table2[[#This Row],[Total Savings
Through Current FY]]+Table2[[#This Row],[Total Savings
Next FY &amp; After]]</f>
        <v>6568.66</v>
      </c>
      <c r="BS50" s="18">
        <v>0</v>
      </c>
      <c r="BT50" s="18">
        <v>0</v>
      </c>
      <c r="BU50" s="18">
        <v>0</v>
      </c>
      <c r="BV50" s="18">
        <f>Table2[[#This Row],[Recapture, Cancellation, or Reduction
Through Current FY]]+Table2[[#This Row],[Recapture, Cancellation, or Reduction
Next FY &amp; After]]</f>
        <v>0</v>
      </c>
      <c r="BW50" s="18">
        <v>0</v>
      </c>
      <c r="BX50" s="18">
        <v>0</v>
      </c>
      <c r="BY50" s="18">
        <v>0</v>
      </c>
      <c r="BZ50" s="18">
        <f>Table2[[#This Row],[Penalty Paid
Through Current FY]]+Table2[[#This Row],[Penalty Paid
Next FY &amp; After]]</f>
        <v>0</v>
      </c>
      <c r="CA50" s="18">
        <v>0</v>
      </c>
      <c r="CB50" s="18">
        <v>0</v>
      </c>
      <c r="CC50" s="18">
        <v>0</v>
      </c>
      <c r="CD50" s="18">
        <f>Table2[[#This Row],[Total Recapture &amp; Penalties
Through Current FY]]+Table2[[#This Row],[Total Recapture &amp; Penalties
Next FY &amp; After]]</f>
        <v>0</v>
      </c>
      <c r="CE50" s="18">
        <v>1640.1338000000001</v>
      </c>
      <c r="CF50" s="18">
        <v>5791.6543000000001</v>
      </c>
      <c r="CG50" s="18">
        <v>1518.3036</v>
      </c>
      <c r="CH50" s="18">
        <f>Table2[[#This Row],[Total Net Tax Revenue Generated
Through Current FY]]+Table2[[#This Row],[Total Net Tax Revenue Generated
Next FY &amp; After]]</f>
        <v>7309.9579000000003</v>
      </c>
      <c r="CI50" s="18">
        <v>0</v>
      </c>
      <c r="CJ50" s="18">
        <v>0</v>
      </c>
      <c r="CK50" s="18">
        <v>0</v>
      </c>
      <c r="CL50" s="18">
        <v>0</v>
      </c>
      <c r="CM50" s="43"/>
      <c r="CN50" s="43"/>
      <c r="CO50" s="43"/>
      <c r="CP50" s="43"/>
      <c r="CQ50" s="43"/>
      <c r="CR50" s="43"/>
      <c r="CS50" s="43"/>
      <c r="CT50" s="43"/>
      <c r="CU50" s="43"/>
      <c r="CV50" s="43"/>
      <c r="CW50" s="47"/>
      <c r="CX50" s="47"/>
      <c r="CY50" s="47"/>
      <c r="CZ50" s="47"/>
      <c r="DA50" s="42"/>
      <c r="DB50" s="4"/>
      <c r="DE50" s="3"/>
      <c r="DF50" s="4"/>
      <c r="DG50" s="4"/>
      <c r="DH50" s="11"/>
      <c r="DI50" s="3"/>
      <c r="DJ50" s="1"/>
      <c r="DK50" s="1"/>
      <c r="DL50" s="1"/>
    </row>
    <row r="51" spans="1:116" x14ac:dyDescent="0.2">
      <c r="A51" s="12">
        <v>94084</v>
      </c>
      <c r="B51" s="14" t="s">
        <v>927</v>
      </c>
      <c r="C51" s="15" t="s">
        <v>1509</v>
      </c>
      <c r="D51" s="15" t="s">
        <v>928</v>
      </c>
      <c r="E51" s="25" t="s">
        <v>1769</v>
      </c>
      <c r="F51" s="26" t="s">
        <v>477</v>
      </c>
      <c r="G51" s="16">
        <v>21000000</v>
      </c>
      <c r="H51" s="14" t="s">
        <v>91</v>
      </c>
      <c r="I51" s="14" t="s">
        <v>590</v>
      </c>
      <c r="J51" s="12">
        <v>6</v>
      </c>
      <c r="K51" s="14" t="s">
        <v>94</v>
      </c>
      <c r="L51" s="15" t="s">
        <v>2179</v>
      </c>
      <c r="M51" s="15" t="s">
        <v>2259</v>
      </c>
      <c r="N51" s="15">
        <v>18476</v>
      </c>
      <c r="O51" s="15">
        <v>252472</v>
      </c>
      <c r="P51" s="13">
        <v>235</v>
      </c>
      <c r="Q51" s="13">
        <v>41</v>
      </c>
      <c r="R51" s="13">
        <v>0</v>
      </c>
      <c r="S51" s="13">
        <v>193</v>
      </c>
      <c r="T51" s="13">
        <v>140</v>
      </c>
      <c r="U51" s="13">
        <v>12</v>
      </c>
      <c r="V51" s="13">
        <v>126</v>
      </c>
      <c r="W51" s="13">
        <v>55</v>
      </c>
      <c r="X51" s="13">
        <v>28</v>
      </c>
      <c r="Y51" s="13">
        <v>526</v>
      </c>
      <c r="Z51" s="13">
        <v>359</v>
      </c>
      <c r="AA51" s="13">
        <v>69.961977186311785</v>
      </c>
      <c r="AB51" s="13" t="s">
        <v>16</v>
      </c>
      <c r="AC51" s="13" t="s">
        <v>17</v>
      </c>
      <c r="AD51" s="17">
        <v>77</v>
      </c>
      <c r="AE51" s="13">
        <v>0</v>
      </c>
      <c r="AF51" s="13">
        <v>136</v>
      </c>
      <c r="AG51" s="13">
        <v>49</v>
      </c>
      <c r="AH51" s="13">
        <v>209</v>
      </c>
      <c r="AI51" s="18">
        <v>813.16959999999995</v>
      </c>
      <c r="AJ51" s="18">
        <v>6159.1304</v>
      </c>
      <c r="AK51" s="18">
        <v>1851.8685</v>
      </c>
      <c r="AL51" s="27">
        <f>Table2[[#This Row],[Direct Tax Revenue
Through Current FY]]+Table2[[#This Row],[Direct Tax Revenue
Next FY &amp; After]]</f>
        <v>8010.9989000000005</v>
      </c>
      <c r="AM51" s="18">
        <v>1524.6111000000001</v>
      </c>
      <c r="AN51" s="18">
        <v>10513.3734</v>
      </c>
      <c r="AO51" s="18">
        <v>3754.7881000000002</v>
      </c>
      <c r="AP51" s="18">
        <f>Table2[[#This Row],[Indirect  &amp; Induced Tax Revenue
Through Current FY]]+Table2[[#This Row],[Indirect  &amp; Induced Tax Revenue
Next FY &amp; After]]</f>
        <v>14268.1615</v>
      </c>
      <c r="AQ51" s="18">
        <v>2337.7806999999998</v>
      </c>
      <c r="AR51" s="18">
        <v>16672.503799999999</v>
      </c>
      <c r="AS51" s="18">
        <v>5606.6566000000003</v>
      </c>
      <c r="AT51" s="18">
        <f>Table2[[#This Row],[Total Tax Revenue Generated
Through Current FY]]+Table2[[#This Row],[Total Tax Revenues Generated 
Next FY &amp; After]]</f>
        <v>22279.160400000001</v>
      </c>
      <c r="AU51" s="18">
        <f>VLOOKUP(A:A,[1]AssistancePivot!$1:$1048576,86,FALSE)</f>
        <v>0</v>
      </c>
      <c r="AV51" s="18">
        <v>0</v>
      </c>
      <c r="AW51" s="18">
        <v>0</v>
      </c>
      <c r="AX51" s="18">
        <v>0</v>
      </c>
      <c r="AY51" s="18">
        <v>0</v>
      </c>
      <c r="AZ51" s="18">
        <v>904.995</v>
      </c>
      <c r="BA51" s="18">
        <v>0</v>
      </c>
      <c r="BB51" s="18">
        <f>Table2[[#This Row],[MRT Savings
Through Current FY]]+Table2[[#This Row],[MRT Savings
Next FY &amp; After]]</f>
        <v>904.995</v>
      </c>
      <c r="BC51" s="18">
        <v>0</v>
      </c>
      <c r="BD51" s="18">
        <v>0</v>
      </c>
      <c r="BE51" s="18">
        <v>0</v>
      </c>
      <c r="BF51" s="18">
        <f>Table2[[#This Row],[ST Savings
Through Current FY]]+Table2[[#This Row],[ST Savings
Next FY &amp; After]]</f>
        <v>0</v>
      </c>
      <c r="BG51" s="18">
        <v>0</v>
      </c>
      <c r="BH51" s="18">
        <v>0</v>
      </c>
      <c r="BI51" s="18">
        <v>0</v>
      </c>
      <c r="BJ51" s="18">
        <f>Table2[[#This Row],[Energy Savings
Through Current FY]]+Table2[[#This Row],[Energy Savings
Next FY &amp; After]]</f>
        <v>0</v>
      </c>
      <c r="BK51" s="18">
        <v>6.3590999999999998</v>
      </c>
      <c r="BL51" s="18">
        <v>44.8825</v>
      </c>
      <c r="BM51" s="18">
        <v>15.2285</v>
      </c>
      <c r="BN51" s="18">
        <f>Table2[[#This Row],[Bond Savings
Through Current FY]]+Table2[[#This Row],[Bond Savings
Next FY &amp; After]]</f>
        <v>60.111000000000004</v>
      </c>
      <c r="BO51" s="18">
        <v>6.3590999999999998</v>
      </c>
      <c r="BP51" s="18">
        <v>949.87750000000005</v>
      </c>
      <c r="BQ51" s="18">
        <v>15.2285</v>
      </c>
      <c r="BR51" s="18">
        <f>Table2[[#This Row],[Total Savings
Through Current FY]]+Table2[[#This Row],[Total Savings
Next FY &amp; After]]</f>
        <v>965.10600000000011</v>
      </c>
      <c r="BS51" s="18">
        <v>0</v>
      </c>
      <c r="BT51" s="18">
        <v>0</v>
      </c>
      <c r="BU51" s="18">
        <v>0</v>
      </c>
      <c r="BV51" s="18">
        <f>Table2[[#This Row],[Recapture, Cancellation, or Reduction
Through Current FY]]+Table2[[#This Row],[Recapture, Cancellation, or Reduction
Next FY &amp; After]]</f>
        <v>0</v>
      </c>
      <c r="BW51" s="18">
        <v>0</v>
      </c>
      <c r="BX51" s="18">
        <v>0</v>
      </c>
      <c r="BY51" s="18">
        <v>0</v>
      </c>
      <c r="BZ51" s="18">
        <f>Table2[[#This Row],[Penalty Paid
Through Current FY]]+Table2[[#This Row],[Penalty Paid
Next FY &amp; After]]</f>
        <v>0</v>
      </c>
      <c r="CA51" s="18">
        <v>0</v>
      </c>
      <c r="CB51" s="18">
        <v>0</v>
      </c>
      <c r="CC51" s="18">
        <v>0</v>
      </c>
      <c r="CD51" s="18">
        <f>Table2[[#This Row],[Total Recapture &amp; Penalties
Through Current FY]]+Table2[[#This Row],[Total Recapture &amp; Penalties
Next FY &amp; After]]</f>
        <v>0</v>
      </c>
      <c r="CE51" s="18">
        <v>2331.4216000000001</v>
      </c>
      <c r="CF51" s="18">
        <v>15722.6263</v>
      </c>
      <c r="CG51" s="18">
        <v>5591.4281000000001</v>
      </c>
      <c r="CH51" s="18">
        <f>Table2[[#This Row],[Total Net Tax Revenue Generated
Through Current FY]]+Table2[[#This Row],[Total Net Tax Revenue Generated
Next FY &amp; After]]</f>
        <v>21314.054400000001</v>
      </c>
      <c r="CI51" s="18">
        <v>0</v>
      </c>
      <c r="CJ51" s="18">
        <v>0</v>
      </c>
      <c r="CK51" s="18">
        <v>0</v>
      </c>
      <c r="CL51" s="18">
        <v>0</v>
      </c>
      <c r="CM51" s="43">
        <v>0</v>
      </c>
      <c r="CN51" s="43">
        <v>0</v>
      </c>
      <c r="CO51" s="43">
        <v>0</v>
      </c>
      <c r="CP51" s="43">
        <v>554</v>
      </c>
      <c r="CQ51" s="43">
        <f>Table2[[#This Row],[Total Number of Industrial Jobs]]+Table2[[#This Row],[Total Number of Restaurant Jobs]]+Table2[[#This Row],[Total Number of Retail Jobs]]+Table2[[#This Row],[Total Number of Other Jobs]]</f>
        <v>554</v>
      </c>
      <c r="CR51" s="43">
        <v>0</v>
      </c>
      <c r="CS51" s="43">
        <v>0</v>
      </c>
      <c r="CT51" s="43">
        <v>0</v>
      </c>
      <c r="CU51" s="43">
        <v>554</v>
      </c>
      <c r="CV51" s="43">
        <f>Table2[[#This Row],[Number of Industrial Jobs Earning a Living Wage or more]]+Table2[[#This Row],[Number of Restaurant Jobs Earning a Living Wage or more]]+Table2[[#This Row],[Number of Retail Jobs Earning a Living Wage or more]]+Table2[[#This Row],[Number of Other Jobs Earning a Living Wage or more]]</f>
        <v>554</v>
      </c>
      <c r="CW51" s="47">
        <v>0</v>
      </c>
      <c r="CX51" s="47">
        <v>0</v>
      </c>
      <c r="CY51" s="47">
        <v>0</v>
      </c>
      <c r="CZ51" s="47">
        <v>100</v>
      </c>
      <c r="DA51" s="42">
        <v>1</v>
      </c>
      <c r="DB51" s="4"/>
      <c r="DE51" s="3"/>
      <c r="DF51" s="4"/>
      <c r="DG51" s="4"/>
      <c r="DH51" s="11"/>
      <c r="DI51" s="3"/>
      <c r="DJ51" s="1"/>
      <c r="DK51" s="1"/>
      <c r="DL51" s="1"/>
    </row>
    <row r="52" spans="1:116" x14ac:dyDescent="0.2">
      <c r="A52" s="12">
        <v>94095</v>
      </c>
      <c r="B52" s="14" t="s">
        <v>956</v>
      </c>
      <c r="C52" s="15" t="s">
        <v>1622</v>
      </c>
      <c r="D52" s="15" t="s">
        <v>957</v>
      </c>
      <c r="E52" s="25" t="s">
        <v>1778</v>
      </c>
      <c r="F52" s="26" t="s">
        <v>477</v>
      </c>
      <c r="G52" s="16">
        <v>8830000</v>
      </c>
      <c r="H52" s="14" t="s">
        <v>91</v>
      </c>
      <c r="I52" s="14" t="s">
        <v>778</v>
      </c>
      <c r="J52" s="12">
        <v>4</v>
      </c>
      <c r="K52" s="14" t="s">
        <v>94</v>
      </c>
      <c r="L52" s="15" t="s">
        <v>2236</v>
      </c>
      <c r="M52" s="15" t="s">
        <v>2299</v>
      </c>
      <c r="N52" s="15">
        <v>18972</v>
      </c>
      <c r="O52" s="15">
        <v>18972</v>
      </c>
      <c r="P52" s="13">
        <v>48</v>
      </c>
      <c r="Q52" s="13">
        <v>0</v>
      </c>
      <c r="R52" s="13">
        <v>0</v>
      </c>
      <c r="S52" s="13">
        <v>0</v>
      </c>
      <c r="T52" s="13">
        <v>1</v>
      </c>
      <c r="U52" s="13">
        <v>0</v>
      </c>
      <c r="V52" s="13">
        <v>36</v>
      </c>
      <c r="W52" s="13">
        <v>0</v>
      </c>
      <c r="X52" s="13">
        <v>0</v>
      </c>
      <c r="Y52" s="13">
        <v>37</v>
      </c>
      <c r="Z52" s="13">
        <v>36</v>
      </c>
      <c r="AA52" s="13">
        <v>62.162162162162161</v>
      </c>
      <c r="AB52" s="13" t="s">
        <v>16</v>
      </c>
      <c r="AC52" s="13" t="s">
        <v>17</v>
      </c>
      <c r="AD52" s="17">
        <v>0</v>
      </c>
      <c r="AE52" s="13">
        <v>0</v>
      </c>
      <c r="AF52" s="13">
        <v>0</v>
      </c>
      <c r="AG52" s="13">
        <v>0</v>
      </c>
      <c r="AH52" s="13">
        <v>0</v>
      </c>
      <c r="AI52" s="18">
        <v>82.729200000000006</v>
      </c>
      <c r="AJ52" s="18">
        <v>657.50220000000002</v>
      </c>
      <c r="AK52" s="18">
        <v>625.16849999999999</v>
      </c>
      <c r="AL52" s="27">
        <f>Table2[[#This Row],[Direct Tax Revenue
Through Current FY]]+Table2[[#This Row],[Direct Tax Revenue
Next FY &amp; After]]</f>
        <v>1282.6707000000001</v>
      </c>
      <c r="AM52" s="18">
        <v>169.01779999999999</v>
      </c>
      <c r="AN52" s="18">
        <v>1101.3963000000001</v>
      </c>
      <c r="AO52" s="18">
        <v>1277.2339999999999</v>
      </c>
      <c r="AP52" s="18">
        <f>Table2[[#This Row],[Indirect  &amp; Induced Tax Revenue
Through Current FY]]+Table2[[#This Row],[Indirect  &amp; Induced Tax Revenue
Next FY &amp; After]]</f>
        <v>2378.6302999999998</v>
      </c>
      <c r="AQ52" s="18">
        <v>251.74700000000001</v>
      </c>
      <c r="AR52" s="18">
        <v>1758.8985</v>
      </c>
      <c r="AS52" s="18">
        <v>1902.4024999999999</v>
      </c>
      <c r="AT52" s="18">
        <f>Table2[[#This Row],[Total Tax Revenue Generated
Through Current FY]]+Table2[[#This Row],[Total Tax Revenues Generated 
Next FY &amp; After]]</f>
        <v>3661.3009999999999</v>
      </c>
      <c r="AU52" s="18">
        <f>VLOOKUP(A:A,[1]AssistancePivot!$1:$1048576,86,FALSE)</f>
        <v>0</v>
      </c>
      <c r="AV52" s="18">
        <v>0</v>
      </c>
      <c r="AW52" s="18">
        <v>0</v>
      </c>
      <c r="AX52" s="18">
        <v>0</v>
      </c>
      <c r="AY52" s="18">
        <v>0</v>
      </c>
      <c r="AZ52" s="18">
        <v>144.6354</v>
      </c>
      <c r="BA52" s="18">
        <v>0</v>
      </c>
      <c r="BB52" s="18">
        <f>Table2[[#This Row],[MRT Savings
Through Current FY]]+Table2[[#This Row],[MRT Savings
Next FY &amp; After]]</f>
        <v>144.6354</v>
      </c>
      <c r="BC52" s="18">
        <v>0</v>
      </c>
      <c r="BD52" s="18">
        <v>0</v>
      </c>
      <c r="BE52" s="18">
        <v>0</v>
      </c>
      <c r="BF52" s="18">
        <f>Table2[[#This Row],[ST Savings
Through Current FY]]+Table2[[#This Row],[ST Savings
Next FY &amp; After]]</f>
        <v>0</v>
      </c>
      <c r="BG52" s="18">
        <v>0</v>
      </c>
      <c r="BH52" s="18">
        <v>0</v>
      </c>
      <c r="BI52" s="18">
        <v>0</v>
      </c>
      <c r="BJ52" s="18">
        <f>Table2[[#This Row],[Energy Savings
Through Current FY]]+Table2[[#This Row],[Energy Savings
Next FY &amp; After]]</f>
        <v>0</v>
      </c>
      <c r="BK52" s="18">
        <v>4.7804000000000002</v>
      </c>
      <c r="BL52" s="18">
        <v>25.7135</v>
      </c>
      <c r="BM52" s="18">
        <v>28.989899999999999</v>
      </c>
      <c r="BN52" s="18">
        <f>Table2[[#This Row],[Bond Savings
Through Current FY]]+Table2[[#This Row],[Bond Savings
Next FY &amp; After]]</f>
        <v>54.703400000000002</v>
      </c>
      <c r="BO52" s="18">
        <v>4.7804000000000002</v>
      </c>
      <c r="BP52" s="18">
        <v>170.34889999999999</v>
      </c>
      <c r="BQ52" s="18">
        <v>28.989899999999999</v>
      </c>
      <c r="BR52" s="18">
        <f>Table2[[#This Row],[Total Savings
Through Current FY]]+Table2[[#This Row],[Total Savings
Next FY &amp; After]]</f>
        <v>199.33879999999999</v>
      </c>
      <c r="BS52" s="18">
        <v>0</v>
      </c>
      <c r="BT52" s="18">
        <v>0</v>
      </c>
      <c r="BU52" s="18">
        <v>0</v>
      </c>
      <c r="BV52" s="18">
        <f>Table2[[#This Row],[Recapture, Cancellation, or Reduction
Through Current FY]]+Table2[[#This Row],[Recapture, Cancellation, or Reduction
Next FY &amp; After]]</f>
        <v>0</v>
      </c>
      <c r="BW52" s="18">
        <v>0</v>
      </c>
      <c r="BX52" s="18">
        <v>0</v>
      </c>
      <c r="BY52" s="18">
        <v>0</v>
      </c>
      <c r="BZ52" s="18">
        <f>Table2[[#This Row],[Penalty Paid
Through Current FY]]+Table2[[#This Row],[Penalty Paid
Next FY &amp; After]]</f>
        <v>0</v>
      </c>
      <c r="CA52" s="18">
        <v>0</v>
      </c>
      <c r="CB52" s="18">
        <v>0</v>
      </c>
      <c r="CC52" s="18">
        <v>0</v>
      </c>
      <c r="CD52" s="18">
        <f>Table2[[#This Row],[Total Recapture &amp; Penalties
Through Current FY]]+Table2[[#This Row],[Total Recapture &amp; Penalties
Next FY &amp; After]]</f>
        <v>0</v>
      </c>
      <c r="CE52" s="18">
        <v>246.9666</v>
      </c>
      <c r="CF52" s="18">
        <v>1588.5496000000001</v>
      </c>
      <c r="CG52" s="18">
        <v>1873.4126000000001</v>
      </c>
      <c r="CH52" s="18">
        <f>Table2[[#This Row],[Total Net Tax Revenue Generated
Through Current FY]]+Table2[[#This Row],[Total Net Tax Revenue Generated
Next FY &amp; After]]</f>
        <v>3461.9621999999999</v>
      </c>
      <c r="CI52" s="18">
        <v>0</v>
      </c>
      <c r="CJ52" s="18">
        <v>0</v>
      </c>
      <c r="CK52" s="18">
        <v>0</v>
      </c>
      <c r="CL52" s="18">
        <v>0</v>
      </c>
      <c r="CM52" s="43">
        <v>0</v>
      </c>
      <c r="CN52" s="43">
        <v>0</v>
      </c>
      <c r="CO52" s="43">
        <v>0</v>
      </c>
      <c r="CP52" s="43">
        <v>37</v>
      </c>
      <c r="CQ52" s="43">
        <f>Table2[[#This Row],[Total Number of Industrial Jobs]]+Table2[[#This Row],[Total Number of Restaurant Jobs]]+Table2[[#This Row],[Total Number of Retail Jobs]]+Table2[[#This Row],[Total Number of Other Jobs]]</f>
        <v>37</v>
      </c>
      <c r="CR52" s="43">
        <v>0</v>
      </c>
      <c r="CS52" s="43">
        <v>0</v>
      </c>
      <c r="CT52" s="43">
        <v>0</v>
      </c>
      <c r="CU52" s="43">
        <v>37</v>
      </c>
      <c r="CV52" s="43">
        <f>Table2[[#This Row],[Number of Industrial Jobs Earning a Living Wage or more]]+Table2[[#This Row],[Number of Restaurant Jobs Earning a Living Wage or more]]+Table2[[#This Row],[Number of Retail Jobs Earning a Living Wage or more]]+Table2[[#This Row],[Number of Other Jobs Earning a Living Wage or more]]</f>
        <v>37</v>
      </c>
      <c r="CW52" s="47">
        <v>0</v>
      </c>
      <c r="CX52" s="47">
        <v>0</v>
      </c>
      <c r="CY52" s="47">
        <v>0</v>
      </c>
      <c r="CZ52" s="47">
        <v>100</v>
      </c>
      <c r="DA52" s="42">
        <v>1</v>
      </c>
      <c r="DB52" s="4"/>
      <c r="DE52" s="3"/>
      <c r="DF52" s="4"/>
      <c r="DG52" s="4"/>
      <c r="DH52" s="11"/>
      <c r="DI52" s="3"/>
      <c r="DJ52" s="1"/>
      <c r="DK52" s="1"/>
      <c r="DL52" s="1"/>
    </row>
    <row r="53" spans="1:116" x14ac:dyDescent="0.2">
      <c r="A53" s="12">
        <v>93320</v>
      </c>
      <c r="B53" s="14" t="s">
        <v>510</v>
      </c>
      <c r="C53" s="15" t="s">
        <v>1597</v>
      </c>
      <c r="D53" s="15" t="s">
        <v>512</v>
      </c>
      <c r="E53" s="25" t="s">
        <v>1696</v>
      </c>
      <c r="F53" s="26" t="s">
        <v>13</v>
      </c>
      <c r="G53" s="16">
        <v>5200000</v>
      </c>
      <c r="H53" s="14" t="s">
        <v>22</v>
      </c>
      <c r="I53" s="14" t="s">
        <v>511</v>
      </c>
      <c r="J53" s="12">
        <v>38</v>
      </c>
      <c r="K53" s="14" t="s">
        <v>12</v>
      </c>
      <c r="L53" s="15" t="s">
        <v>2133</v>
      </c>
      <c r="M53" s="15" t="s">
        <v>1969</v>
      </c>
      <c r="N53" s="15">
        <v>37500</v>
      </c>
      <c r="O53" s="15">
        <v>23600</v>
      </c>
      <c r="P53" s="13">
        <v>66</v>
      </c>
      <c r="Q53" s="13">
        <v>69</v>
      </c>
      <c r="R53" s="13">
        <v>0</v>
      </c>
      <c r="S53" s="13">
        <v>0</v>
      </c>
      <c r="T53" s="13">
        <v>0</v>
      </c>
      <c r="U53" s="13">
        <v>0</v>
      </c>
      <c r="V53" s="13">
        <v>156</v>
      </c>
      <c r="W53" s="13">
        <v>0</v>
      </c>
      <c r="X53" s="13">
        <v>0</v>
      </c>
      <c r="Y53" s="13">
        <v>156</v>
      </c>
      <c r="Z53" s="13">
        <v>156</v>
      </c>
      <c r="AA53" s="13">
        <v>7.6923076923076925</v>
      </c>
      <c r="AB53" s="13" t="s">
        <v>16</v>
      </c>
      <c r="AC53" s="13" t="s">
        <v>16</v>
      </c>
      <c r="AD53" s="17">
        <v>0</v>
      </c>
      <c r="AE53" s="13">
        <v>0</v>
      </c>
      <c r="AF53" s="13">
        <v>0</v>
      </c>
      <c r="AG53" s="13">
        <v>0</v>
      </c>
      <c r="AH53" s="13">
        <v>0</v>
      </c>
      <c r="AI53" s="18">
        <v>759.79250000000002</v>
      </c>
      <c r="AJ53" s="18">
        <v>4833.8036000000002</v>
      </c>
      <c r="AK53" s="18">
        <v>3303.8717999999999</v>
      </c>
      <c r="AL53" s="27">
        <f>Table2[[#This Row],[Direct Tax Revenue
Through Current FY]]+Table2[[#This Row],[Direct Tax Revenue
Next FY &amp; After]]</f>
        <v>8137.6754000000001</v>
      </c>
      <c r="AM53" s="18">
        <v>787.87750000000005</v>
      </c>
      <c r="AN53" s="18">
        <v>4518.1165000000001</v>
      </c>
      <c r="AO53" s="18">
        <v>3425.9969000000001</v>
      </c>
      <c r="AP53" s="18">
        <f>Table2[[#This Row],[Indirect  &amp; Induced Tax Revenue
Through Current FY]]+Table2[[#This Row],[Indirect  &amp; Induced Tax Revenue
Next FY &amp; After]]</f>
        <v>7944.1134000000002</v>
      </c>
      <c r="AQ53" s="18">
        <v>1547.67</v>
      </c>
      <c r="AR53" s="18">
        <v>9351.9200999999994</v>
      </c>
      <c r="AS53" s="18">
        <v>6729.8687</v>
      </c>
      <c r="AT53" s="18">
        <f>Table2[[#This Row],[Total Tax Revenue Generated
Through Current FY]]+Table2[[#This Row],[Total Tax Revenues Generated 
Next FY &amp; After]]</f>
        <v>16081.788799999998</v>
      </c>
      <c r="AU53" s="18">
        <f>VLOOKUP(A:A,[1]AssistancePivot!$1:$1048576,86,FALSE)</f>
        <v>90.510499999999993</v>
      </c>
      <c r="AV53" s="18">
        <v>637.79409999999996</v>
      </c>
      <c r="AW53" s="18">
        <v>393.57459999999998</v>
      </c>
      <c r="AX53" s="18">
        <v>1031.3687</v>
      </c>
      <c r="AY53" s="18">
        <v>0</v>
      </c>
      <c r="AZ53" s="18">
        <v>44.66</v>
      </c>
      <c r="BA53" s="18">
        <v>0</v>
      </c>
      <c r="BB53" s="18">
        <f>Table2[[#This Row],[MRT Savings
Through Current FY]]+Table2[[#This Row],[MRT Savings
Next FY &amp; After]]</f>
        <v>44.66</v>
      </c>
      <c r="BC53" s="18">
        <v>0</v>
      </c>
      <c r="BD53" s="18">
        <v>4.3034999999999997</v>
      </c>
      <c r="BE53" s="18">
        <v>0</v>
      </c>
      <c r="BF53" s="18">
        <f>Table2[[#This Row],[ST Savings
Through Current FY]]+Table2[[#This Row],[ST Savings
Next FY &amp; After]]</f>
        <v>4.3034999999999997</v>
      </c>
      <c r="BG53" s="18">
        <v>0</v>
      </c>
      <c r="BH53" s="18">
        <v>0</v>
      </c>
      <c r="BI53" s="18">
        <v>0</v>
      </c>
      <c r="BJ53" s="18">
        <f>Table2[[#This Row],[Energy Savings
Through Current FY]]+Table2[[#This Row],[Energy Savings
Next FY &amp; After]]</f>
        <v>0</v>
      </c>
      <c r="BK53" s="18">
        <v>0</v>
      </c>
      <c r="BL53" s="18">
        <v>0</v>
      </c>
      <c r="BM53" s="18">
        <v>0</v>
      </c>
      <c r="BN53" s="18">
        <f>Table2[[#This Row],[Bond Savings
Through Current FY]]+Table2[[#This Row],[Bond Savings
Next FY &amp; After]]</f>
        <v>0</v>
      </c>
      <c r="BO53" s="18">
        <v>90.510499999999993</v>
      </c>
      <c r="BP53" s="18">
        <v>686.75760000000002</v>
      </c>
      <c r="BQ53" s="18">
        <v>393.57459999999998</v>
      </c>
      <c r="BR53" s="18">
        <f>Table2[[#This Row],[Total Savings
Through Current FY]]+Table2[[#This Row],[Total Savings
Next FY &amp; After]]</f>
        <v>1080.3322000000001</v>
      </c>
      <c r="BS53" s="18">
        <v>0</v>
      </c>
      <c r="BT53" s="18">
        <v>0</v>
      </c>
      <c r="BU53" s="18">
        <v>0</v>
      </c>
      <c r="BV53" s="18">
        <f>Table2[[#This Row],[Recapture, Cancellation, or Reduction
Through Current FY]]+Table2[[#This Row],[Recapture, Cancellation, or Reduction
Next FY &amp; After]]</f>
        <v>0</v>
      </c>
      <c r="BW53" s="18">
        <v>0</v>
      </c>
      <c r="BX53" s="18">
        <v>0</v>
      </c>
      <c r="BY53" s="18">
        <v>0</v>
      </c>
      <c r="BZ53" s="18">
        <f>Table2[[#This Row],[Penalty Paid
Through Current FY]]+Table2[[#This Row],[Penalty Paid
Next FY &amp; After]]</f>
        <v>0</v>
      </c>
      <c r="CA53" s="18">
        <v>0</v>
      </c>
      <c r="CB53" s="18">
        <v>0</v>
      </c>
      <c r="CC53" s="18">
        <v>0</v>
      </c>
      <c r="CD53" s="18">
        <f>Table2[[#This Row],[Total Recapture &amp; Penalties
Through Current FY]]+Table2[[#This Row],[Total Recapture &amp; Penalties
Next FY &amp; After]]</f>
        <v>0</v>
      </c>
      <c r="CE53" s="18">
        <v>1457.1595</v>
      </c>
      <c r="CF53" s="18">
        <v>8665.1625000000004</v>
      </c>
      <c r="CG53" s="18">
        <v>6336.2941000000001</v>
      </c>
      <c r="CH53" s="18">
        <f>Table2[[#This Row],[Total Net Tax Revenue Generated
Through Current FY]]+Table2[[#This Row],[Total Net Tax Revenue Generated
Next FY &amp; After]]</f>
        <v>15001.456600000001</v>
      </c>
      <c r="CI53" s="18">
        <v>0</v>
      </c>
      <c r="CJ53" s="18">
        <v>0</v>
      </c>
      <c r="CK53" s="18">
        <v>0</v>
      </c>
      <c r="CL53" s="18">
        <v>0</v>
      </c>
      <c r="CM53" s="43">
        <v>156</v>
      </c>
      <c r="CN53" s="43">
        <v>0</v>
      </c>
      <c r="CO53" s="43">
        <v>0</v>
      </c>
      <c r="CP53" s="43">
        <v>0</v>
      </c>
      <c r="CQ53" s="43">
        <f>Table2[[#This Row],[Total Number of Industrial Jobs]]+Table2[[#This Row],[Total Number of Restaurant Jobs]]+Table2[[#This Row],[Total Number of Retail Jobs]]+Table2[[#This Row],[Total Number of Other Jobs]]</f>
        <v>156</v>
      </c>
      <c r="CR53" s="43">
        <v>156</v>
      </c>
      <c r="CS53" s="43">
        <v>0</v>
      </c>
      <c r="CT53" s="43">
        <v>0</v>
      </c>
      <c r="CU53" s="43">
        <v>0</v>
      </c>
      <c r="CV53" s="43">
        <f>Table2[[#This Row],[Number of Industrial Jobs Earning a Living Wage or more]]+Table2[[#This Row],[Number of Restaurant Jobs Earning a Living Wage or more]]+Table2[[#This Row],[Number of Retail Jobs Earning a Living Wage or more]]+Table2[[#This Row],[Number of Other Jobs Earning a Living Wage or more]]</f>
        <v>156</v>
      </c>
      <c r="CW53" s="47">
        <v>100</v>
      </c>
      <c r="CX53" s="47">
        <v>0</v>
      </c>
      <c r="CY53" s="47">
        <v>0</v>
      </c>
      <c r="CZ53" s="47">
        <v>0</v>
      </c>
      <c r="DA53" s="42">
        <v>1</v>
      </c>
      <c r="DB53" s="4"/>
      <c r="DE53" s="3"/>
      <c r="DF53" s="4"/>
      <c r="DG53" s="4"/>
      <c r="DH53" s="11"/>
      <c r="DI53" s="3"/>
      <c r="DJ53" s="1"/>
      <c r="DK53" s="1"/>
      <c r="DL53" s="1"/>
    </row>
    <row r="54" spans="1:116" x14ac:dyDescent="0.2">
      <c r="A54" s="12">
        <v>93207</v>
      </c>
      <c r="B54" s="14" t="s">
        <v>430</v>
      </c>
      <c r="C54" s="15" t="s">
        <v>1518</v>
      </c>
      <c r="D54" s="15" t="s">
        <v>432</v>
      </c>
      <c r="E54" s="25" t="s">
        <v>1694</v>
      </c>
      <c r="F54" s="26" t="s">
        <v>13</v>
      </c>
      <c r="G54" s="16">
        <v>1128300</v>
      </c>
      <c r="H54" s="14" t="s">
        <v>22</v>
      </c>
      <c r="I54" s="14" t="s">
        <v>431</v>
      </c>
      <c r="J54" s="12">
        <v>8</v>
      </c>
      <c r="K54" s="14" t="s">
        <v>25</v>
      </c>
      <c r="L54" s="15" t="s">
        <v>2101</v>
      </c>
      <c r="M54" s="15" t="s">
        <v>2102</v>
      </c>
      <c r="N54" s="15">
        <v>5698</v>
      </c>
      <c r="O54" s="15">
        <v>5698</v>
      </c>
      <c r="P54" s="13">
        <v>0</v>
      </c>
      <c r="Q54" s="13">
        <v>11</v>
      </c>
      <c r="R54" s="13">
        <v>0</v>
      </c>
      <c r="S54" s="13">
        <v>0</v>
      </c>
      <c r="T54" s="13">
        <v>1</v>
      </c>
      <c r="U54" s="13">
        <v>0</v>
      </c>
      <c r="V54" s="13">
        <v>11</v>
      </c>
      <c r="W54" s="13">
        <v>0</v>
      </c>
      <c r="X54" s="13">
        <v>0</v>
      </c>
      <c r="Y54" s="13">
        <v>12</v>
      </c>
      <c r="Z54" s="13">
        <v>11</v>
      </c>
      <c r="AA54" s="13">
        <v>91.666666666666657</v>
      </c>
      <c r="AB54" s="13" t="s">
        <v>16</v>
      </c>
      <c r="AC54" s="13" t="s">
        <v>16</v>
      </c>
      <c r="AD54" s="17">
        <v>0</v>
      </c>
      <c r="AE54" s="13">
        <v>0</v>
      </c>
      <c r="AF54" s="13">
        <v>0</v>
      </c>
      <c r="AG54" s="13">
        <v>0</v>
      </c>
      <c r="AH54" s="13">
        <v>0</v>
      </c>
      <c r="AI54" s="18">
        <v>77.346999999999994</v>
      </c>
      <c r="AJ54" s="18">
        <v>1127.4861000000001</v>
      </c>
      <c r="AK54" s="18">
        <v>293.8073</v>
      </c>
      <c r="AL54" s="27">
        <f>Table2[[#This Row],[Direct Tax Revenue
Through Current FY]]+Table2[[#This Row],[Direct Tax Revenue
Next FY &amp; After]]</f>
        <v>1421.2934</v>
      </c>
      <c r="AM54" s="18">
        <v>53.345399999999998</v>
      </c>
      <c r="AN54" s="18">
        <v>1186.4876999999999</v>
      </c>
      <c r="AO54" s="18">
        <v>202.63640000000001</v>
      </c>
      <c r="AP54" s="18">
        <f>Table2[[#This Row],[Indirect  &amp; Induced Tax Revenue
Through Current FY]]+Table2[[#This Row],[Indirect  &amp; Induced Tax Revenue
Next FY &amp; After]]</f>
        <v>1389.1241</v>
      </c>
      <c r="AQ54" s="18">
        <v>130.69239999999999</v>
      </c>
      <c r="AR54" s="18">
        <v>2313.9738000000002</v>
      </c>
      <c r="AS54" s="18">
        <v>496.44369999999998</v>
      </c>
      <c r="AT54" s="18">
        <f>Table2[[#This Row],[Total Tax Revenue Generated
Through Current FY]]+Table2[[#This Row],[Total Tax Revenues Generated 
Next FY &amp; After]]</f>
        <v>2810.4175</v>
      </c>
      <c r="AU54" s="18">
        <f>VLOOKUP(A:A,[1]AssistancePivot!$1:$1048576,86,FALSE)</f>
        <v>23.0808</v>
      </c>
      <c r="AV54" s="18">
        <v>151.429</v>
      </c>
      <c r="AW54" s="18">
        <v>87.673900000000003</v>
      </c>
      <c r="AX54" s="18">
        <v>239.10290000000001</v>
      </c>
      <c r="AY54" s="18">
        <v>0</v>
      </c>
      <c r="AZ54" s="18">
        <v>10.1793</v>
      </c>
      <c r="BA54" s="18">
        <v>0</v>
      </c>
      <c r="BB54" s="18">
        <f>Table2[[#This Row],[MRT Savings
Through Current FY]]+Table2[[#This Row],[MRT Savings
Next FY &amp; After]]</f>
        <v>10.1793</v>
      </c>
      <c r="BC54" s="18">
        <v>0</v>
      </c>
      <c r="BD54" s="18">
        <v>0</v>
      </c>
      <c r="BE54" s="18">
        <v>0</v>
      </c>
      <c r="BF54" s="18">
        <f>Table2[[#This Row],[ST Savings
Through Current FY]]+Table2[[#This Row],[ST Savings
Next FY &amp; After]]</f>
        <v>0</v>
      </c>
      <c r="BG54" s="18">
        <v>0</v>
      </c>
      <c r="BH54" s="18">
        <v>0</v>
      </c>
      <c r="BI54" s="18">
        <v>0</v>
      </c>
      <c r="BJ54" s="18">
        <f>Table2[[#This Row],[Energy Savings
Through Current FY]]+Table2[[#This Row],[Energy Savings
Next FY &amp; After]]</f>
        <v>0</v>
      </c>
      <c r="BK54" s="18">
        <v>0</v>
      </c>
      <c r="BL54" s="18">
        <v>0</v>
      </c>
      <c r="BM54" s="18">
        <v>0</v>
      </c>
      <c r="BN54" s="18">
        <f>Table2[[#This Row],[Bond Savings
Through Current FY]]+Table2[[#This Row],[Bond Savings
Next FY &amp; After]]</f>
        <v>0</v>
      </c>
      <c r="BO54" s="18">
        <v>23.0808</v>
      </c>
      <c r="BP54" s="18">
        <v>161.60830000000001</v>
      </c>
      <c r="BQ54" s="18">
        <v>87.673900000000003</v>
      </c>
      <c r="BR54" s="18">
        <f>Table2[[#This Row],[Total Savings
Through Current FY]]+Table2[[#This Row],[Total Savings
Next FY &amp; After]]</f>
        <v>249.28220000000002</v>
      </c>
      <c r="BS54" s="18">
        <v>0</v>
      </c>
      <c r="BT54" s="18">
        <v>0</v>
      </c>
      <c r="BU54" s="18">
        <v>0</v>
      </c>
      <c r="BV54" s="18">
        <f>Table2[[#This Row],[Recapture, Cancellation, or Reduction
Through Current FY]]+Table2[[#This Row],[Recapture, Cancellation, or Reduction
Next FY &amp; After]]</f>
        <v>0</v>
      </c>
      <c r="BW54" s="18">
        <v>0</v>
      </c>
      <c r="BX54" s="18">
        <v>0</v>
      </c>
      <c r="BY54" s="18">
        <v>0</v>
      </c>
      <c r="BZ54" s="18">
        <f>Table2[[#This Row],[Penalty Paid
Through Current FY]]+Table2[[#This Row],[Penalty Paid
Next FY &amp; After]]</f>
        <v>0</v>
      </c>
      <c r="CA54" s="18">
        <v>0</v>
      </c>
      <c r="CB54" s="18">
        <v>0</v>
      </c>
      <c r="CC54" s="18">
        <v>0</v>
      </c>
      <c r="CD54" s="18">
        <f>Table2[[#This Row],[Total Recapture &amp; Penalties
Through Current FY]]+Table2[[#This Row],[Total Recapture &amp; Penalties
Next FY &amp; After]]</f>
        <v>0</v>
      </c>
      <c r="CE54" s="18">
        <v>107.6116</v>
      </c>
      <c r="CF54" s="18">
        <v>2152.3654999999999</v>
      </c>
      <c r="CG54" s="18">
        <v>408.76979999999998</v>
      </c>
      <c r="CH54" s="18">
        <f>Table2[[#This Row],[Total Net Tax Revenue Generated
Through Current FY]]+Table2[[#This Row],[Total Net Tax Revenue Generated
Next FY &amp; After]]</f>
        <v>2561.1352999999999</v>
      </c>
      <c r="CI54" s="18">
        <v>0</v>
      </c>
      <c r="CJ54" s="18">
        <v>0</v>
      </c>
      <c r="CK54" s="18">
        <v>0</v>
      </c>
      <c r="CL54" s="18">
        <v>0</v>
      </c>
      <c r="CM54" s="43">
        <v>12</v>
      </c>
      <c r="CN54" s="43">
        <v>0</v>
      </c>
      <c r="CO54" s="43">
        <v>0</v>
      </c>
      <c r="CP54" s="43">
        <v>0</v>
      </c>
      <c r="CQ54" s="43">
        <f>Table2[[#This Row],[Total Number of Industrial Jobs]]+Table2[[#This Row],[Total Number of Restaurant Jobs]]+Table2[[#This Row],[Total Number of Retail Jobs]]+Table2[[#This Row],[Total Number of Other Jobs]]</f>
        <v>12</v>
      </c>
      <c r="CR54" s="43">
        <v>12</v>
      </c>
      <c r="CS54" s="43">
        <v>0</v>
      </c>
      <c r="CT54" s="43">
        <v>0</v>
      </c>
      <c r="CU54" s="43">
        <v>0</v>
      </c>
      <c r="CV54" s="43">
        <f>Table2[[#This Row],[Number of Industrial Jobs Earning a Living Wage or more]]+Table2[[#This Row],[Number of Restaurant Jobs Earning a Living Wage or more]]+Table2[[#This Row],[Number of Retail Jobs Earning a Living Wage or more]]+Table2[[#This Row],[Number of Other Jobs Earning a Living Wage or more]]</f>
        <v>12</v>
      </c>
      <c r="CW54" s="47">
        <v>100</v>
      </c>
      <c r="CX54" s="47">
        <v>0</v>
      </c>
      <c r="CY54" s="47">
        <v>0</v>
      </c>
      <c r="CZ54" s="47">
        <v>0</v>
      </c>
      <c r="DA54" s="42">
        <v>1</v>
      </c>
      <c r="DB54" s="4"/>
      <c r="DE54" s="3"/>
      <c r="DF54" s="4"/>
      <c r="DG54" s="4"/>
      <c r="DH54" s="11"/>
      <c r="DI54" s="3"/>
      <c r="DJ54" s="1"/>
      <c r="DK54" s="1"/>
      <c r="DL54" s="1"/>
    </row>
    <row r="55" spans="1:116" x14ac:dyDescent="0.2">
      <c r="A55" s="12">
        <v>94116</v>
      </c>
      <c r="B55" s="14" t="s">
        <v>1005</v>
      </c>
      <c r="C55" s="15" t="s">
        <v>1527</v>
      </c>
      <c r="D55" s="15" t="s">
        <v>1007</v>
      </c>
      <c r="E55" s="25" t="s">
        <v>1770</v>
      </c>
      <c r="F55" s="26" t="s">
        <v>477</v>
      </c>
      <c r="G55" s="16">
        <v>35000000</v>
      </c>
      <c r="H55" s="14" t="s">
        <v>91</v>
      </c>
      <c r="I55" s="14" t="s">
        <v>1006</v>
      </c>
      <c r="J55" s="12">
        <v>28</v>
      </c>
      <c r="K55" s="14" t="s">
        <v>20</v>
      </c>
      <c r="L55" s="15" t="s">
        <v>1901</v>
      </c>
      <c r="M55" s="15" t="s">
        <v>1902</v>
      </c>
      <c r="N55" s="15">
        <v>609840</v>
      </c>
      <c r="O55" s="15">
        <v>178000</v>
      </c>
      <c r="P55" s="13">
        <v>0</v>
      </c>
      <c r="Q55" s="13">
        <v>75</v>
      </c>
      <c r="R55" s="13">
        <v>0</v>
      </c>
      <c r="S55" s="13">
        <v>0</v>
      </c>
      <c r="T55" s="13">
        <v>22</v>
      </c>
      <c r="U55" s="13">
        <v>0</v>
      </c>
      <c r="V55" s="13">
        <v>156</v>
      </c>
      <c r="W55" s="13">
        <v>0</v>
      </c>
      <c r="X55" s="13">
        <v>0</v>
      </c>
      <c r="Y55" s="13">
        <v>178</v>
      </c>
      <c r="Z55" s="13">
        <v>167</v>
      </c>
      <c r="AA55" s="13">
        <v>12.359550561797752</v>
      </c>
      <c r="AB55" s="13" t="s">
        <v>16</v>
      </c>
      <c r="AC55" s="13" t="s">
        <v>17</v>
      </c>
      <c r="AD55" s="17">
        <v>0</v>
      </c>
      <c r="AE55" s="13">
        <v>0</v>
      </c>
      <c r="AF55" s="13">
        <v>0</v>
      </c>
      <c r="AG55" s="13">
        <v>0</v>
      </c>
      <c r="AH55" s="13">
        <v>0</v>
      </c>
      <c r="AI55" s="18">
        <v>706.80250000000001</v>
      </c>
      <c r="AJ55" s="18">
        <v>2025.6621</v>
      </c>
      <c r="AK55" s="18">
        <v>7708.8847999999998</v>
      </c>
      <c r="AL55" s="27">
        <f>Table2[[#This Row],[Direct Tax Revenue
Through Current FY]]+Table2[[#This Row],[Direct Tax Revenue
Next FY &amp; After]]</f>
        <v>9734.5468999999994</v>
      </c>
      <c r="AM55" s="18">
        <v>811.78769999999997</v>
      </c>
      <c r="AN55" s="18">
        <v>2276.9079999999999</v>
      </c>
      <c r="AO55" s="18">
        <v>8853.9269000000004</v>
      </c>
      <c r="AP55" s="18">
        <f>Table2[[#This Row],[Indirect  &amp; Induced Tax Revenue
Through Current FY]]+Table2[[#This Row],[Indirect  &amp; Induced Tax Revenue
Next FY &amp; After]]</f>
        <v>11130.8349</v>
      </c>
      <c r="AQ55" s="18">
        <v>1518.5902000000001</v>
      </c>
      <c r="AR55" s="18">
        <v>4302.5700999999999</v>
      </c>
      <c r="AS55" s="18">
        <v>16562.811699999998</v>
      </c>
      <c r="AT55" s="18">
        <f>Table2[[#This Row],[Total Tax Revenue Generated
Through Current FY]]+Table2[[#This Row],[Total Tax Revenues Generated 
Next FY &amp; After]]</f>
        <v>20865.381799999999</v>
      </c>
      <c r="AU55" s="18">
        <f>VLOOKUP(A:A,[1]AssistancePivot!$1:$1048576,86,FALSE)</f>
        <v>0</v>
      </c>
      <c r="AV55" s="18">
        <v>0</v>
      </c>
      <c r="AW55" s="18">
        <v>0</v>
      </c>
      <c r="AX55" s="18">
        <v>0</v>
      </c>
      <c r="AY55" s="18">
        <v>0</v>
      </c>
      <c r="AZ55" s="18">
        <v>63.816600000000001</v>
      </c>
      <c r="BA55" s="18">
        <v>0</v>
      </c>
      <c r="BB55" s="18">
        <f>Table2[[#This Row],[MRT Savings
Through Current FY]]+Table2[[#This Row],[MRT Savings
Next FY &amp; After]]</f>
        <v>63.816600000000001</v>
      </c>
      <c r="BC55" s="18">
        <v>0</v>
      </c>
      <c r="BD55" s="18">
        <v>0</v>
      </c>
      <c r="BE55" s="18">
        <v>0</v>
      </c>
      <c r="BF55" s="18">
        <f>Table2[[#This Row],[ST Savings
Through Current FY]]+Table2[[#This Row],[ST Savings
Next FY &amp; After]]</f>
        <v>0</v>
      </c>
      <c r="BG55" s="18">
        <v>0</v>
      </c>
      <c r="BH55" s="18">
        <v>0</v>
      </c>
      <c r="BI55" s="18">
        <v>0</v>
      </c>
      <c r="BJ55" s="18">
        <f>Table2[[#This Row],[Energy Savings
Through Current FY]]+Table2[[#This Row],[Energy Savings
Next FY &amp; After]]</f>
        <v>0</v>
      </c>
      <c r="BK55" s="18">
        <v>27.995200000000001</v>
      </c>
      <c r="BL55" s="18">
        <v>131.1259</v>
      </c>
      <c r="BM55" s="18">
        <v>226.24860000000001</v>
      </c>
      <c r="BN55" s="18">
        <f>Table2[[#This Row],[Bond Savings
Through Current FY]]+Table2[[#This Row],[Bond Savings
Next FY &amp; After]]</f>
        <v>357.37450000000001</v>
      </c>
      <c r="BO55" s="18">
        <v>27.995200000000001</v>
      </c>
      <c r="BP55" s="18">
        <v>194.9425</v>
      </c>
      <c r="BQ55" s="18">
        <v>226.24860000000001</v>
      </c>
      <c r="BR55" s="18">
        <f>Table2[[#This Row],[Total Savings
Through Current FY]]+Table2[[#This Row],[Total Savings
Next FY &amp; After]]</f>
        <v>421.19110000000001</v>
      </c>
      <c r="BS55" s="18">
        <v>0</v>
      </c>
      <c r="BT55" s="18">
        <v>0</v>
      </c>
      <c r="BU55" s="18">
        <v>0</v>
      </c>
      <c r="BV55" s="18">
        <f>Table2[[#This Row],[Recapture, Cancellation, or Reduction
Through Current FY]]+Table2[[#This Row],[Recapture, Cancellation, or Reduction
Next FY &amp; After]]</f>
        <v>0</v>
      </c>
      <c r="BW55" s="18">
        <v>0</v>
      </c>
      <c r="BX55" s="18">
        <v>0</v>
      </c>
      <c r="BY55" s="18">
        <v>0</v>
      </c>
      <c r="BZ55" s="18">
        <f>Table2[[#This Row],[Penalty Paid
Through Current FY]]+Table2[[#This Row],[Penalty Paid
Next FY &amp; After]]</f>
        <v>0</v>
      </c>
      <c r="CA55" s="18">
        <v>0</v>
      </c>
      <c r="CB55" s="18">
        <v>0</v>
      </c>
      <c r="CC55" s="18">
        <v>0</v>
      </c>
      <c r="CD55" s="18">
        <f>Table2[[#This Row],[Total Recapture &amp; Penalties
Through Current FY]]+Table2[[#This Row],[Total Recapture &amp; Penalties
Next FY &amp; After]]</f>
        <v>0</v>
      </c>
      <c r="CE55" s="18">
        <v>1490.595</v>
      </c>
      <c r="CF55" s="18">
        <v>4107.6275999999998</v>
      </c>
      <c r="CG55" s="18">
        <v>16336.563099999999</v>
      </c>
      <c r="CH55" s="18">
        <f>Table2[[#This Row],[Total Net Tax Revenue Generated
Through Current FY]]+Table2[[#This Row],[Total Net Tax Revenue Generated
Next FY &amp; After]]</f>
        <v>20444.190699999999</v>
      </c>
      <c r="CI55" s="18">
        <v>0</v>
      </c>
      <c r="CJ55" s="18">
        <v>0</v>
      </c>
      <c r="CK55" s="18">
        <v>0</v>
      </c>
      <c r="CL55" s="18">
        <v>0</v>
      </c>
      <c r="CM55" s="43">
        <v>0</v>
      </c>
      <c r="CN55" s="43">
        <v>0</v>
      </c>
      <c r="CO55" s="43">
        <v>0</v>
      </c>
      <c r="CP55" s="43">
        <v>178</v>
      </c>
      <c r="CQ55" s="43">
        <f>Table2[[#This Row],[Total Number of Industrial Jobs]]+Table2[[#This Row],[Total Number of Restaurant Jobs]]+Table2[[#This Row],[Total Number of Retail Jobs]]+Table2[[#This Row],[Total Number of Other Jobs]]</f>
        <v>178</v>
      </c>
      <c r="CR55" s="43">
        <v>0</v>
      </c>
      <c r="CS55" s="43">
        <v>0</v>
      </c>
      <c r="CT55" s="43">
        <v>0</v>
      </c>
      <c r="CU55" s="43">
        <v>178</v>
      </c>
      <c r="CV55" s="43">
        <f>Table2[[#This Row],[Number of Industrial Jobs Earning a Living Wage or more]]+Table2[[#This Row],[Number of Restaurant Jobs Earning a Living Wage or more]]+Table2[[#This Row],[Number of Retail Jobs Earning a Living Wage or more]]+Table2[[#This Row],[Number of Other Jobs Earning a Living Wage or more]]</f>
        <v>178</v>
      </c>
      <c r="CW55" s="47">
        <v>0</v>
      </c>
      <c r="CX55" s="47">
        <v>0</v>
      </c>
      <c r="CY55" s="47">
        <v>0</v>
      </c>
      <c r="CZ55" s="47">
        <v>100</v>
      </c>
      <c r="DA55" s="42">
        <v>1</v>
      </c>
      <c r="DB55" s="4"/>
      <c r="DE55" s="3"/>
      <c r="DF55" s="4"/>
      <c r="DG55" s="4"/>
      <c r="DH55" s="11"/>
      <c r="DI55" s="3"/>
      <c r="DJ55" s="1"/>
      <c r="DK55" s="1"/>
      <c r="DL55" s="1"/>
    </row>
    <row r="56" spans="1:116" x14ac:dyDescent="0.2">
      <c r="A56" s="12">
        <v>92678</v>
      </c>
      <c r="B56" s="14" t="s">
        <v>213</v>
      </c>
      <c r="C56" s="15" t="s">
        <v>1545</v>
      </c>
      <c r="D56" s="15" t="s">
        <v>215</v>
      </c>
      <c r="E56" s="25" t="s">
        <v>1670</v>
      </c>
      <c r="F56" s="26" t="s">
        <v>13</v>
      </c>
      <c r="G56" s="16">
        <v>1890000</v>
      </c>
      <c r="H56" s="14" t="s">
        <v>68</v>
      </c>
      <c r="I56" s="14" t="s">
        <v>214</v>
      </c>
      <c r="J56" s="12">
        <v>34</v>
      </c>
      <c r="K56" s="14" t="s">
        <v>12</v>
      </c>
      <c r="L56" s="15" t="s">
        <v>2015</v>
      </c>
      <c r="M56" s="15" t="s">
        <v>2012</v>
      </c>
      <c r="N56" s="15">
        <v>18700</v>
      </c>
      <c r="O56" s="15">
        <v>18800</v>
      </c>
      <c r="P56" s="13">
        <v>0</v>
      </c>
      <c r="Q56" s="13">
        <v>3</v>
      </c>
      <c r="R56" s="13">
        <v>0</v>
      </c>
      <c r="S56" s="13">
        <v>0</v>
      </c>
      <c r="T56" s="13">
        <v>0</v>
      </c>
      <c r="U56" s="13">
        <v>0</v>
      </c>
      <c r="V56" s="13">
        <v>13</v>
      </c>
      <c r="W56" s="13">
        <v>0</v>
      </c>
      <c r="X56" s="13">
        <v>0</v>
      </c>
      <c r="Y56" s="13">
        <v>13</v>
      </c>
      <c r="Z56" s="13">
        <v>13</v>
      </c>
      <c r="AA56" s="13">
        <v>100</v>
      </c>
      <c r="AB56" s="13" t="s">
        <v>17</v>
      </c>
      <c r="AC56" s="13" t="s">
        <v>17</v>
      </c>
      <c r="AD56" s="17">
        <v>0</v>
      </c>
      <c r="AE56" s="13">
        <v>0</v>
      </c>
      <c r="AF56" s="13">
        <v>0</v>
      </c>
      <c r="AG56" s="13">
        <v>0</v>
      </c>
      <c r="AH56" s="13">
        <v>0</v>
      </c>
      <c r="AI56" s="18">
        <v>124.2491</v>
      </c>
      <c r="AJ56" s="18">
        <v>3411.2127999999998</v>
      </c>
      <c r="AK56" s="18">
        <v>145.8663</v>
      </c>
      <c r="AL56" s="27">
        <f>Table2[[#This Row],[Direct Tax Revenue
Through Current FY]]+Table2[[#This Row],[Direct Tax Revenue
Next FY &amp; After]]</f>
        <v>3557.0790999999999</v>
      </c>
      <c r="AM56" s="18">
        <v>54.886600000000001</v>
      </c>
      <c r="AN56" s="18">
        <v>3651.4767000000002</v>
      </c>
      <c r="AO56" s="18">
        <v>64.436000000000007</v>
      </c>
      <c r="AP56" s="18">
        <f>Table2[[#This Row],[Indirect  &amp; Induced Tax Revenue
Through Current FY]]+Table2[[#This Row],[Indirect  &amp; Induced Tax Revenue
Next FY &amp; After]]</f>
        <v>3715.9127000000003</v>
      </c>
      <c r="AQ56" s="18">
        <v>179.13570000000001</v>
      </c>
      <c r="AR56" s="18">
        <v>7062.6895000000004</v>
      </c>
      <c r="AS56" s="18">
        <v>210.3023</v>
      </c>
      <c r="AT56" s="18">
        <f>Table2[[#This Row],[Total Tax Revenue Generated
Through Current FY]]+Table2[[#This Row],[Total Tax Revenues Generated 
Next FY &amp; After]]</f>
        <v>7272.9918000000007</v>
      </c>
      <c r="AU56" s="18">
        <f>VLOOKUP(A:A,[1]AssistancePivot!$1:$1048576,86,FALSE)</f>
        <v>47.365600000000001</v>
      </c>
      <c r="AV56" s="18">
        <v>269.0813</v>
      </c>
      <c r="AW56" s="18">
        <v>55.606499999999997</v>
      </c>
      <c r="AX56" s="18">
        <v>324.68779999999998</v>
      </c>
      <c r="AY56" s="18">
        <v>0</v>
      </c>
      <c r="AZ56" s="18">
        <v>23.685700000000001</v>
      </c>
      <c r="BA56" s="18">
        <v>0</v>
      </c>
      <c r="BB56" s="18">
        <f>Table2[[#This Row],[MRT Savings
Through Current FY]]+Table2[[#This Row],[MRT Savings
Next FY &amp; After]]</f>
        <v>23.685700000000001</v>
      </c>
      <c r="BC56" s="18">
        <v>0</v>
      </c>
      <c r="BD56" s="18">
        <v>0</v>
      </c>
      <c r="BE56" s="18">
        <v>0</v>
      </c>
      <c r="BF56" s="18">
        <f>Table2[[#This Row],[ST Savings
Through Current FY]]+Table2[[#This Row],[ST Savings
Next FY &amp; After]]</f>
        <v>0</v>
      </c>
      <c r="BG56" s="18">
        <v>0</v>
      </c>
      <c r="BH56" s="18">
        <v>2.7627999999999999</v>
      </c>
      <c r="BI56" s="18">
        <v>0</v>
      </c>
      <c r="BJ56" s="18">
        <f>Table2[[#This Row],[Energy Savings
Through Current FY]]+Table2[[#This Row],[Energy Savings
Next FY &amp; After]]</f>
        <v>2.7627999999999999</v>
      </c>
      <c r="BK56" s="18">
        <v>0</v>
      </c>
      <c r="BL56" s="18">
        <v>0</v>
      </c>
      <c r="BM56" s="18">
        <v>0</v>
      </c>
      <c r="BN56" s="18">
        <f>Table2[[#This Row],[Bond Savings
Through Current FY]]+Table2[[#This Row],[Bond Savings
Next FY &amp; After]]</f>
        <v>0</v>
      </c>
      <c r="BO56" s="18">
        <v>47.365600000000001</v>
      </c>
      <c r="BP56" s="18">
        <v>295.52980000000002</v>
      </c>
      <c r="BQ56" s="18">
        <v>55.606499999999997</v>
      </c>
      <c r="BR56" s="18">
        <f>Table2[[#This Row],[Total Savings
Through Current FY]]+Table2[[#This Row],[Total Savings
Next FY &amp; After]]</f>
        <v>351.13630000000001</v>
      </c>
      <c r="BS56" s="18">
        <v>0</v>
      </c>
      <c r="BT56" s="18">
        <v>0</v>
      </c>
      <c r="BU56" s="18">
        <v>0</v>
      </c>
      <c r="BV56" s="18">
        <f>Table2[[#This Row],[Recapture, Cancellation, or Reduction
Through Current FY]]+Table2[[#This Row],[Recapture, Cancellation, or Reduction
Next FY &amp; After]]</f>
        <v>0</v>
      </c>
      <c r="BW56" s="18">
        <v>0</v>
      </c>
      <c r="BX56" s="18">
        <v>0</v>
      </c>
      <c r="BY56" s="18">
        <v>0</v>
      </c>
      <c r="BZ56" s="18">
        <f>Table2[[#This Row],[Penalty Paid
Through Current FY]]+Table2[[#This Row],[Penalty Paid
Next FY &amp; After]]</f>
        <v>0</v>
      </c>
      <c r="CA56" s="18">
        <v>0</v>
      </c>
      <c r="CB56" s="18">
        <v>0</v>
      </c>
      <c r="CC56" s="18">
        <v>0</v>
      </c>
      <c r="CD56" s="18">
        <f>Table2[[#This Row],[Total Recapture &amp; Penalties
Through Current FY]]+Table2[[#This Row],[Total Recapture &amp; Penalties
Next FY &amp; After]]</f>
        <v>0</v>
      </c>
      <c r="CE56" s="18">
        <v>131.77010000000001</v>
      </c>
      <c r="CF56" s="18">
        <v>6767.1597000000002</v>
      </c>
      <c r="CG56" s="18">
        <v>154.69579999999999</v>
      </c>
      <c r="CH56" s="18">
        <f>Table2[[#This Row],[Total Net Tax Revenue Generated
Through Current FY]]+Table2[[#This Row],[Total Net Tax Revenue Generated
Next FY &amp; After]]</f>
        <v>6921.8555000000006</v>
      </c>
      <c r="CI56" s="18">
        <v>0</v>
      </c>
      <c r="CJ56" s="18">
        <v>0</v>
      </c>
      <c r="CK56" s="18">
        <v>0</v>
      </c>
      <c r="CL56" s="18">
        <v>0</v>
      </c>
      <c r="CM56" s="43">
        <v>13</v>
      </c>
      <c r="CN56" s="43">
        <v>0</v>
      </c>
      <c r="CO56" s="43">
        <v>0</v>
      </c>
      <c r="CP56" s="43">
        <v>0</v>
      </c>
      <c r="CQ56" s="43">
        <f>Table2[[#This Row],[Total Number of Industrial Jobs]]+Table2[[#This Row],[Total Number of Restaurant Jobs]]+Table2[[#This Row],[Total Number of Retail Jobs]]+Table2[[#This Row],[Total Number of Other Jobs]]</f>
        <v>13</v>
      </c>
      <c r="CR56" s="43">
        <v>13</v>
      </c>
      <c r="CS56" s="43">
        <v>0</v>
      </c>
      <c r="CT56" s="43">
        <v>0</v>
      </c>
      <c r="CU56" s="43">
        <v>0</v>
      </c>
      <c r="CV56" s="43">
        <f>Table2[[#This Row],[Number of Industrial Jobs Earning a Living Wage or more]]+Table2[[#This Row],[Number of Restaurant Jobs Earning a Living Wage or more]]+Table2[[#This Row],[Number of Retail Jobs Earning a Living Wage or more]]+Table2[[#This Row],[Number of Other Jobs Earning a Living Wage or more]]</f>
        <v>13</v>
      </c>
      <c r="CW56" s="47">
        <v>100</v>
      </c>
      <c r="CX56" s="47">
        <v>0</v>
      </c>
      <c r="CY56" s="47">
        <v>0</v>
      </c>
      <c r="CZ56" s="47">
        <v>0</v>
      </c>
      <c r="DA56" s="42">
        <v>1</v>
      </c>
      <c r="DB56" s="4"/>
      <c r="DE56" s="3"/>
      <c r="DF56" s="4"/>
      <c r="DG56" s="4"/>
      <c r="DH56" s="11"/>
      <c r="DI56" s="3"/>
      <c r="DJ56" s="1"/>
      <c r="DK56" s="1"/>
      <c r="DL56" s="1"/>
    </row>
    <row r="57" spans="1:116" x14ac:dyDescent="0.2">
      <c r="A57" s="12">
        <v>92753</v>
      </c>
      <c r="B57" s="14" t="s">
        <v>248</v>
      </c>
      <c r="C57" s="15" t="s">
        <v>1551</v>
      </c>
      <c r="D57" s="15" t="s">
        <v>250</v>
      </c>
      <c r="E57" s="25" t="s">
        <v>1678</v>
      </c>
      <c r="F57" s="26" t="s">
        <v>13</v>
      </c>
      <c r="G57" s="16">
        <v>897000</v>
      </c>
      <c r="H57" s="14" t="s">
        <v>251</v>
      </c>
      <c r="I57" s="14" t="s">
        <v>249</v>
      </c>
      <c r="J57" s="12">
        <v>39</v>
      </c>
      <c r="K57" s="14" t="s">
        <v>12</v>
      </c>
      <c r="L57" s="15" t="s">
        <v>2031</v>
      </c>
      <c r="M57" s="15" t="s">
        <v>2032</v>
      </c>
      <c r="N57" s="15">
        <v>54580</v>
      </c>
      <c r="O57" s="15">
        <v>42850</v>
      </c>
      <c r="P57" s="13">
        <v>175</v>
      </c>
      <c r="Q57" s="13">
        <v>10</v>
      </c>
      <c r="R57" s="13">
        <v>0</v>
      </c>
      <c r="S57" s="13">
        <v>0</v>
      </c>
      <c r="T57" s="13">
        <v>1</v>
      </c>
      <c r="U57" s="13">
        <v>0</v>
      </c>
      <c r="V57" s="13">
        <v>39</v>
      </c>
      <c r="W57" s="13">
        <v>0</v>
      </c>
      <c r="X57" s="13">
        <v>0</v>
      </c>
      <c r="Y57" s="13">
        <v>40</v>
      </c>
      <c r="Z57" s="13">
        <v>39</v>
      </c>
      <c r="AA57" s="13">
        <v>95</v>
      </c>
      <c r="AB57" s="13" t="s">
        <v>16</v>
      </c>
      <c r="AC57" s="13" t="s">
        <v>17</v>
      </c>
      <c r="AD57" s="17">
        <v>0</v>
      </c>
      <c r="AE57" s="13">
        <v>0</v>
      </c>
      <c r="AF57" s="13">
        <v>0</v>
      </c>
      <c r="AG57" s="13">
        <v>0</v>
      </c>
      <c r="AH57" s="13">
        <v>0</v>
      </c>
      <c r="AI57" s="18">
        <v>337.99919999999997</v>
      </c>
      <c r="AJ57" s="18">
        <v>9608.8786</v>
      </c>
      <c r="AK57" s="18">
        <v>527.23050000000001</v>
      </c>
      <c r="AL57" s="27">
        <f>Table2[[#This Row],[Direct Tax Revenue
Through Current FY]]+Table2[[#This Row],[Direct Tax Revenue
Next FY &amp; After]]</f>
        <v>10136.1091</v>
      </c>
      <c r="AM57" s="18">
        <v>198.88480000000001</v>
      </c>
      <c r="AN57" s="18">
        <v>11075.484200000001</v>
      </c>
      <c r="AO57" s="18">
        <v>310.23200000000003</v>
      </c>
      <c r="AP57" s="18">
        <f>Table2[[#This Row],[Indirect  &amp; Induced Tax Revenue
Through Current FY]]+Table2[[#This Row],[Indirect  &amp; Induced Tax Revenue
Next FY &amp; After]]</f>
        <v>11385.716200000001</v>
      </c>
      <c r="AQ57" s="18">
        <v>536.88400000000001</v>
      </c>
      <c r="AR57" s="18">
        <v>20684.362799999999</v>
      </c>
      <c r="AS57" s="18">
        <v>837.46249999999998</v>
      </c>
      <c r="AT57" s="18">
        <f>Table2[[#This Row],[Total Tax Revenue Generated
Through Current FY]]+Table2[[#This Row],[Total Tax Revenues Generated 
Next FY &amp; After]]</f>
        <v>21521.8253</v>
      </c>
      <c r="AU57" s="18">
        <f>VLOOKUP(A:A,[1]AssistancePivot!$1:$1048576,86,FALSE)</f>
        <v>169.40559999999999</v>
      </c>
      <c r="AV57" s="18">
        <v>989.58040000000005</v>
      </c>
      <c r="AW57" s="18">
        <v>264.24860000000001</v>
      </c>
      <c r="AX57" s="18">
        <v>1253.8290000000002</v>
      </c>
      <c r="AY57" s="18">
        <v>0</v>
      </c>
      <c r="AZ57" s="18">
        <v>0</v>
      </c>
      <c r="BA57" s="18">
        <v>0</v>
      </c>
      <c r="BB57" s="18">
        <f>Table2[[#This Row],[MRT Savings
Through Current FY]]+Table2[[#This Row],[MRT Savings
Next FY &amp; After]]</f>
        <v>0</v>
      </c>
      <c r="BC57" s="18">
        <v>0</v>
      </c>
      <c r="BD57" s="18">
        <v>25.761700000000001</v>
      </c>
      <c r="BE57" s="18">
        <v>0</v>
      </c>
      <c r="BF57" s="18">
        <f>Table2[[#This Row],[ST Savings
Through Current FY]]+Table2[[#This Row],[ST Savings
Next FY &amp; After]]</f>
        <v>25.761700000000001</v>
      </c>
      <c r="BG57" s="18">
        <v>0</v>
      </c>
      <c r="BH57" s="18">
        <v>2.0828000000000002</v>
      </c>
      <c r="BI57" s="18">
        <v>0</v>
      </c>
      <c r="BJ57" s="18">
        <f>Table2[[#This Row],[Energy Savings
Through Current FY]]+Table2[[#This Row],[Energy Savings
Next FY &amp; After]]</f>
        <v>2.0828000000000002</v>
      </c>
      <c r="BK57" s="18">
        <v>0</v>
      </c>
      <c r="BL57" s="18">
        <v>0</v>
      </c>
      <c r="BM57" s="18">
        <v>0</v>
      </c>
      <c r="BN57" s="18">
        <f>Table2[[#This Row],[Bond Savings
Through Current FY]]+Table2[[#This Row],[Bond Savings
Next FY &amp; After]]</f>
        <v>0</v>
      </c>
      <c r="BO57" s="18">
        <v>169.40559999999999</v>
      </c>
      <c r="BP57" s="18">
        <v>1017.4249</v>
      </c>
      <c r="BQ57" s="18">
        <v>264.24860000000001</v>
      </c>
      <c r="BR57" s="18">
        <f>Table2[[#This Row],[Total Savings
Through Current FY]]+Table2[[#This Row],[Total Savings
Next FY &amp; After]]</f>
        <v>1281.6734999999999</v>
      </c>
      <c r="BS57" s="18">
        <v>0</v>
      </c>
      <c r="BT57" s="18">
        <v>0</v>
      </c>
      <c r="BU57" s="18">
        <v>0</v>
      </c>
      <c r="BV57" s="18">
        <f>Table2[[#This Row],[Recapture, Cancellation, or Reduction
Through Current FY]]+Table2[[#This Row],[Recapture, Cancellation, or Reduction
Next FY &amp; After]]</f>
        <v>0</v>
      </c>
      <c r="BW57" s="18">
        <v>0</v>
      </c>
      <c r="BX57" s="18">
        <v>0</v>
      </c>
      <c r="BY57" s="18">
        <v>0</v>
      </c>
      <c r="BZ57" s="18">
        <f>Table2[[#This Row],[Penalty Paid
Through Current FY]]+Table2[[#This Row],[Penalty Paid
Next FY &amp; After]]</f>
        <v>0</v>
      </c>
      <c r="CA57" s="18">
        <v>0</v>
      </c>
      <c r="CB57" s="18">
        <v>0</v>
      </c>
      <c r="CC57" s="18">
        <v>0</v>
      </c>
      <c r="CD57" s="18">
        <f>Table2[[#This Row],[Total Recapture &amp; Penalties
Through Current FY]]+Table2[[#This Row],[Total Recapture &amp; Penalties
Next FY &amp; After]]</f>
        <v>0</v>
      </c>
      <c r="CE57" s="18">
        <v>367.47840000000002</v>
      </c>
      <c r="CF57" s="18">
        <v>19666.937900000001</v>
      </c>
      <c r="CG57" s="18">
        <v>573.21389999999997</v>
      </c>
      <c r="CH57" s="18">
        <f>Table2[[#This Row],[Total Net Tax Revenue Generated
Through Current FY]]+Table2[[#This Row],[Total Net Tax Revenue Generated
Next FY &amp; After]]</f>
        <v>20240.1518</v>
      </c>
      <c r="CI57" s="18">
        <v>0</v>
      </c>
      <c r="CJ57" s="18">
        <v>0</v>
      </c>
      <c r="CK57" s="18">
        <v>0</v>
      </c>
      <c r="CL57" s="18">
        <v>0</v>
      </c>
      <c r="CM57" s="43">
        <v>0</v>
      </c>
      <c r="CN57" s="43">
        <v>0</v>
      </c>
      <c r="CO57" s="43">
        <v>0</v>
      </c>
      <c r="CP57" s="43">
        <v>40</v>
      </c>
      <c r="CQ57" s="43">
        <f>Table2[[#This Row],[Total Number of Industrial Jobs]]+Table2[[#This Row],[Total Number of Restaurant Jobs]]+Table2[[#This Row],[Total Number of Retail Jobs]]+Table2[[#This Row],[Total Number of Other Jobs]]</f>
        <v>40</v>
      </c>
      <c r="CR57" s="43">
        <v>0</v>
      </c>
      <c r="CS57" s="43">
        <v>0</v>
      </c>
      <c r="CT57" s="43">
        <v>0</v>
      </c>
      <c r="CU57" s="43">
        <v>40</v>
      </c>
      <c r="CV57" s="43">
        <f>Table2[[#This Row],[Number of Industrial Jobs Earning a Living Wage or more]]+Table2[[#This Row],[Number of Restaurant Jobs Earning a Living Wage or more]]+Table2[[#This Row],[Number of Retail Jobs Earning a Living Wage or more]]+Table2[[#This Row],[Number of Other Jobs Earning a Living Wage or more]]</f>
        <v>40</v>
      </c>
      <c r="CW57" s="47">
        <v>0</v>
      </c>
      <c r="CX57" s="47">
        <v>0</v>
      </c>
      <c r="CY57" s="47">
        <v>0</v>
      </c>
      <c r="CZ57" s="47">
        <v>100</v>
      </c>
      <c r="DA57" s="42">
        <v>1</v>
      </c>
      <c r="DB57" s="4"/>
      <c r="DE57" s="3"/>
      <c r="DF57" s="4"/>
      <c r="DG57" s="4"/>
      <c r="DH57" s="11"/>
      <c r="DI57" s="3"/>
      <c r="DJ57" s="1"/>
      <c r="DK57" s="1"/>
      <c r="DL57" s="1"/>
    </row>
    <row r="58" spans="1:116" x14ac:dyDescent="0.2">
      <c r="A58" s="12">
        <v>93948</v>
      </c>
      <c r="B58" s="14" t="s">
        <v>731</v>
      </c>
      <c r="C58" s="15" t="s">
        <v>1511</v>
      </c>
      <c r="D58" s="15" t="s">
        <v>733</v>
      </c>
      <c r="E58" s="25" t="s">
        <v>1712</v>
      </c>
      <c r="F58" s="26" t="s">
        <v>13</v>
      </c>
      <c r="G58" s="16">
        <v>6000000</v>
      </c>
      <c r="H58" s="14" t="s">
        <v>22</v>
      </c>
      <c r="I58" s="14" t="s">
        <v>732</v>
      </c>
      <c r="J58" s="12">
        <v>38</v>
      </c>
      <c r="K58" s="14" t="s">
        <v>12</v>
      </c>
      <c r="L58" s="15" t="s">
        <v>2205</v>
      </c>
      <c r="M58" s="15" t="s">
        <v>2126</v>
      </c>
      <c r="N58" s="15">
        <v>21540</v>
      </c>
      <c r="O58" s="15">
        <v>19370</v>
      </c>
      <c r="P58" s="13">
        <v>31</v>
      </c>
      <c r="Q58" s="13">
        <v>14</v>
      </c>
      <c r="R58" s="13">
        <v>0</v>
      </c>
      <c r="S58" s="13">
        <v>0</v>
      </c>
      <c r="T58" s="13">
        <v>0</v>
      </c>
      <c r="U58" s="13">
        <v>0</v>
      </c>
      <c r="V58" s="13">
        <v>21</v>
      </c>
      <c r="W58" s="13">
        <v>0</v>
      </c>
      <c r="X58" s="13">
        <v>0</v>
      </c>
      <c r="Y58" s="13">
        <v>21</v>
      </c>
      <c r="Z58" s="13">
        <v>21</v>
      </c>
      <c r="AA58" s="13">
        <v>90.476190476190482</v>
      </c>
      <c r="AB58" s="13" t="s">
        <v>16</v>
      </c>
      <c r="AC58" s="13" t="s">
        <v>17</v>
      </c>
      <c r="AD58" s="17">
        <v>0</v>
      </c>
      <c r="AE58" s="13">
        <v>0</v>
      </c>
      <c r="AF58" s="13">
        <v>0</v>
      </c>
      <c r="AG58" s="13">
        <v>0</v>
      </c>
      <c r="AH58" s="13">
        <v>0</v>
      </c>
      <c r="AI58" s="18">
        <v>339.37</v>
      </c>
      <c r="AJ58" s="18">
        <v>7546.6580000000004</v>
      </c>
      <c r="AK58" s="18">
        <v>2828.5992000000001</v>
      </c>
      <c r="AL58" s="27">
        <f>Table2[[#This Row],[Direct Tax Revenue
Through Current FY]]+Table2[[#This Row],[Direct Tax Revenue
Next FY &amp; After]]</f>
        <v>10375.2572</v>
      </c>
      <c r="AM58" s="18">
        <v>218.286</v>
      </c>
      <c r="AN58" s="18">
        <v>5939.1598999999997</v>
      </c>
      <c r="AO58" s="18">
        <v>1819.3806</v>
      </c>
      <c r="AP58" s="18">
        <f>Table2[[#This Row],[Indirect  &amp; Induced Tax Revenue
Through Current FY]]+Table2[[#This Row],[Indirect  &amp; Induced Tax Revenue
Next FY &amp; After]]</f>
        <v>7758.5404999999992</v>
      </c>
      <c r="AQ58" s="18">
        <v>557.65599999999995</v>
      </c>
      <c r="AR58" s="18">
        <v>13485.8179</v>
      </c>
      <c r="AS58" s="18">
        <v>4647.9798000000001</v>
      </c>
      <c r="AT58" s="18">
        <f>Table2[[#This Row],[Total Tax Revenue Generated
Through Current FY]]+Table2[[#This Row],[Total Tax Revenues Generated 
Next FY &amp; After]]</f>
        <v>18133.797699999999</v>
      </c>
      <c r="AU58" s="18">
        <f>VLOOKUP(A:A,[1]AssistancePivot!$1:$1048576,86,FALSE)</f>
        <v>39.687100000000001</v>
      </c>
      <c r="AV58" s="18">
        <v>249.9915</v>
      </c>
      <c r="AW58" s="18">
        <v>330.7869</v>
      </c>
      <c r="AX58" s="18">
        <v>580.77840000000003</v>
      </c>
      <c r="AY58" s="18">
        <v>0</v>
      </c>
      <c r="AZ58" s="18">
        <v>57.046799999999998</v>
      </c>
      <c r="BA58" s="18">
        <v>0</v>
      </c>
      <c r="BB58" s="18">
        <f>Table2[[#This Row],[MRT Savings
Through Current FY]]+Table2[[#This Row],[MRT Savings
Next FY &amp; After]]</f>
        <v>57.046799999999998</v>
      </c>
      <c r="BC58" s="18">
        <v>0</v>
      </c>
      <c r="BD58" s="18">
        <v>0</v>
      </c>
      <c r="BE58" s="18">
        <v>0</v>
      </c>
      <c r="BF58" s="18">
        <f>Table2[[#This Row],[ST Savings
Through Current FY]]+Table2[[#This Row],[ST Savings
Next FY &amp; After]]</f>
        <v>0</v>
      </c>
      <c r="BG58" s="18">
        <v>0</v>
      </c>
      <c r="BH58" s="18">
        <v>0</v>
      </c>
      <c r="BI58" s="18">
        <v>0</v>
      </c>
      <c r="BJ58" s="18">
        <f>Table2[[#This Row],[Energy Savings
Through Current FY]]+Table2[[#This Row],[Energy Savings
Next FY &amp; After]]</f>
        <v>0</v>
      </c>
      <c r="BK58" s="18">
        <v>0</v>
      </c>
      <c r="BL58" s="18">
        <v>0</v>
      </c>
      <c r="BM58" s="18">
        <v>0</v>
      </c>
      <c r="BN58" s="18">
        <f>Table2[[#This Row],[Bond Savings
Through Current FY]]+Table2[[#This Row],[Bond Savings
Next FY &amp; After]]</f>
        <v>0</v>
      </c>
      <c r="BO58" s="18">
        <v>39.687100000000001</v>
      </c>
      <c r="BP58" s="18">
        <v>307.03829999999999</v>
      </c>
      <c r="BQ58" s="18">
        <v>330.7869</v>
      </c>
      <c r="BR58" s="18">
        <f>Table2[[#This Row],[Total Savings
Through Current FY]]+Table2[[#This Row],[Total Savings
Next FY &amp; After]]</f>
        <v>637.8252</v>
      </c>
      <c r="BS58" s="18">
        <v>0</v>
      </c>
      <c r="BT58" s="18">
        <v>0</v>
      </c>
      <c r="BU58" s="18">
        <v>0</v>
      </c>
      <c r="BV58" s="18">
        <f>Table2[[#This Row],[Recapture, Cancellation, or Reduction
Through Current FY]]+Table2[[#This Row],[Recapture, Cancellation, or Reduction
Next FY &amp; After]]</f>
        <v>0</v>
      </c>
      <c r="BW58" s="18">
        <v>0</v>
      </c>
      <c r="BX58" s="18">
        <v>0</v>
      </c>
      <c r="BY58" s="18">
        <v>0</v>
      </c>
      <c r="BZ58" s="18">
        <f>Table2[[#This Row],[Penalty Paid
Through Current FY]]+Table2[[#This Row],[Penalty Paid
Next FY &amp; After]]</f>
        <v>0</v>
      </c>
      <c r="CA58" s="18">
        <v>0</v>
      </c>
      <c r="CB58" s="18">
        <v>0</v>
      </c>
      <c r="CC58" s="18">
        <v>0</v>
      </c>
      <c r="CD58" s="18">
        <f>Table2[[#This Row],[Total Recapture &amp; Penalties
Through Current FY]]+Table2[[#This Row],[Total Recapture &amp; Penalties
Next FY &amp; After]]</f>
        <v>0</v>
      </c>
      <c r="CE58" s="18">
        <v>517.96889999999996</v>
      </c>
      <c r="CF58" s="18">
        <v>13178.7796</v>
      </c>
      <c r="CG58" s="18">
        <v>4317.1929</v>
      </c>
      <c r="CH58" s="18">
        <f>Table2[[#This Row],[Total Net Tax Revenue Generated
Through Current FY]]+Table2[[#This Row],[Total Net Tax Revenue Generated
Next FY &amp; After]]</f>
        <v>17495.9725</v>
      </c>
      <c r="CI58" s="18">
        <v>0</v>
      </c>
      <c r="CJ58" s="18">
        <v>0</v>
      </c>
      <c r="CK58" s="18">
        <v>0</v>
      </c>
      <c r="CL58" s="18">
        <v>0</v>
      </c>
      <c r="CM58" s="43">
        <v>0</v>
      </c>
      <c r="CN58" s="43">
        <v>0</v>
      </c>
      <c r="CO58" s="43">
        <v>0</v>
      </c>
      <c r="CP58" s="43">
        <v>21</v>
      </c>
      <c r="CQ58" s="43">
        <f>Table2[[#This Row],[Total Number of Industrial Jobs]]+Table2[[#This Row],[Total Number of Restaurant Jobs]]+Table2[[#This Row],[Total Number of Retail Jobs]]+Table2[[#This Row],[Total Number of Other Jobs]]</f>
        <v>21</v>
      </c>
      <c r="CR58" s="43">
        <v>0</v>
      </c>
      <c r="CS58" s="43">
        <v>0</v>
      </c>
      <c r="CT58" s="43">
        <v>0</v>
      </c>
      <c r="CU58" s="43">
        <v>21</v>
      </c>
      <c r="CV58" s="43">
        <f>Table2[[#This Row],[Number of Industrial Jobs Earning a Living Wage or more]]+Table2[[#This Row],[Number of Restaurant Jobs Earning a Living Wage or more]]+Table2[[#This Row],[Number of Retail Jobs Earning a Living Wage or more]]+Table2[[#This Row],[Number of Other Jobs Earning a Living Wage or more]]</f>
        <v>21</v>
      </c>
      <c r="CW58" s="47">
        <v>0</v>
      </c>
      <c r="CX58" s="47">
        <v>0</v>
      </c>
      <c r="CY58" s="47">
        <v>0</v>
      </c>
      <c r="CZ58" s="47">
        <v>100</v>
      </c>
      <c r="DA58" s="42">
        <v>1</v>
      </c>
      <c r="DB58" s="4"/>
      <c r="DE58" s="3"/>
      <c r="DF58" s="4"/>
      <c r="DG58" s="4"/>
      <c r="DH58" s="11"/>
      <c r="DI58" s="3"/>
      <c r="DJ58" s="1"/>
      <c r="DK58" s="1"/>
      <c r="DL58" s="1"/>
    </row>
    <row r="59" spans="1:116" x14ac:dyDescent="0.2">
      <c r="A59" s="12">
        <v>94045</v>
      </c>
      <c r="B59" s="14" t="s">
        <v>840</v>
      </c>
      <c r="C59" s="15" t="s">
        <v>1601</v>
      </c>
      <c r="D59" s="15" t="s">
        <v>842</v>
      </c>
      <c r="E59" s="25" t="s">
        <v>1753</v>
      </c>
      <c r="F59" s="26" t="s">
        <v>564</v>
      </c>
      <c r="G59" s="16">
        <v>11100000</v>
      </c>
      <c r="H59" s="14" t="s">
        <v>229</v>
      </c>
      <c r="I59" s="14" t="s">
        <v>841</v>
      </c>
      <c r="J59" s="12">
        <v>31</v>
      </c>
      <c r="K59" s="14" t="s">
        <v>20</v>
      </c>
      <c r="L59" s="15" t="s">
        <v>2253</v>
      </c>
      <c r="M59" s="15" t="s">
        <v>2056</v>
      </c>
      <c r="N59" s="15">
        <v>226286</v>
      </c>
      <c r="O59" s="15">
        <v>58455</v>
      </c>
      <c r="P59" s="13">
        <v>162</v>
      </c>
      <c r="Q59" s="13">
        <v>3</v>
      </c>
      <c r="R59" s="13">
        <v>0</v>
      </c>
      <c r="S59" s="13">
        <v>10</v>
      </c>
      <c r="T59" s="13">
        <v>38</v>
      </c>
      <c r="U59" s="13">
        <v>1</v>
      </c>
      <c r="V59" s="13">
        <v>65</v>
      </c>
      <c r="W59" s="13">
        <v>2</v>
      </c>
      <c r="X59" s="13">
        <v>2</v>
      </c>
      <c r="Y59" s="13">
        <v>116</v>
      </c>
      <c r="Z59" s="13">
        <v>92</v>
      </c>
      <c r="AA59" s="13">
        <v>14.655172413793101</v>
      </c>
      <c r="AB59" s="13" t="s">
        <v>16</v>
      </c>
      <c r="AC59" s="13" t="s">
        <v>16</v>
      </c>
      <c r="AD59" s="17">
        <v>0</v>
      </c>
      <c r="AE59" s="13">
        <v>0</v>
      </c>
      <c r="AF59" s="13">
        <v>0</v>
      </c>
      <c r="AG59" s="13">
        <v>0</v>
      </c>
      <c r="AH59" s="13">
        <v>0</v>
      </c>
      <c r="AI59" s="18">
        <v>880.60590000000002</v>
      </c>
      <c r="AJ59" s="18">
        <v>6057.3730999999998</v>
      </c>
      <c r="AK59" s="18">
        <v>7696.1670000000004</v>
      </c>
      <c r="AL59" s="27">
        <f>Table2[[#This Row],[Direct Tax Revenue
Through Current FY]]+Table2[[#This Row],[Direct Tax Revenue
Next FY &amp; After]]</f>
        <v>13753.5401</v>
      </c>
      <c r="AM59" s="18">
        <v>308.65649999999999</v>
      </c>
      <c r="AN59" s="18">
        <v>2340.5470999999998</v>
      </c>
      <c r="AO59" s="18">
        <v>2680.7635</v>
      </c>
      <c r="AP59" s="18">
        <f>Table2[[#This Row],[Indirect  &amp; Induced Tax Revenue
Through Current FY]]+Table2[[#This Row],[Indirect  &amp; Induced Tax Revenue
Next FY &amp; After]]</f>
        <v>5021.3105999999998</v>
      </c>
      <c r="AQ59" s="18">
        <v>1189.2624000000001</v>
      </c>
      <c r="AR59" s="18">
        <v>8397.9202000000005</v>
      </c>
      <c r="AS59" s="18">
        <v>10376.9305</v>
      </c>
      <c r="AT59" s="18">
        <f>Table2[[#This Row],[Total Tax Revenue Generated
Through Current FY]]+Table2[[#This Row],[Total Tax Revenues Generated 
Next FY &amp; After]]</f>
        <v>18774.850700000003</v>
      </c>
      <c r="AU59" s="18">
        <f>VLOOKUP(A:A,[1]AssistancePivot!$1:$1048576,86,FALSE)</f>
        <v>0</v>
      </c>
      <c r="AV59" s="18">
        <v>0</v>
      </c>
      <c r="AW59" s="18">
        <v>0</v>
      </c>
      <c r="AX59" s="18">
        <v>0</v>
      </c>
      <c r="AY59" s="18">
        <v>0</v>
      </c>
      <c r="AZ59" s="18">
        <v>0</v>
      </c>
      <c r="BA59" s="18">
        <v>0</v>
      </c>
      <c r="BB59" s="18">
        <f>Table2[[#This Row],[MRT Savings
Through Current FY]]+Table2[[#This Row],[MRT Savings
Next FY &amp; After]]</f>
        <v>0</v>
      </c>
      <c r="BC59" s="18">
        <v>0</v>
      </c>
      <c r="BD59" s="18">
        <v>0</v>
      </c>
      <c r="BE59" s="18">
        <v>0</v>
      </c>
      <c r="BF59" s="18">
        <f>Table2[[#This Row],[ST Savings
Through Current FY]]+Table2[[#This Row],[ST Savings
Next FY &amp; After]]</f>
        <v>0</v>
      </c>
      <c r="BG59" s="18">
        <v>0</v>
      </c>
      <c r="BH59" s="18">
        <v>0</v>
      </c>
      <c r="BI59" s="18">
        <v>0</v>
      </c>
      <c r="BJ59" s="18">
        <f>Table2[[#This Row],[Energy Savings
Through Current FY]]+Table2[[#This Row],[Energy Savings
Next FY &amp; After]]</f>
        <v>0</v>
      </c>
      <c r="BK59" s="18">
        <v>4.4131999999999998</v>
      </c>
      <c r="BL59" s="18">
        <v>30.399799999999999</v>
      </c>
      <c r="BM59" s="18">
        <v>29.711500000000001</v>
      </c>
      <c r="BN59" s="18">
        <f>Table2[[#This Row],[Bond Savings
Through Current FY]]+Table2[[#This Row],[Bond Savings
Next FY &amp; After]]</f>
        <v>60.1113</v>
      </c>
      <c r="BO59" s="18">
        <v>4.4131999999999998</v>
      </c>
      <c r="BP59" s="18">
        <v>30.399799999999999</v>
      </c>
      <c r="BQ59" s="18">
        <v>29.711500000000001</v>
      </c>
      <c r="BR59" s="18">
        <f>Table2[[#This Row],[Total Savings
Through Current FY]]+Table2[[#This Row],[Total Savings
Next FY &amp; After]]</f>
        <v>60.1113</v>
      </c>
      <c r="BS59" s="18">
        <v>0</v>
      </c>
      <c r="BT59" s="18">
        <v>0</v>
      </c>
      <c r="BU59" s="18">
        <v>0</v>
      </c>
      <c r="BV59" s="18">
        <f>Table2[[#This Row],[Recapture, Cancellation, or Reduction
Through Current FY]]+Table2[[#This Row],[Recapture, Cancellation, or Reduction
Next FY &amp; After]]</f>
        <v>0</v>
      </c>
      <c r="BW59" s="18">
        <v>0</v>
      </c>
      <c r="BX59" s="18">
        <v>0</v>
      </c>
      <c r="BY59" s="18">
        <v>0</v>
      </c>
      <c r="BZ59" s="18">
        <f>Table2[[#This Row],[Penalty Paid
Through Current FY]]+Table2[[#This Row],[Penalty Paid
Next FY &amp; After]]</f>
        <v>0</v>
      </c>
      <c r="CA59" s="18">
        <v>0</v>
      </c>
      <c r="CB59" s="18">
        <v>0</v>
      </c>
      <c r="CC59" s="18">
        <v>0</v>
      </c>
      <c r="CD59" s="18">
        <f>Table2[[#This Row],[Total Recapture &amp; Penalties
Through Current FY]]+Table2[[#This Row],[Total Recapture &amp; Penalties
Next FY &amp; After]]</f>
        <v>0</v>
      </c>
      <c r="CE59" s="18">
        <v>1184.8492000000001</v>
      </c>
      <c r="CF59" s="18">
        <v>8367.5203999999994</v>
      </c>
      <c r="CG59" s="18">
        <v>10347.218999999999</v>
      </c>
      <c r="CH59" s="18">
        <f>Table2[[#This Row],[Total Net Tax Revenue Generated
Through Current FY]]+Table2[[#This Row],[Total Net Tax Revenue Generated
Next FY &amp; After]]</f>
        <v>18714.739399999999</v>
      </c>
      <c r="CI59" s="18">
        <v>0</v>
      </c>
      <c r="CJ59" s="18">
        <v>0</v>
      </c>
      <c r="CK59" s="18">
        <v>0</v>
      </c>
      <c r="CL59" s="18">
        <v>0</v>
      </c>
      <c r="CM59" s="43">
        <v>0</v>
      </c>
      <c r="CN59" s="43">
        <v>0</v>
      </c>
      <c r="CO59" s="43">
        <v>0</v>
      </c>
      <c r="CP59" s="43">
        <v>118</v>
      </c>
      <c r="CQ59" s="43">
        <f>Table2[[#This Row],[Total Number of Industrial Jobs]]+Table2[[#This Row],[Total Number of Restaurant Jobs]]+Table2[[#This Row],[Total Number of Retail Jobs]]+Table2[[#This Row],[Total Number of Other Jobs]]</f>
        <v>118</v>
      </c>
      <c r="CR59" s="43">
        <v>0</v>
      </c>
      <c r="CS59" s="43">
        <v>0</v>
      </c>
      <c r="CT59" s="43">
        <v>0</v>
      </c>
      <c r="CU59" s="43">
        <v>118</v>
      </c>
      <c r="CV59" s="43">
        <f>Table2[[#This Row],[Number of Industrial Jobs Earning a Living Wage or more]]+Table2[[#This Row],[Number of Restaurant Jobs Earning a Living Wage or more]]+Table2[[#This Row],[Number of Retail Jobs Earning a Living Wage or more]]+Table2[[#This Row],[Number of Other Jobs Earning a Living Wage or more]]</f>
        <v>118</v>
      </c>
      <c r="CW59" s="47">
        <v>0</v>
      </c>
      <c r="CX59" s="47">
        <v>0</v>
      </c>
      <c r="CY59" s="47">
        <v>0</v>
      </c>
      <c r="CZ59" s="47">
        <v>100</v>
      </c>
      <c r="DA59" s="42">
        <v>1</v>
      </c>
      <c r="DB59" s="4"/>
      <c r="DE59" s="3"/>
      <c r="DF59" s="4"/>
      <c r="DG59" s="4"/>
      <c r="DH59" s="11"/>
      <c r="DI59" s="3"/>
      <c r="DJ59" s="1"/>
      <c r="DK59" s="1"/>
      <c r="DL59" s="1"/>
    </row>
    <row r="60" spans="1:116" x14ac:dyDescent="0.2">
      <c r="A60" s="12">
        <v>94077</v>
      </c>
      <c r="B60" s="14" t="s">
        <v>916</v>
      </c>
      <c r="C60" s="15" t="s">
        <v>1626</v>
      </c>
      <c r="D60" s="15" t="s">
        <v>918</v>
      </c>
      <c r="E60" s="25" t="s">
        <v>1766</v>
      </c>
      <c r="F60" s="26" t="s">
        <v>477</v>
      </c>
      <c r="G60" s="16">
        <v>16795000</v>
      </c>
      <c r="H60" s="14" t="s">
        <v>229</v>
      </c>
      <c r="I60" s="14" t="s">
        <v>917</v>
      </c>
      <c r="J60" s="12">
        <v>4</v>
      </c>
      <c r="K60" s="14" t="s">
        <v>94</v>
      </c>
      <c r="L60" s="15" t="s">
        <v>2237</v>
      </c>
      <c r="M60" s="15" t="s">
        <v>1902</v>
      </c>
      <c r="N60" s="15">
        <v>9037</v>
      </c>
      <c r="O60" s="15">
        <v>50933</v>
      </c>
      <c r="P60" s="13">
        <v>113</v>
      </c>
      <c r="Q60" s="13">
        <v>0</v>
      </c>
      <c r="R60" s="13">
        <v>0</v>
      </c>
      <c r="S60" s="13">
        <v>40</v>
      </c>
      <c r="T60" s="13">
        <v>4</v>
      </c>
      <c r="U60" s="13">
        <v>0</v>
      </c>
      <c r="V60" s="13">
        <v>82</v>
      </c>
      <c r="W60" s="13">
        <v>0</v>
      </c>
      <c r="X60" s="13">
        <v>0</v>
      </c>
      <c r="Y60" s="13">
        <v>126</v>
      </c>
      <c r="Z60" s="13">
        <v>104</v>
      </c>
      <c r="AA60" s="13">
        <v>83.333333333333343</v>
      </c>
      <c r="AB60" s="13" t="s">
        <v>16</v>
      </c>
      <c r="AC60" s="13" t="s">
        <v>17</v>
      </c>
      <c r="AD60" s="17">
        <v>0</v>
      </c>
      <c r="AE60" s="13">
        <v>0</v>
      </c>
      <c r="AF60" s="13">
        <v>0</v>
      </c>
      <c r="AG60" s="13">
        <v>0</v>
      </c>
      <c r="AH60" s="13">
        <v>0</v>
      </c>
      <c r="AI60" s="18">
        <v>205.94319999999999</v>
      </c>
      <c r="AJ60" s="18">
        <v>1330.9446</v>
      </c>
      <c r="AK60" s="18">
        <v>2439.9960000000001</v>
      </c>
      <c r="AL60" s="27">
        <f>Table2[[#This Row],[Direct Tax Revenue
Through Current FY]]+Table2[[#This Row],[Direct Tax Revenue
Next FY &amp; After]]</f>
        <v>3770.9405999999999</v>
      </c>
      <c r="AM60" s="18">
        <v>386.12389999999999</v>
      </c>
      <c r="AN60" s="18">
        <v>2665.8341999999998</v>
      </c>
      <c r="AO60" s="18">
        <v>4574.7581</v>
      </c>
      <c r="AP60" s="18">
        <f>Table2[[#This Row],[Indirect  &amp; Induced Tax Revenue
Through Current FY]]+Table2[[#This Row],[Indirect  &amp; Induced Tax Revenue
Next FY &amp; After]]</f>
        <v>7240.5923000000003</v>
      </c>
      <c r="AQ60" s="18">
        <v>592.06709999999998</v>
      </c>
      <c r="AR60" s="18">
        <v>3996.7788</v>
      </c>
      <c r="AS60" s="18">
        <v>7014.7541000000001</v>
      </c>
      <c r="AT60" s="18">
        <f>Table2[[#This Row],[Total Tax Revenue Generated
Through Current FY]]+Table2[[#This Row],[Total Tax Revenues Generated 
Next FY &amp; After]]</f>
        <v>11011.5329</v>
      </c>
      <c r="AU60" s="18">
        <f>VLOOKUP(A:A,[1]AssistancePivot!$1:$1048576,86,FALSE)</f>
        <v>0</v>
      </c>
      <c r="AV60" s="18">
        <v>0</v>
      </c>
      <c r="AW60" s="18">
        <v>0</v>
      </c>
      <c r="AX60" s="18">
        <v>0</v>
      </c>
      <c r="AY60" s="18">
        <v>0</v>
      </c>
      <c r="AZ60" s="18">
        <v>0</v>
      </c>
      <c r="BA60" s="18">
        <v>0</v>
      </c>
      <c r="BB60" s="18">
        <f>Table2[[#This Row],[MRT Savings
Through Current FY]]+Table2[[#This Row],[MRT Savings
Next FY &amp; After]]</f>
        <v>0</v>
      </c>
      <c r="BC60" s="18">
        <v>0</v>
      </c>
      <c r="BD60" s="18">
        <v>0</v>
      </c>
      <c r="BE60" s="18">
        <v>0</v>
      </c>
      <c r="BF60" s="18">
        <f>Table2[[#This Row],[ST Savings
Through Current FY]]+Table2[[#This Row],[ST Savings
Next FY &amp; After]]</f>
        <v>0</v>
      </c>
      <c r="BG60" s="18">
        <v>0</v>
      </c>
      <c r="BH60" s="18">
        <v>0</v>
      </c>
      <c r="BI60" s="18">
        <v>0</v>
      </c>
      <c r="BJ60" s="18">
        <f>Table2[[#This Row],[Energy Savings
Through Current FY]]+Table2[[#This Row],[Energy Savings
Next FY &amp; After]]</f>
        <v>0</v>
      </c>
      <c r="BK60" s="18">
        <v>0.90900000000000003</v>
      </c>
      <c r="BL60" s="18">
        <v>22.244399999999999</v>
      </c>
      <c r="BM60" s="18">
        <v>7.6021000000000001</v>
      </c>
      <c r="BN60" s="18">
        <f>Table2[[#This Row],[Bond Savings
Through Current FY]]+Table2[[#This Row],[Bond Savings
Next FY &amp; After]]</f>
        <v>29.846499999999999</v>
      </c>
      <c r="BO60" s="18">
        <v>0.90900000000000003</v>
      </c>
      <c r="BP60" s="18">
        <v>22.244399999999999</v>
      </c>
      <c r="BQ60" s="18">
        <v>7.6021000000000001</v>
      </c>
      <c r="BR60" s="18">
        <f>Table2[[#This Row],[Total Savings
Through Current FY]]+Table2[[#This Row],[Total Savings
Next FY &amp; After]]</f>
        <v>29.846499999999999</v>
      </c>
      <c r="BS60" s="18">
        <v>0</v>
      </c>
      <c r="BT60" s="18">
        <v>0</v>
      </c>
      <c r="BU60" s="18">
        <v>0</v>
      </c>
      <c r="BV60" s="18">
        <f>Table2[[#This Row],[Recapture, Cancellation, or Reduction
Through Current FY]]+Table2[[#This Row],[Recapture, Cancellation, or Reduction
Next FY &amp; After]]</f>
        <v>0</v>
      </c>
      <c r="BW60" s="18">
        <v>0</v>
      </c>
      <c r="BX60" s="18">
        <v>0</v>
      </c>
      <c r="BY60" s="18">
        <v>0</v>
      </c>
      <c r="BZ60" s="18">
        <f>Table2[[#This Row],[Penalty Paid
Through Current FY]]+Table2[[#This Row],[Penalty Paid
Next FY &amp; After]]</f>
        <v>0</v>
      </c>
      <c r="CA60" s="18">
        <v>0</v>
      </c>
      <c r="CB60" s="18">
        <v>0</v>
      </c>
      <c r="CC60" s="18">
        <v>0</v>
      </c>
      <c r="CD60" s="18">
        <f>Table2[[#This Row],[Total Recapture &amp; Penalties
Through Current FY]]+Table2[[#This Row],[Total Recapture &amp; Penalties
Next FY &amp; After]]</f>
        <v>0</v>
      </c>
      <c r="CE60" s="18">
        <v>591.15809999999999</v>
      </c>
      <c r="CF60" s="18">
        <v>3974.5344</v>
      </c>
      <c r="CG60" s="18">
        <v>7007.152</v>
      </c>
      <c r="CH60" s="18">
        <f>Table2[[#This Row],[Total Net Tax Revenue Generated
Through Current FY]]+Table2[[#This Row],[Total Net Tax Revenue Generated
Next FY &amp; After]]</f>
        <v>10981.686400000001</v>
      </c>
      <c r="CI60" s="18">
        <v>0</v>
      </c>
      <c r="CJ60" s="18">
        <v>0</v>
      </c>
      <c r="CK60" s="18">
        <v>0</v>
      </c>
      <c r="CL60" s="18">
        <v>0</v>
      </c>
      <c r="CM60" s="43">
        <v>0</v>
      </c>
      <c r="CN60" s="43">
        <v>0</v>
      </c>
      <c r="CO60" s="43">
        <v>2</v>
      </c>
      <c r="CP60" s="43">
        <v>124</v>
      </c>
      <c r="CQ60" s="43">
        <f>Table2[[#This Row],[Total Number of Industrial Jobs]]+Table2[[#This Row],[Total Number of Restaurant Jobs]]+Table2[[#This Row],[Total Number of Retail Jobs]]+Table2[[#This Row],[Total Number of Other Jobs]]</f>
        <v>126</v>
      </c>
      <c r="CR60" s="43">
        <v>0</v>
      </c>
      <c r="CS60" s="43">
        <v>0</v>
      </c>
      <c r="CT60" s="43">
        <v>2</v>
      </c>
      <c r="CU60" s="43">
        <v>124</v>
      </c>
      <c r="CV60" s="43">
        <f>Table2[[#This Row],[Number of Industrial Jobs Earning a Living Wage or more]]+Table2[[#This Row],[Number of Restaurant Jobs Earning a Living Wage or more]]+Table2[[#This Row],[Number of Retail Jobs Earning a Living Wage or more]]+Table2[[#This Row],[Number of Other Jobs Earning a Living Wage or more]]</f>
        <v>126</v>
      </c>
      <c r="CW60" s="47">
        <v>0</v>
      </c>
      <c r="CX60" s="47">
        <v>0</v>
      </c>
      <c r="CY60" s="47">
        <v>100</v>
      </c>
      <c r="CZ60" s="47">
        <v>100</v>
      </c>
      <c r="DA60" s="42">
        <v>1</v>
      </c>
      <c r="DB60" s="4"/>
      <c r="DE60" s="3"/>
      <c r="DF60" s="4"/>
      <c r="DG60" s="4"/>
      <c r="DH60" s="11"/>
      <c r="DI60" s="3"/>
      <c r="DJ60" s="1"/>
      <c r="DK60" s="1"/>
      <c r="DL60" s="1"/>
    </row>
    <row r="61" spans="1:116" x14ac:dyDescent="0.2">
      <c r="A61" s="12">
        <v>93214</v>
      </c>
      <c r="B61" s="14" t="s">
        <v>433</v>
      </c>
      <c r="C61" s="15" t="s">
        <v>1524</v>
      </c>
      <c r="D61" s="15" t="s">
        <v>435</v>
      </c>
      <c r="E61" s="25" t="s">
        <v>1688</v>
      </c>
      <c r="F61" s="26" t="s">
        <v>95</v>
      </c>
      <c r="G61" s="16">
        <v>13200000</v>
      </c>
      <c r="H61" s="14" t="s">
        <v>91</v>
      </c>
      <c r="I61" s="14" t="s">
        <v>434</v>
      </c>
      <c r="J61" s="12">
        <v>44</v>
      </c>
      <c r="K61" s="14" t="s">
        <v>12</v>
      </c>
      <c r="L61" s="15" t="s">
        <v>2103</v>
      </c>
      <c r="M61" s="15" t="s">
        <v>1911</v>
      </c>
      <c r="N61" s="15">
        <v>33000</v>
      </c>
      <c r="O61" s="15">
        <v>60865</v>
      </c>
      <c r="P61" s="13">
        <v>90</v>
      </c>
      <c r="Q61" s="13">
        <v>9</v>
      </c>
      <c r="R61" s="13">
        <v>0</v>
      </c>
      <c r="S61" s="13">
        <v>0</v>
      </c>
      <c r="T61" s="13">
        <v>0</v>
      </c>
      <c r="U61" s="13">
        <v>0</v>
      </c>
      <c r="V61" s="13">
        <v>0</v>
      </c>
      <c r="W61" s="13">
        <v>0</v>
      </c>
      <c r="X61" s="13">
        <v>0</v>
      </c>
      <c r="Y61" s="13">
        <v>0</v>
      </c>
      <c r="Z61" s="13">
        <v>141</v>
      </c>
      <c r="AA61" s="13">
        <v>0</v>
      </c>
      <c r="AB61" s="13">
        <v>0</v>
      </c>
      <c r="AC61" s="13">
        <v>0</v>
      </c>
      <c r="AD61" s="17">
        <v>0</v>
      </c>
      <c r="AE61" s="13">
        <v>0</v>
      </c>
      <c r="AF61" s="13">
        <v>0</v>
      </c>
      <c r="AG61" s="13">
        <v>0</v>
      </c>
      <c r="AH61" s="13">
        <v>0</v>
      </c>
      <c r="AI61" s="18">
        <v>329.38420000000002</v>
      </c>
      <c r="AJ61" s="18">
        <v>2814.7896000000001</v>
      </c>
      <c r="AK61" s="18">
        <v>0</v>
      </c>
      <c r="AL61" s="27">
        <f>Table2[[#This Row],[Direct Tax Revenue
Through Current FY]]+Table2[[#This Row],[Direct Tax Revenue
Next FY &amp; After]]</f>
        <v>2814.7896000000001</v>
      </c>
      <c r="AM61" s="18">
        <v>568.63170000000002</v>
      </c>
      <c r="AN61" s="18">
        <v>5055.0344999999998</v>
      </c>
      <c r="AO61" s="18">
        <v>0</v>
      </c>
      <c r="AP61" s="18">
        <f>Table2[[#This Row],[Indirect  &amp; Induced Tax Revenue
Through Current FY]]+Table2[[#This Row],[Indirect  &amp; Induced Tax Revenue
Next FY &amp; After]]</f>
        <v>5055.0344999999998</v>
      </c>
      <c r="AQ61" s="18">
        <v>898.01589999999999</v>
      </c>
      <c r="AR61" s="18">
        <v>7869.8240999999998</v>
      </c>
      <c r="AS61" s="18">
        <v>0</v>
      </c>
      <c r="AT61" s="18">
        <f>Table2[[#This Row],[Total Tax Revenue Generated
Through Current FY]]+Table2[[#This Row],[Total Tax Revenues Generated 
Next FY &amp; After]]</f>
        <v>7869.8240999999998</v>
      </c>
      <c r="AU61" s="18">
        <f>VLOOKUP(A:A,[1]AssistancePivot!$1:$1048576,86,FALSE)</f>
        <v>0</v>
      </c>
      <c r="AV61" s="18">
        <v>0</v>
      </c>
      <c r="AW61" s="18">
        <v>0</v>
      </c>
      <c r="AX61" s="18">
        <v>0</v>
      </c>
      <c r="AY61" s="18">
        <v>0</v>
      </c>
      <c r="AZ61" s="18">
        <v>238.00129999999999</v>
      </c>
      <c r="BA61" s="18">
        <v>0</v>
      </c>
      <c r="BB61" s="18">
        <f>Table2[[#This Row],[MRT Savings
Through Current FY]]+Table2[[#This Row],[MRT Savings
Next FY &amp; After]]</f>
        <v>238.00129999999999</v>
      </c>
      <c r="BC61" s="18">
        <v>0</v>
      </c>
      <c r="BD61" s="18">
        <v>0</v>
      </c>
      <c r="BE61" s="18">
        <v>0</v>
      </c>
      <c r="BF61" s="18">
        <f>Table2[[#This Row],[ST Savings
Through Current FY]]+Table2[[#This Row],[ST Savings
Next FY &amp; After]]</f>
        <v>0</v>
      </c>
      <c r="BG61" s="18">
        <v>0</v>
      </c>
      <c r="BH61" s="18">
        <v>0</v>
      </c>
      <c r="BI61" s="18">
        <v>0</v>
      </c>
      <c r="BJ61" s="18">
        <f>Table2[[#This Row],[Energy Savings
Through Current FY]]+Table2[[#This Row],[Energy Savings
Next FY &amp; After]]</f>
        <v>0</v>
      </c>
      <c r="BK61" s="18">
        <v>9.9400000000000002E-2</v>
      </c>
      <c r="BL61" s="18">
        <v>28.5839</v>
      </c>
      <c r="BM61" s="18">
        <v>0</v>
      </c>
      <c r="BN61" s="18">
        <f>Table2[[#This Row],[Bond Savings
Through Current FY]]+Table2[[#This Row],[Bond Savings
Next FY &amp; After]]</f>
        <v>28.5839</v>
      </c>
      <c r="BO61" s="18">
        <v>9.9400000000000002E-2</v>
      </c>
      <c r="BP61" s="18">
        <v>266.58519999999999</v>
      </c>
      <c r="BQ61" s="18">
        <v>0</v>
      </c>
      <c r="BR61" s="18">
        <f>Table2[[#This Row],[Total Savings
Through Current FY]]+Table2[[#This Row],[Total Savings
Next FY &amp; After]]</f>
        <v>266.58519999999999</v>
      </c>
      <c r="BS61" s="18">
        <v>0</v>
      </c>
      <c r="BT61" s="18">
        <v>0</v>
      </c>
      <c r="BU61" s="18">
        <v>0</v>
      </c>
      <c r="BV61" s="18">
        <f>Table2[[#This Row],[Recapture, Cancellation, or Reduction
Through Current FY]]+Table2[[#This Row],[Recapture, Cancellation, or Reduction
Next FY &amp; After]]</f>
        <v>0</v>
      </c>
      <c r="BW61" s="18">
        <v>0</v>
      </c>
      <c r="BX61" s="18">
        <v>0</v>
      </c>
      <c r="BY61" s="18">
        <v>0</v>
      </c>
      <c r="BZ61" s="18">
        <f>Table2[[#This Row],[Penalty Paid
Through Current FY]]+Table2[[#This Row],[Penalty Paid
Next FY &amp; After]]</f>
        <v>0</v>
      </c>
      <c r="CA61" s="18">
        <v>0</v>
      </c>
      <c r="CB61" s="18">
        <v>0</v>
      </c>
      <c r="CC61" s="18">
        <v>0</v>
      </c>
      <c r="CD61" s="18">
        <f>Table2[[#This Row],[Total Recapture &amp; Penalties
Through Current FY]]+Table2[[#This Row],[Total Recapture &amp; Penalties
Next FY &amp; After]]</f>
        <v>0</v>
      </c>
      <c r="CE61" s="18">
        <v>897.91650000000004</v>
      </c>
      <c r="CF61" s="18">
        <v>7603.2389000000003</v>
      </c>
      <c r="CG61" s="18">
        <v>0</v>
      </c>
      <c r="CH61" s="18">
        <f>Table2[[#This Row],[Total Net Tax Revenue Generated
Through Current FY]]+Table2[[#This Row],[Total Net Tax Revenue Generated
Next FY &amp; After]]</f>
        <v>7603.2389000000003</v>
      </c>
      <c r="CI61" s="18">
        <v>0</v>
      </c>
      <c r="CJ61" s="18">
        <v>0</v>
      </c>
      <c r="CK61" s="18">
        <v>0</v>
      </c>
      <c r="CL61" s="18">
        <v>0</v>
      </c>
      <c r="CM61" s="43"/>
      <c r="CN61" s="43"/>
      <c r="CO61" s="43"/>
      <c r="CP61" s="43"/>
      <c r="CQ61" s="43"/>
      <c r="CR61" s="43"/>
      <c r="CS61" s="43"/>
      <c r="CT61" s="43"/>
      <c r="CU61" s="43"/>
      <c r="CV61" s="43"/>
      <c r="CW61" s="47"/>
      <c r="CX61" s="47"/>
      <c r="CY61" s="47"/>
      <c r="CZ61" s="47"/>
      <c r="DA61" s="42"/>
      <c r="DB61" s="4"/>
      <c r="DE61" s="3"/>
      <c r="DF61" s="4"/>
      <c r="DG61" s="4"/>
      <c r="DH61" s="11"/>
      <c r="DI61" s="3"/>
      <c r="DJ61" s="1"/>
      <c r="DK61" s="1"/>
      <c r="DL61" s="1"/>
    </row>
    <row r="62" spans="1:116" x14ac:dyDescent="0.2">
      <c r="A62" s="12">
        <v>91009</v>
      </c>
      <c r="B62" s="14" t="s">
        <v>10</v>
      </c>
      <c r="C62" s="15" t="s">
        <v>1491</v>
      </c>
      <c r="D62" s="15" t="s">
        <v>14</v>
      </c>
      <c r="E62" s="25" t="s">
        <v>1653</v>
      </c>
      <c r="F62" s="26" t="s">
        <v>13</v>
      </c>
      <c r="G62" s="16">
        <v>1995000</v>
      </c>
      <c r="H62" s="14" t="s">
        <v>15</v>
      </c>
      <c r="I62" s="14" t="s">
        <v>11</v>
      </c>
      <c r="J62" s="12">
        <v>34</v>
      </c>
      <c r="K62" s="14" t="s">
        <v>12</v>
      </c>
      <c r="L62" s="15" t="s">
        <v>1903</v>
      </c>
      <c r="M62" s="15" t="s">
        <v>1904</v>
      </c>
      <c r="N62" s="15">
        <v>34580</v>
      </c>
      <c r="O62" s="15">
        <v>23150</v>
      </c>
      <c r="P62" s="13">
        <v>0</v>
      </c>
      <c r="Q62" s="13">
        <v>31</v>
      </c>
      <c r="R62" s="13">
        <v>0</v>
      </c>
      <c r="S62" s="13">
        <v>0</v>
      </c>
      <c r="T62" s="13">
        <v>0</v>
      </c>
      <c r="U62" s="13">
        <v>0</v>
      </c>
      <c r="V62" s="13">
        <v>0</v>
      </c>
      <c r="W62" s="13">
        <v>0</v>
      </c>
      <c r="X62" s="13">
        <v>0</v>
      </c>
      <c r="Y62" s="13">
        <v>0</v>
      </c>
      <c r="Z62" s="13">
        <v>46</v>
      </c>
      <c r="AA62" s="13">
        <v>0</v>
      </c>
      <c r="AB62" s="13">
        <v>0</v>
      </c>
      <c r="AC62" s="13">
        <v>0</v>
      </c>
      <c r="AD62" s="17">
        <v>0</v>
      </c>
      <c r="AE62" s="13">
        <v>0</v>
      </c>
      <c r="AF62" s="13">
        <v>0</v>
      </c>
      <c r="AG62" s="13">
        <v>0</v>
      </c>
      <c r="AH62" s="13">
        <v>0</v>
      </c>
      <c r="AI62" s="18">
        <v>648.85360000000003</v>
      </c>
      <c r="AJ62" s="18">
        <v>17158.429400000001</v>
      </c>
      <c r="AK62" s="18">
        <v>96.435699999999997</v>
      </c>
      <c r="AL62" s="27">
        <f>Table2[[#This Row],[Direct Tax Revenue
Through Current FY]]+Table2[[#This Row],[Direct Tax Revenue
Next FY &amp; After]]</f>
        <v>17254.865100000003</v>
      </c>
      <c r="AM62" s="18">
        <v>332.59730000000002</v>
      </c>
      <c r="AN62" s="18">
        <v>10836.9792</v>
      </c>
      <c r="AO62" s="18">
        <v>49.432200000000002</v>
      </c>
      <c r="AP62" s="18">
        <f>Table2[[#This Row],[Indirect  &amp; Induced Tax Revenue
Through Current FY]]+Table2[[#This Row],[Indirect  &amp; Induced Tax Revenue
Next FY &amp; After]]</f>
        <v>10886.411399999999</v>
      </c>
      <c r="AQ62" s="18">
        <v>981.45090000000005</v>
      </c>
      <c r="AR62" s="18">
        <v>27995.408599999999</v>
      </c>
      <c r="AS62" s="18">
        <v>145.86789999999999</v>
      </c>
      <c r="AT62" s="18">
        <f>Table2[[#This Row],[Total Tax Revenue Generated
Through Current FY]]+Table2[[#This Row],[Total Tax Revenues Generated 
Next FY &amp; After]]</f>
        <v>28141.2765</v>
      </c>
      <c r="AU62" s="18">
        <f>VLOOKUP(A:A,[1]AssistancePivot!$1:$1048576,86,FALSE)</f>
        <v>8.3999000000000006</v>
      </c>
      <c r="AV62" s="18">
        <v>154.95339999999999</v>
      </c>
      <c r="AW62" s="18">
        <v>1.2484</v>
      </c>
      <c r="AX62" s="18">
        <v>156.20179999999999</v>
      </c>
      <c r="AY62" s="18">
        <v>0</v>
      </c>
      <c r="AZ62" s="18">
        <v>0</v>
      </c>
      <c r="BA62" s="18">
        <v>0</v>
      </c>
      <c r="BB62" s="18">
        <f>Table2[[#This Row],[MRT Savings
Through Current FY]]+Table2[[#This Row],[MRT Savings
Next FY &amp; After]]</f>
        <v>0</v>
      </c>
      <c r="BC62" s="18">
        <v>0</v>
      </c>
      <c r="BD62" s="18">
        <v>0</v>
      </c>
      <c r="BE62" s="18">
        <v>0</v>
      </c>
      <c r="BF62" s="18">
        <f>Table2[[#This Row],[ST Savings
Through Current FY]]+Table2[[#This Row],[ST Savings
Next FY &amp; After]]</f>
        <v>0</v>
      </c>
      <c r="BG62" s="18">
        <v>0</v>
      </c>
      <c r="BH62" s="18">
        <v>0</v>
      </c>
      <c r="BI62" s="18">
        <v>0</v>
      </c>
      <c r="BJ62" s="18">
        <f>Table2[[#This Row],[Energy Savings
Through Current FY]]+Table2[[#This Row],[Energy Savings
Next FY &amp; After]]</f>
        <v>0</v>
      </c>
      <c r="BK62" s="18">
        <v>0</v>
      </c>
      <c r="BL62" s="18">
        <v>18.002099999999999</v>
      </c>
      <c r="BM62" s="18">
        <v>0</v>
      </c>
      <c r="BN62" s="18">
        <f>Table2[[#This Row],[Bond Savings
Through Current FY]]+Table2[[#This Row],[Bond Savings
Next FY &amp; After]]</f>
        <v>18.002099999999999</v>
      </c>
      <c r="BO62" s="18">
        <v>8.3999000000000006</v>
      </c>
      <c r="BP62" s="18">
        <v>172.9555</v>
      </c>
      <c r="BQ62" s="18">
        <v>1.2484</v>
      </c>
      <c r="BR62" s="18">
        <f>Table2[[#This Row],[Total Savings
Through Current FY]]+Table2[[#This Row],[Total Savings
Next FY &amp; After]]</f>
        <v>174.2039</v>
      </c>
      <c r="BS62" s="18">
        <v>0</v>
      </c>
      <c r="BT62" s="18">
        <v>0</v>
      </c>
      <c r="BU62" s="18">
        <v>0</v>
      </c>
      <c r="BV62" s="18">
        <f>Table2[[#This Row],[Recapture, Cancellation, or Reduction
Through Current FY]]+Table2[[#This Row],[Recapture, Cancellation, or Reduction
Next FY &amp; After]]</f>
        <v>0</v>
      </c>
      <c r="BW62" s="18">
        <v>0</v>
      </c>
      <c r="BX62" s="18">
        <v>0</v>
      </c>
      <c r="BY62" s="18">
        <v>0</v>
      </c>
      <c r="BZ62" s="18">
        <f>Table2[[#This Row],[Penalty Paid
Through Current FY]]+Table2[[#This Row],[Penalty Paid
Next FY &amp; After]]</f>
        <v>0</v>
      </c>
      <c r="CA62" s="18">
        <v>0</v>
      </c>
      <c r="CB62" s="18">
        <v>0</v>
      </c>
      <c r="CC62" s="18">
        <v>0</v>
      </c>
      <c r="CD62" s="18">
        <f>Table2[[#This Row],[Total Recapture &amp; Penalties
Through Current FY]]+Table2[[#This Row],[Total Recapture &amp; Penalties
Next FY &amp; After]]</f>
        <v>0</v>
      </c>
      <c r="CE62" s="18">
        <v>973.05100000000004</v>
      </c>
      <c r="CF62" s="18">
        <v>27822.453099999999</v>
      </c>
      <c r="CG62" s="18">
        <v>144.61949999999999</v>
      </c>
      <c r="CH62" s="18">
        <f>Table2[[#This Row],[Total Net Tax Revenue Generated
Through Current FY]]+Table2[[#This Row],[Total Net Tax Revenue Generated
Next FY &amp; After]]</f>
        <v>27967.0726</v>
      </c>
      <c r="CI62" s="18">
        <v>0</v>
      </c>
      <c r="CJ62" s="18">
        <v>0</v>
      </c>
      <c r="CK62" s="18">
        <v>0</v>
      </c>
      <c r="CL62" s="18">
        <v>0</v>
      </c>
      <c r="CM62" s="43"/>
      <c r="CN62" s="43"/>
      <c r="CO62" s="43"/>
      <c r="CP62" s="43"/>
      <c r="CQ62" s="43"/>
      <c r="CR62" s="43"/>
      <c r="CS62" s="43"/>
      <c r="CT62" s="43"/>
      <c r="CU62" s="43"/>
      <c r="CV62" s="43"/>
      <c r="CW62" s="47"/>
      <c r="CX62" s="47"/>
      <c r="CY62" s="47"/>
      <c r="CZ62" s="47"/>
      <c r="DA62" s="42"/>
      <c r="DB62" s="4"/>
      <c r="DE62" s="3"/>
      <c r="DF62" s="4"/>
      <c r="DG62" s="4"/>
      <c r="DH62" s="11"/>
      <c r="DI62" s="3"/>
      <c r="DJ62" s="1"/>
      <c r="DK62" s="1"/>
      <c r="DL62" s="1"/>
    </row>
    <row r="63" spans="1:116" x14ac:dyDescent="0.2">
      <c r="A63" s="12">
        <v>93216</v>
      </c>
      <c r="B63" s="14" t="s">
        <v>436</v>
      </c>
      <c r="C63" s="15" t="s">
        <v>1516</v>
      </c>
      <c r="D63" s="15" t="s">
        <v>438</v>
      </c>
      <c r="E63" s="25" t="s">
        <v>1694</v>
      </c>
      <c r="F63" s="26" t="s">
        <v>13</v>
      </c>
      <c r="G63" s="16">
        <v>16829550</v>
      </c>
      <c r="H63" s="14" t="s">
        <v>68</v>
      </c>
      <c r="I63" s="14" t="s">
        <v>437</v>
      </c>
      <c r="J63" s="12">
        <v>26</v>
      </c>
      <c r="K63" s="14" t="s">
        <v>20</v>
      </c>
      <c r="L63" s="15" t="s">
        <v>2104</v>
      </c>
      <c r="M63" s="15" t="s">
        <v>1948</v>
      </c>
      <c r="N63" s="15">
        <v>70000</v>
      </c>
      <c r="O63" s="15">
        <v>99828</v>
      </c>
      <c r="P63" s="13">
        <v>0</v>
      </c>
      <c r="Q63" s="13">
        <v>60</v>
      </c>
      <c r="R63" s="13">
        <v>0</v>
      </c>
      <c r="S63" s="13">
        <v>0</v>
      </c>
      <c r="T63" s="13">
        <v>0</v>
      </c>
      <c r="U63" s="13">
        <v>0</v>
      </c>
      <c r="V63" s="13">
        <v>137</v>
      </c>
      <c r="W63" s="13">
        <v>0</v>
      </c>
      <c r="X63" s="13">
        <v>0</v>
      </c>
      <c r="Y63" s="13">
        <v>137</v>
      </c>
      <c r="Z63" s="13">
        <v>137</v>
      </c>
      <c r="AA63" s="13">
        <v>92.700729927007302</v>
      </c>
      <c r="AB63" s="13" t="s">
        <v>16</v>
      </c>
      <c r="AC63" s="13" t="s">
        <v>17</v>
      </c>
      <c r="AD63" s="17">
        <v>0</v>
      </c>
      <c r="AE63" s="13">
        <v>0</v>
      </c>
      <c r="AF63" s="13">
        <v>0</v>
      </c>
      <c r="AG63" s="13">
        <v>0</v>
      </c>
      <c r="AH63" s="13">
        <v>0</v>
      </c>
      <c r="AI63" s="18">
        <v>2464.8878</v>
      </c>
      <c r="AJ63" s="18">
        <v>18745.008900000001</v>
      </c>
      <c r="AK63" s="18">
        <v>9363.0295000000006</v>
      </c>
      <c r="AL63" s="27">
        <f>Table2[[#This Row],[Direct Tax Revenue
Through Current FY]]+Table2[[#This Row],[Direct Tax Revenue
Next FY &amp; After]]</f>
        <v>28108.038400000001</v>
      </c>
      <c r="AM63" s="18">
        <v>2266.1622000000002</v>
      </c>
      <c r="AN63" s="18">
        <v>16903.436600000001</v>
      </c>
      <c r="AO63" s="18">
        <v>8608.1581999999999</v>
      </c>
      <c r="AP63" s="18">
        <f>Table2[[#This Row],[Indirect  &amp; Induced Tax Revenue
Through Current FY]]+Table2[[#This Row],[Indirect  &amp; Induced Tax Revenue
Next FY &amp; After]]</f>
        <v>25511.594799999999</v>
      </c>
      <c r="AQ63" s="18">
        <v>4731.05</v>
      </c>
      <c r="AR63" s="18">
        <v>35648.445500000002</v>
      </c>
      <c r="AS63" s="18">
        <v>17971.187699999999</v>
      </c>
      <c r="AT63" s="18">
        <f>Table2[[#This Row],[Total Tax Revenue Generated
Through Current FY]]+Table2[[#This Row],[Total Tax Revenues Generated 
Next FY &amp; After]]</f>
        <v>53619.633199999997</v>
      </c>
      <c r="AU63" s="18">
        <f>VLOOKUP(A:A,[1]AssistancePivot!$1:$1048576,86,FALSE)</f>
        <v>157.4631</v>
      </c>
      <c r="AV63" s="18">
        <v>896.69219999999996</v>
      </c>
      <c r="AW63" s="18">
        <v>598.13329999999996</v>
      </c>
      <c r="AX63" s="18">
        <v>1494.8254999999999</v>
      </c>
      <c r="AY63" s="18">
        <v>0</v>
      </c>
      <c r="AZ63" s="18">
        <v>200.97</v>
      </c>
      <c r="BA63" s="18">
        <v>0</v>
      </c>
      <c r="BB63" s="18">
        <f>Table2[[#This Row],[MRT Savings
Through Current FY]]+Table2[[#This Row],[MRT Savings
Next FY &amp; After]]</f>
        <v>200.97</v>
      </c>
      <c r="BC63" s="18">
        <v>0</v>
      </c>
      <c r="BD63" s="18">
        <v>1.2329000000000001</v>
      </c>
      <c r="BE63" s="18">
        <v>0</v>
      </c>
      <c r="BF63" s="18">
        <f>Table2[[#This Row],[ST Savings
Through Current FY]]+Table2[[#This Row],[ST Savings
Next FY &amp; After]]</f>
        <v>1.2329000000000001</v>
      </c>
      <c r="BG63" s="18">
        <v>0</v>
      </c>
      <c r="BH63" s="18">
        <v>6.3349000000000002</v>
      </c>
      <c r="BI63" s="18">
        <v>0</v>
      </c>
      <c r="BJ63" s="18">
        <f>Table2[[#This Row],[Energy Savings
Through Current FY]]+Table2[[#This Row],[Energy Savings
Next FY &amp; After]]</f>
        <v>6.3349000000000002</v>
      </c>
      <c r="BK63" s="18">
        <v>0</v>
      </c>
      <c r="BL63" s="18">
        <v>0</v>
      </c>
      <c r="BM63" s="18">
        <v>0</v>
      </c>
      <c r="BN63" s="18">
        <f>Table2[[#This Row],[Bond Savings
Through Current FY]]+Table2[[#This Row],[Bond Savings
Next FY &amp; After]]</f>
        <v>0</v>
      </c>
      <c r="BO63" s="18">
        <v>157.4631</v>
      </c>
      <c r="BP63" s="18">
        <v>1105.23</v>
      </c>
      <c r="BQ63" s="18">
        <v>598.13329999999996</v>
      </c>
      <c r="BR63" s="18">
        <f>Table2[[#This Row],[Total Savings
Through Current FY]]+Table2[[#This Row],[Total Savings
Next FY &amp; After]]</f>
        <v>1703.3633</v>
      </c>
      <c r="BS63" s="18">
        <v>0</v>
      </c>
      <c r="BT63" s="18">
        <v>0</v>
      </c>
      <c r="BU63" s="18">
        <v>0</v>
      </c>
      <c r="BV63" s="18">
        <f>Table2[[#This Row],[Recapture, Cancellation, or Reduction
Through Current FY]]+Table2[[#This Row],[Recapture, Cancellation, or Reduction
Next FY &amp; After]]</f>
        <v>0</v>
      </c>
      <c r="BW63" s="18">
        <v>0</v>
      </c>
      <c r="BX63" s="18">
        <v>0</v>
      </c>
      <c r="BY63" s="18">
        <v>0</v>
      </c>
      <c r="BZ63" s="18">
        <f>Table2[[#This Row],[Penalty Paid
Through Current FY]]+Table2[[#This Row],[Penalty Paid
Next FY &amp; After]]</f>
        <v>0</v>
      </c>
      <c r="CA63" s="18">
        <v>0</v>
      </c>
      <c r="CB63" s="18">
        <v>0</v>
      </c>
      <c r="CC63" s="18">
        <v>0</v>
      </c>
      <c r="CD63" s="18">
        <f>Table2[[#This Row],[Total Recapture &amp; Penalties
Through Current FY]]+Table2[[#This Row],[Total Recapture &amp; Penalties
Next FY &amp; After]]</f>
        <v>0</v>
      </c>
      <c r="CE63" s="18">
        <v>4573.5869000000002</v>
      </c>
      <c r="CF63" s="18">
        <v>34543.215499999998</v>
      </c>
      <c r="CG63" s="18">
        <v>17373.054400000001</v>
      </c>
      <c r="CH63" s="18">
        <f>Table2[[#This Row],[Total Net Tax Revenue Generated
Through Current FY]]+Table2[[#This Row],[Total Net Tax Revenue Generated
Next FY &amp; After]]</f>
        <v>51916.269899999999</v>
      </c>
      <c r="CI63" s="18">
        <v>0</v>
      </c>
      <c r="CJ63" s="18">
        <v>0</v>
      </c>
      <c r="CK63" s="18">
        <v>0</v>
      </c>
      <c r="CL63" s="18">
        <v>0</v>
      </c>
      <c r="CM63" s="43">
        <v>137</v>
      </c>
      <c r="CN63" s="43">
        <v>0</v>
      </c>
      <c r="CO63" s="43">
        <v>0</v>
      </c>
      <c r="CP63" s="43">
        <v>0</v>
      </c>
      <c r="CQ63" s="43">
        <f>Table2[[#This Row],[Total Number of Industrial Jobs]]+Table2[[#This Row],[Total Number of Restaurant Jobs]]+Table2[[#This Row],[Total Number of Retail Jobs]]+Table2[[#This Row],[Total Number of Other Jobs]]</f>
        <v>137</v>
      </c>
      <c r="CR63" s="43">
        <v>137</v>
      </c>
      <c r="CS63" s="43">
        <v>0</v>
      </c>
      <c r="CT63" s="43">
        <v>0</v>
      </c>
      <c r="CU63" s="43">
        <v>0</v>
      </c>
      <c r="CV63" s="43">
        <f>Table2[[#This Row],[Number of Industrial Jobs Earning a Living Wage or more]]+Table2[[#This Row],[Number of Restaurant Jobs Earning a Living Wage or more]]+Table2[[#This Row],[Number of Retail Jobs Earning a Living Wage or more]]+Table2[[#This Row],[Number of Other Jobs Earning a Living Wage or more]]</f>
        <v>137</v>
      </c>
      <c r="CW63" s="47">
        <v>100</v>
      </c>
      <c r="CX63" s="47">
        <v>0</v>
      </c>
      <c r="CY63" s="47">
        <v>0</v>
      </c>
      <c r="CZ63" s="47">
        <v>0</v>
      </c>
      <c r="DA63" s="42">
        <v>1</v>
      </c>
      <c r="DB63" s="4"/>
      <c r="DE63" s="3"/>
      <c r="DF63" s="4"/>
      <c r="DG63" s="4"/>
      <c r="DH63" s="11"/>
      <c r="DI63" s="3"/>
      <c r="DJ63" s="1"/>
      <c r="DK63" s="1"/>
      <c r="DL63" s="1"/>
    </row>
    <row r="64" spans="1:116" x14ac:dyDescent="0.2">
      <c r="A64" s="12">
        <v>92564</v>
      </c>
      <c r="B64" s="14" t="s">
        <v>156</v>
      </c>
      <c r="C64" s="15" t="s">
        <v>1536</v>
      </c>
      <c r="D64" s="15" t="s">
        <v>158</v>
      </c>
      <c r="E64" s="25" t="s">
        <v>1665</v>
      </c>
      <c r="F64" s="26" t="s">
        <v>13</v>
      </c>
      <c r="G64" s="16">
        <v>2470000</v>
      </c>
      <c r="H64" s="14" t="s">
        <v>72</v>
      </c>
      <c r="I64" s="14" t="s">
        <v>157</v>
      </c>
      <c r="J64" s="12">
        <v>17</v>
      </c>
      <c r="K64" s="14" t="s">
        <v>25</v>
      </c>
      <c r="L64" s="15" t="s">
        <v>1995</v>
      </c>
      <c r="M64" s="15" t="s">
        <v>1996</v>
      </c>
      <c r="N64" s="15">
        <v>49897</v>
      </c>
      <c r="O64" s="15">
        <v>49500</v>
      </c>
      <c r="P64" s="13">
        <v>0</v>
      </c>
      <c r="Q64" s="13">
        <v>3</v>
      </c>
      <c r="R64" s="13">
        <v>0</v>
      </c>
      <c r="S64" s="13">
        <v>0</v>
      </c>
      <c r="T64" s="13">
        <v>0</v>
      </c>
      <c r="U64" s="13">
        <v>0</v>
      </c>
      <c r="V64" s="13">
        <v>110</v>
      </c>
      <c r="W64" s="13">
        <v>0</v>
      </c>
      <c r="X64" s="13">
        <v>0</v>
      </c>
      <c r="Y64" s="13">
        <v>110</v>
      </c>
      <c r="Z64" s="13">
        <v>110</v>
      </c>
      <c r="AA64" s="13">
        <v>83.636363636363626</v>
      </c>
      <c r="AB64" s="13" t="s">
        <v>16</v>
      </c>
      <c r="AC64" s="13" t="s">
        <v>17</v>
      </c>
      <c r="AD64" s="17">
        <v>0</v>
      </c>
      <c r="AE64" s="13">
        <v>0</v>
      </c>
      <c r="AF64" s="13">
        <v>0</v>
      </c>
      <c r="AG64" s="13">
        <v>0</v>
      </c>
      <c r="AH64" s="13">
        <v>0</v>
      </c>
      <c r="AI64" s="18">
        <v>2015.7588000000001</v>
      </c>
      <c r="AJ64" s="18">
        <v>11322.872600000001</v>
      </c>
      <c r="AK64" s="18">
        <v>2196.2556</v>
      </c>
      <c r="AL64" s="27">
        <f>Table2[[#This Row],[Direct Tax Revenue
Through Current FY]]+Table2[[#This Row],[Direct Tax Revenue
Next FY &amp; After]]</f>
        <v>13519.128200000001</v>
      </c>
      <c r="AM64" s="18">
        <v>1033.5894000000001</v>
      </c>
      <c r="AN64" s="18">
        <v>6634.8811999999998</v>
      </c>
      <c r="AO64" s="18">
        <v>1126.1397999999999</v>
      </c>
      <c r="AP64" s="18">
        <f>Table2[[#This Row],[Indirect  &amp; Induced Tax Revenue
Through Current FY]]+Table2[[#This Row],[Indirect  &amp; Induced Tax Revenue
Next FY &amp; After]]</f>
        <v>7761.0209999999997</v>
      </c>
      <c r="AQ64" s="18">
        <v>3049.3481999999999</v>
      </c>
      <c r="AR64" s="18">
        <v>17957.753799999999</v>
      </c>
      <c r="AS64" s="18">
        <v>3322.3953999999999</v>
      </c>
      <c r="AT64" s="18">
        <f>Table2[[#This Row],[Total Tax Revenue Generated
Through Current FY]]+Table2[[#This Row],[Total Tax Revenues Generated 
Next FY &amp; After]]</f>
        <v>21280.1492</v>
      </c>
      <c r="AU64" s="18">
        <f>VLOOKUP(A:A,[1]AssistancePivot!$1:$1048576,86,FALSE)</f>
        <v>81.230099999999993</v>
      </c>
      <c r="AV64" s="18">
        <v>361.14839999999998</v>
      </c>
      <c r="AW64" s="18">
        <v>88.503799999999998</v>
      </c>
      <c r="AX64" s="18">
        <v>449.65219999999999</v>
      </c>
      <c r="AY64" s="18">
        <v>0</v>
      </c>
      <c r="AZ64" s="18">
        <v>633.88490000000002</v>
      </c>
      <c r="BA64" s="18">
        <v>0</v>
      </c>
      <c r="BB64" s="18">
        <f>Table2[[#This Row],[MRT Savings
Through Current FY]]+Table2[[#This Row],[MRT Savings
Next FY &amp; After]]</f>
        <v>633.88490000000002</v>
      </c>
      <c r="BC64" s="18">
        <v>0</v>
      </c>
      <c r="BD64" s="18">
        <v>17.657499999999999</v>
      </c>
      <c r="BE64" s="18">
        <v>0</v>
      </c>
      <c r="BF64" s="18">
        <f>Table2[[#This Row],[ST Savings
Through Current FY]]+Table2[[#This Row],[ST Savings
Next FY &amp; After]]</f>
        <v>17.657499999999999</v>
      </c>
      <c r="BG64" s="18">
        <v>0</v>
      </c>
      <c r="BH64" s="18">
        <v>0</v>
      </c>
      <c r="BI64" s="18">
        <v>0</v>
      </c>
      <c r="BJ64" s="18">
        <f>Table2[[#This Row],[Energy Savings
Through Current FY]]+Table2[[#This Row],[Energy Savings
Next FY &amp; After]]</f>
        <v>0</v>
      </c>
      <c r="BK64" s="18">
        <v>0</v>
      </c>
      <c r="BL64" s="18">
        <v>19.5823</v>
      </c>
      <c r="BM64" s="18">
        <v>0</v>
      </c>
      <c r="BN64" s="18">
        <f>Table2[[#This Row],[Bond Savings
Through Current FY]]+Table2[[#This Row],[Bond Savings
Next FY &amp; After]]</f>
        <v>19.5823</v>
      </c>
      <c r="BO64" s="18">
        <v>81.230099999999993</v>
      </c>
      <c r="BP64" s="18">
        <v>1032.2731000000001</v>
      </c>
      <c r="BQ64" s="18">
        <v>88.503799999999998</v>
      </c>
      <c r="BR64" s="18">
        <f>Table2[[#This Row],[Total Savings
Through Current FY]]+Table2[[#This Row],[Total Savings
Next FY &amp; After]]</f>
        <v>1120.7769000000001</v>
      </c>
      <c r="BS64" s="18">
        <v>0</v>
      </c>
      <c r="BT64" s="18">
        <v>0</v>
      </c>
      <c r="BU64" s="18">
        <v>0</v>
      </c>
      <c r="BV64" s="18">
        <f>Table2[[#This Row],[Recapture, Cancellation, or Reduction
Through Current FY]]+Table2[[#This Row],[Recapture, Cancellation, or Reduction
Next FY &amp; After]]</f>
        <v>0</v>
      </c>
      <c r="BW64" s="18">
        <v>0</v>
      </c>
      <c r="BX64" s="18">
        <v>0</v>
      </c>
      <c r="BY64" s="18">
        <v>0</v>
      </c>
      <c r="BZ64" s="18">
        <f>Table2[[#This Row],[Penalty Paid
Through Current FY]]+Table2[[#This Row],[Penalty Paid
Next FY &amp; After]]</f>
        <v>0</v>
      </c>
      <c r="CA64" s="18">
        <v>0</v>
      </c>
      <c r="CB64" s="18">
        <v>0</v>
      </c>
      <c r="CC64" s="18">
        <v>0</v>
      </c>
      <c r="CD64" s="18">
        <f>Table2[[#This Row],[Total Recapture &amp; Penalties
Through Current FY]]+Table2[[#This Row],[Total Recapture &amp; Penalties
Next FY &amp; After]]</f>
        <v>0</v>
      </c>
      <c r="CE64" s="18">
        <v>2968.1181000000001</v>
      </c>
      <c r="CF64" s="18">
        <v>16925.4807</v>
      </c>
      <c r="CG64" s="18">
        <v>3233.8915999999999</v>
      </c>
      <c r="CH64" s="18">
        <f>Table2[[#This Row],[Total Net Tax Revenue Generated
Through Current FY]]+Table2[[#This Row],[Total Net Tax Revenue Generated
Next FY &amp; After]]</f>
        <v>20159.372299999999</v>
      </c>
      <c r="CI64" s="18">
        <v>0</v>
      </c>
      <c r="CJ64" s="18">
        <v>0</v>
      </c>
      <c r="CK64" s="18">
        <v>0</v>
      </c>
      <c r="CL64" s="18">
        <v>0</v>
      </c>
      <c r="CM64" s="43">
        <v>110</v>
      </c>
      <c r="CN64" s="43">
        <v>0</v>
      </c>
      <c r="CO64" s="43">
        <v>0</v>
      </c>
      <c r="CP64" s="43">
        <v>0</v>
      </c>
      <c r="CQ64" s="43">
        <f>Table2[[#This Row],[Total Number of Industrial Jobs]]+Table2[[#This Row],[Total Number of Restaurant Jobs]]+Table2[[#This Row],[Total Number of Retail Jobs]]+Table2[[#This Row],[Total Number of Other Jobs]]</f>
        <v>110</v>
      </c>
      <c r="CR64" s="43">
        <v>110</v>
      </c>
      <c r="CS64" s="43">
        <v>0</v>
      </c>
      <c r="CT64" s="43">
        <v>0</v>
      </c>
      <c r="CU64" s="43">
        <v>0</v>
      </c>
      <c r="CV64" s="43">
        <f>Table2[[#This Row],[Number of Industrial Jobs Earning a Living Wage or more]]+Table2[[#This Row],[Number of Restaurant Jobs Earning a Living Wage or more]]+Table2[[#This Row],[Number of Retail Jobs Earning a Living Wage or more]]+Table2[[#This Row],[Number of Other Jobs Earning a Living Wage or more]]</f>
        <v>110</v>
      </c>
      <c r="CW64" s="47">
        <v>100</v>
      </c>
      <c r="CX64" s="47">
        <v>0</v>
      </c>
      <c r="CY64" s="47">
        <v>0</v>
      </c>
      <c r="CZ64" s="47">
        <v>0</v>
      </c>
      <c r="DA64" s="42">
        <v>1</v>
      </c>
      <c r="DB64" s="4"/>
      <c r="DE64" s="3"/>
      <c r="DF64" s="4"/>
      <c r="DG64" s="4"/>
      <c r="DH64" s="11"/>
      <c r="DI64" s="3"/>
      <c r="DJ64" s="1"/>
      <c r="DK64" s="1"/>
      <c r="DL64" s="1"/>
    </row>
    <row r="65" spans="1:116" x14ac:dyDescent="0.2">
      <c r="A65" s="12">
        <v>94048</v>
      </c>
      <c r="B65" s="14" t="s">
        <v>849</v>
      </c>
      <c r="C65" s="15" t="s">
        <v>1524</v>
      </c>
      <c r="D65" s="15" t="s">
        <v>851</v>
      </c>
      <c r="E65" s="25" t="s">
        <v>1736</v>
      </c>
      <c r="F65" s="26" t="s">
        <v>477</v>
      </c>
      <c r="G65" s="16">
        <v>18100000</v>
      </c>
      <c r="H65" s="14" t="s">
        <v>91</v>
      </c>
      <c r="I65" s="14" t="s">
        <v>850</v>
      </c>
      <c r="J65" s="12">
        <v>33</v>
      </c>
      <c r="K65" s="14" t="s">
        <v>12</v>
      </c>
      <c r="L65" s="15" t="s">
        <v>2257</v>
      </c>
      <c r="M65" s="15" t="s">
        <v>1902</v>
      </c>
      <c r="N65" s="15">
        <v>32500</v>
      </c>
      <c r="O65" s="15">
        <v>125767</v>
      </c>
      <c r="P65" s="13">
        <v>242</v>
      </c>
      <c r="Q65" s="13">
        <v>102</v>
      </c>
      <c r="R65" s="13">
        <v>0</v>
      </c>
      <c r="S65" s="13">
        <v>0</v>
      </c>
      <c r="T65" s="13">
        <v>192</v>
      </c>
      <c r="U65" s="13">
        <v>0</v>
      </c>
      <c r="V65" s="13">
        <v>25</v>
      </c>
      <c r="W65" s="13">
        <v>0</v>
      </c>
      <c r="X65" s="13">
        <v>0</v>
      </c>
      <c r="Y65" s="13">
        <v>217</v>
      </c>
      <c r="Z65" s="13">
        <v>121</v>
      </c>
      <c r="AA65" s="13">
        <v>94.930875576036868</v>
      </c>
      <c r="AB65" s="13" t="s">
        <v>17</v>
      </c>
      <c r="AC65" s="13" t="s">
        <v>17</v>
      </c>
      <c r="AD65" s="17">
        <v>0</v>
      </c>
      <c r="AE65" s="13">
        <v>0</v>
      </c>
      <c r="AF65" s="13">
        <v>0</v>
      </c>
      <c r="AG65" s="13">
        <v>0</v>
      </c>
      <c r="AH65" s="13">
        <v>0</v>
      </c>
      <c r="AI65" s="18">
        <v>282.66309999999999</v>
      </c>
      <c r="AJ65" s="18">
        <v>2024.3114</v>
      </c>
      <c r="AK65" s="18">
        <v>2618.5408000000002</v>
      </c>
      <c r="AL65" s="27">
        <f>Table2[[#This Row],[Direct Tax Revenue
Through Current FY]]+Table2[[#This Row],[Direct Tax Revenue
Next FY &amp; After]]</f>
        <v>4642.8522000000003</v>
      </c>
      <c r="AM65" s="18">
        <v>487.97140000000002</v>
      </c>
      <c r="AN65" s="18">
        <v>3253.8208</v>
      </c>
      <c r="AO65" s="18">
        <v>4520.4784</v>
      </c>
      <c r="AP65" s="18">
        <f>Table2[[#This Row],[Indirect  &amp; Induced Tax Revenue
Through Current FY]]+Table2[[#This Row],[Indirect  &amp; Induced Tax Revenue
Next FY &amp; After]]</f>
        <v>7774.2991999999995</v>
      </c>
      <c r="AQ65" s="18">
        <v>770.6345</v>
      </c>
      <c r="AR65" s="18">
        <v>5278.1322</v>
      </c>
      <c r="AS65" s="18">
        <v>7139.0191999999997</v>
      </c>
      <c r="AT65" s="18">
        <f>Table2[[#This Row],[Total Tax Revenue Generated
Through Current FY]]+Table2[[#This Row],[Total Tax Revenues Generated 
Next FY &amp; After]]</f>
        <v>12417.151399999999</v>
      </c>
      <c r="AU65" s="18">
        <f>VLOOKUP(A:A,[1]AssistancePivot!$1:$1048576,86,FALSE)</f>
        <v>0</v>
      </c>
      <c r="AV65" s="18">
        <v>0</v>
      </c>
      <c r="AW65" s="18">
        <v>0</v>
      </c>
      <c r="AX65" s="18">
        <v>0</v>
      </c>
      <c r="AY65" s="18">
        <v>0</v>
      </c>
      <c r="AZ65" s="18">
        <v>296.47800000000001</v>
      </c>
      <c r="BA65" s="18">
        <v>0</v>
      </c>
      <c r="BB65" s="18">
        <f>Table2[[#This Row],[MRT Savings
Through Current FY]]+Table2[[#This Row],[MRT Savings
Next FY &amp; After]]</f>
        <v>296.47800000000001</v>
      </c>
      <c r="BC65" s="18">
        <v>0</v>
      </c>
      <c r="BD65" s="18">
        <v>0</v>
      </c>
      <c r="BE65" s="18">
        <v>0</v>
      </c>
      <c r="BF65" s="18">
        <f>Table2[[#This Row],[ST Savings
Through Current FY]]+Table2[[#This Row],[ST Savings
Next FY &amp; After]]</f>
        <v>0</v>
      </c>
      <c r="BG65" s="18">
        <v>0</v>
      </c>
      <c r="BH65" s="18">
        <v>0</v>
      </c>
      <c r="BI65" s="18">
        <v>0</v>
      </c>
      <c r="BJ65" s="18">
        <f>Table2[[#This Row],[Energy Savings
Through Current FY]]+Table2[[#This Row],[Energy Savings
Next FY &amp; After]]</f>
        <v>0</v>
      </c>
      <c r="BK65" s="18">
        <v>9.8559999999999999</v>
      </c>
      <c r="BL65" s="18">
        <v>73.500799999999998</v>
      </c>
      <c r="BM65" s="18">
        <v>68.520099999999999</v>
      </c>
      <c r="BN65" s="18">
        <f>Table2[[#This Row],[Bond Savings
Through Current FY]]+Table2[[#This Row],[Bond Savings
Next FY &amp; After]]</f>
        <v>142.02089999999998</v>
      </c>
      <c r="BO65" s="18">
        <v>9.8559999999999999</v>
      </c>
      <c r="BP65" s="18">
        <v>369.97879999999998</v>
      </c>
      <c r="BQ65" s="18">
        <v>68.520099999999999</v>
      </c>
      <c r="BR65" s="18">
        <f>Table2[[#This Row],[Total Savings
Through Current FY]]+Table2[[#This Row],[Total Savings
Next FY &amp; After]]</f>
        <v>438.49889999999999</v>
      </c>
      <c r="BS65" s="18">
        <v>0</v>
      </c>
      <c r="BT65" s="18">
        <v>0</v>
      </c>
      <c r="BU65" s="18">
        <v>0</v>
      </c>
      <c r="BV65" s="18">
        <f>Table2[[#This Row],[Recapture, Cancellation, or Reduction
Through Current FY]]+Table2[[#This Row],[Recapture, Cancellation, or Reduction
Next FY &amp; After]]</f>
        <v>0</v>
      </c>
      <c r="BW65" s="18">
        <v>0</v>
      </c>
      <c r="BX65" s="18">
        <v>0</v>
      </c>
      <c r="BY65" s="18">
        <v>0</v>
      </c>
      <c r="BZ65" s="18">
        <f>Table2[[#This Row],[Penalty Paid
Through Current FY]]+Table2[[#This Row],[Penalty Paid
Next FY &amp; After]]</f>
        <v>0</v>
      </c>
      <c r="CA65" s="18">
        <v>0</v>
      </c>
      <c r="CB65" s="18">
        <v>0</v>
      </c>
      <c r="CC65" s="18">
        <v>0</v>
      </c>
      <c r="CD65" s="18">
        <f>Table2[[#This Row],[Total Recapture &amp; Penalties
Through Current FY]]+Table2[[#This Row],[Total Recapture &amp; Penalties
Next FY &amp; After]]</f>
        <v>0</v>
      </c>
      <c r="CE65" s="18">
        <v>760.77850000000001</v>
      </c>
      <c r="CF65" s="18">
        <v>4908.1534000000001</v>
      </c>
      <c r="CG65" s="18">
        <v>7070.4991</v>
      </c>
      <c r="CH65" s="18">
        <f>Table2[[#This Row],[Total Net Tax Revenue Generated
Through Current FY]]+Table2[[#This Row],[Total Net Tax Revenue Generated
Next FY &amp; After]]</f>
        <v>11978.6525</v>
      </c>
      <c r="CI65" s="18">
        <v>0</v>
      </c>
      <c r="CJ65" s="18">
        <v>0</v>
      </c>
      <c r="CK65" s="18">
        <v>0</v>
      </c>
      <c r="CL65" s="18">
        <v>0</v>
      </c>
      <c r="CM65" s="43">
        <v>0</v>
      </c>
      <c r="CN65" s="43">
        <v>0</v>
      </c>
      <c r="CO65" s="43">
        <v>0</v>
      </c>
      <c r="CP65" s="43">
        <v>217</v>
      </c>
      <c r="CQ65" s="43">
        <f>Table2[[#This Row],[Total Number of Industrial Jobs]]+Table2[[#This Row],[Total Number of Restaurant Jobs]]+Table2[[#This Row],[Total Number of Retail Jobs]]+Table2[[#This Row],[Total Number of Other Jobs]]</f>
        <v>217</v>
      </c>
      <c r="CR65" s="43">
        <v>0</v>
      </c>
      <c r="CS65" s="43">
        <v>0</v>
      </c>
      <c r="CT65" s="43">
        <v>0</v>
      </c>
      <c r="CU65" s="43">
        <v>217</v>
      </c>
      <c r="CV65" s="43">
        <f>Table2[[#This Row],[Number of Industrial Jobs Earning a Living Wage or more]]+Table2[[#This Row],[Number of Restaurant Jobs Earning a Living Wage or more]]+Table2[[#This Row],[Number of Retail Jobs Earning a Living Wage or more]]+Table2[[#This Row],[Number of Other Jobs Earning a Living Wage or more]]</f>
        <v>217</v>
      </c>
      <c r="CW65" s="47">
        <v>0</v>
      </c>
      <c r="CX65" s="47">
        <v>0</v>
      </c>
      <c r="CY65" s="47">
        <v>0</v>
      </c>
      <c r="CZ65" s="47">
        <v>100</v>
      </c>
      <c r="DA65" s="42">
        <v>1</v>
      </c>
      <c r="DB65" s="4"/>
      <c r="DE65" s="3"/>
      <c r="DF65" s="4"/>
      <c r="DG65" s="4"/>
      <c r="DH65" s="11"/>
      <c r="DI65" s="3"/>
      <c r="DJ65" s="1"/>
      <c r="DK65" s="1"/>
      <c r="DL65" s="1"/>
    </row>
    <row r="66" spans="1:116" x14ac:dyDescent="0.2">
      <c r="A66" s="12">
        <v>94202</v>
      </c>
      <c r="B66" s="14" t="s">
        <v>1196</v>
      </c>
      <c r="C66" s="15" t="s">
        <v>1524</v>
      </c>
      <c r="D66" s="15" t="s">
        <v>1198</v>
      </c>
      <c r="E66" s="25" t="s">
        <v>1819</v>
      </c>
      <c r="F66" s="26" t="s">
        <v>477</v>
      </c>
      <c r="G66" s="16">
        <v>15670000</v>
      </c>
      <c r="H66" s="14" t="s">
        <v>91</v>
      </c>
      <c r="I66" s="14" t="s">
        <v>1197</v>
      </c>
      <c r="J66" s="12">
        <v>33</v>
      </c>
      <c r="K66" s="14" t="s">
        <v>12</v>
      </c>
      <c r="L66" s="15" t="s">
        <v>2377</v>
      </c>
      <c r="M66" s="15" t="s">
        <v>1898</v>
      </c>
      <c r="N66" s="15">
        <v>21481</v>
      </c>
      <c r="O66" s="15">
        <v>70186</v>
      </c>
      <c r="P66" s="13">
        <v>0</v>
      </c>
      <c r="Q66" s="13">
        <v>10</v>
      </c>
      <c r="R66" s="13">
        <v>0</v>
      </c>
      <c r="S66" s="13">
        <v>0</v>
      </c>
      <c r="T66" s="13">
        <v>0</v>
      </c>
      <c r="U66" s="13">
        <v>0</v>
      </c>
      <c r="V66" s="13">
        <v>0</v>
      </c>
      <c r="W66" s="13">
        <v>0</v>
      </c>
      <c r="X66" s="13">
        <v>50</v>
      </c>
      <c r="Y66" s="13">
        <v>0</v>
      </c>
      <c r="Z66" s="13">
        <v>0</v>
      </c>
      <c r="AA66" s="13">
        <v>0</v>
      </c>
      <c r="AB66" s="13" t="s">
        <v>17</v>
      </c>
      <c r="AC66" s="13" t="s">
        <v>17</v>
      </c>
      <c r="AD66" s="17">
        <v>0</v>
      </c>
      <c r="AE66" s="13">
        <v>0</v>
      </c>
      <c r="AF66" s="13">
        <v>0</v>
      </c>
      <c r="AG66" s="13">
        <v>0</v>
      </c>
      <c r="AH66" s="13">
        <v>0</v>
      </c>
      <c r="AI66" s="18">
        <v>215.44049999999999</v>
      </c>
      <c r="AJ66" s="18">
        <v>509.38780000000003</v>
      </c>
      <c r="AK66" s="18">
        <v>0</v>
      </c>
      <c r="AL66" s="27">
        <f>Table2[[#This Row],[Direct Tax Revenue
Through Current FY]]+Table2[[#This Row],[Direct Tax Revenue
Next FY &amp; After]]</f>
        <v>509.38780000000003</v>
      </c>
      <c r="AM66" s="18">
        <v>371.92219999999998</v>
      </c>
      <c r="AN66" s="18">
        <v>435.70400000000001</v>
      </c>
      <c r="AO66" s="18">
        <v>3872.6635999999999</v>
      </c>
      <c r="AP66" s="18">
        <f>Table2[[#This Row],[Indirect  &amp; Induced Tax Revenue
Through Current FY]]+Table2[[#This Row],[Indirect  &amp; Induced Tax Revenue
Next FY &amp; After]]</f>
        <v>4308.3675999999996</v>
      </c>
      <c r="AQ66" s="18">
        <v>587.36270000000002</v>
      </c>
      <c r="AR66" s="18">
        <v>945.09180000000003</v>
      </c>
      <c r="AS66" s="18">
        <v>3872.6635999999999</v>
      </c>
      <c r="AT66" s="18">
        <f>Table2[[#This Row],[Total Tax Revenue Generated
Through Current FY]]+Table2[[#This Row],[Total Tax Revenues Generated 
Next FY &amp; After]]</f>
        <v>4817.7554</v>
      </c>
      <c r="AU66" s="18">
        <f>VLOOKUP(A:A,[1]AssistancePivot!$1:$1048576,86,FALSE)</f>
        <v>0</v>
      </c>
      <c r="AV66" s="18">
        <v>0</v>
      </c>
      <c r="AW66" s="18">
        <v>0</v>
      </c>
      <c r="AX66" s="18">
        <v>0</v>
      </c>
      <c r="AY66" s="18">
        <v>0</v>
      </c>
      <c r="AZ66" s="18">
        <v>256.83170000000001</v>
      </c>
      <c r="BA66" s="18">
        <v>0</v>
      </c>
      <c r="BB66" s="18">
        <f>Table2[[#This Row],[MRT Savings
Through Current FY]]+Table2[[#This Row],[MRT Savings
Next FY &amp; After]]</f>
        <v>256.83170000000001</v>
      </c>
      <c r="BC66" s="18">
        <v>0</v>
      </c>
      <c r="BD66" s="18">
        <v>0</v>
      </c>
      <c r="BE66" s="18">
        <v>0</v>
      </c>
      <c r="BF66" s="18">
        <f>Table2[[#This Row],[ST Savings
Through Current FY]]+Table2[[#This Row],[ST Savings
Next FY &amp; After]]</f>
        <v>0</v>
      </c>
      <c r="BG66" s="18">
        <v>0</v>
      </c>
      <c r="BH66" s="18">
        <v>0</v>
      </c>
      <c r="BI66" s="18">
        <v>0</v>
      </c>
      <c r="BJ66" s="18">
        <f>Table2[[#This Row],[Energy Savings
Through Current FY]]+Table2[[#This Row],[Energy Savings
Next FY &amp; After]]</f>
        <v>0</v>
      </c>
      <c r="BK66" s="18">
        <v>2.8060999999999998</v>
      </c>
      <c r="BL66" s="18">
        <v>3.3235999999999999</v>
      </c>
      <c r="BM66" s="18">
        <v>32.487200000000001</v>
      </c>
      <c r="BN66" s="18">
        <f>Table2[[#This Row],[Bond Savings
Through Current FY]]+Table2[[#This Row],[Bond Savings
Next FY &amp; After]]</f>
        <v>35.8108</v>
      </c>
      <c r="BO66" s="18">
        <v>2.8060999999999998</v>
      </c>
      <c r="BP66" s="18">
        <v>260.15530000000001</v>
      </c>
      <c r="BQ66" s="18">
        <v>32.487200000000001</v>
      </c>
      <c r="BR66" s="18">
        <f>Table2[[#This Row],[Total Savings
Through Current FY]]+Table2[[#This Row],[Total Savings
Next FY &amp; After]]</f>
        <v>292.64250000000004</v>
      </c>
      <c r="BS66" s="18">
        <v>0</v>
      </c>
      <c r="BT66" s="18">
        <v>0</v>
      </c>
      <c r="BU66" s="18">
        <v>0</v>
      </c>
      <c r="BV66" s="18">
        <f>Table2[[#This Row],[Recapture, Cancellation, or Reduction
Through Current FY]]+Table2[[#This Row],[Recapture, Cancellation, or Reduction
Next FY &amp; After]]</f>
        <v>0</v>
      </c>
      <c r="BW66" s="18">
        <v>0</v>
      </c>
      <c r="BX66" s="18">
        <v>0</v>
      </c>
      <c r="BY66" s="18">
        <v>0</v>
      </c>
      <c r="BZ66" s="18">
        <f>Table2[[#This Row],[Penalty Paid
Through Current FY]]+Table2[[#This Row],[Penalty Paid
Next FY &amp; After]]</f>
        <v>0</v>
      </c>
      <c r="CA66" s="18">
        <v>0</v>
      </c>
      <c r="CB66" s="18">
        <v>0</v>
      </c>
      <c r="CC66" s="18">
        <v>0</v>
      </c>
      <c r="CD66" s="18">
        <f>Table2[[#This Row],[Total Recapture &amp; Penalties
Through Current FY]]+Table2[[#This Row],[Total Recapture &amp; Penalties
Next FY &amp; After]]</f>
        <v>0</v>
      </c>
      <c r="CE66" s="18">
        <v>584.5566</v>
      </c>
      <c r="CF66" s="18">
        <v>684.93650000000002</v>
      </c>
      <c r="CG66" s="18">
        <v>3840.1763999999998</v>
      </c>
      <c r="CH66" s="18">
        <f>Table2[[#This Row],[Total Net Tax Revenue Generated
Through Current FY]]+Table2[[#This Row],[Total Net Tax Revenue Generated
Next FY &amp; After]]</f>
        <v>4525.1129000000001</v>
      </c>
      <c r="CI66" s="18">
        <v>8840.4750000000004</v>
      </c>
      <c r="CJ66" s="18">
        <v>0</v>
      </c>
      <c r="CK66" s="18">
        <v>0</v>
      </c>
      <c r="CL66" s="18">
        <v>0</v>
      </c>
      <c r="CM66" s="43">
        <v>0</v>
      </c>
      <c r="CN66" s="43">
        <v>0</v>
      </c>
      <c r="CO66" s="43">
        <v>0</v>
      </c>
      <c r="CP66" s="43">
        <v>50</v>
      </c>
      <c r="CQ66" s="43">
        <f>Table2[[#This Row],[Total Number of Industrial Jobs]]+Table2[[#This Row],[Total Number of Restaurant Jobs]]+Table2[[#This Row],[Total Number of Retail Jobs]]+Table2[[#This Row],[Total Number of Other Jobs]]</f>
        <v>50</v>
      </c>
      <c r="CR66" s="43">
        <v>0</v>
      </c>
      <c r="CS66" s="43">
        <v>0</v>
      </c>
      <c r="CT66" s="43">
        <v>0</v>
      </c>
      <c r="CU66" s="43">
        <v>50</v>
      </c>
      <c r="CV66" s="43">
        <f>Table2[[#This Row],[Number of Industrial Jobs Earning a Living Wage or more]]+Table2[[#This Row],[Number of Restaurant Jobs Earning a Living Wage or more]]+Table2[[#This Row],[Number of Retail Jobs Earning a Living Wage or more]]+Table2[[#This Row],[Number of Other Jobs Earning a Living Wage or more]]</f>
        <v>50</v>
      </c>
      <c r="CW66" s="47">
        <v>0</v>
      </c>
      <c r="CX66" s="47">
        <v>0</v>
      </c>
      <c r="CY66" s="47">
        <v>0</v>
      </c>
      <c r="CZ66" s="47">
        <v>100</v>
      </c>
      <c r="DA66" s="42">
        <v>1</v>
      </c>
      <c r="DB66" s="4"/>
      <c r="DE66" s="3"/>
      <c r="DF66" s="4"/>
      <c r="DG66" s="4"/>
      <c r="DH66" s="11"/>
      <c r="DI66" s="3"/>
      <c r="DJ66" s="1"/>
      <c r="DK66" s="1"/>
      <c r="DL66" s="1"/>
    </row>
    <row r="67" spans="1:116" x14ac:dyDescent="0.2">
      <c r="A67" s="12">
        <v>92926</v>
      </c>
      <c r="B67" s="14" t="s">
        <v>311</v>
      </c>
      <c r="C67" s="15" t="s">
        <v>1557</v>
      </c>
      <c r="D67" s="15" t="s">
        <v>313</v>
      </c>
      <c r="E67" s="25" t="s">
        <v>1678</v>
      </c>
      <c r="F67" s="26" t="s">
        <v>143</v>
      </c>
      <c r="G67" s="16">
        <v>622000000</v>
      </c>
      <c r="H67" s="14" t="s">
        <v>314</v>
      </c>
      <c r="I67" s="14" t="s">
        <v>312</v>
      </c>
      <c r="J67" s="12">
        <v>4</v>
      </c>
      <c r="K67" s="14" t="s">
        <v>94</v>
      </c>
      <c r="L67" s="15" t="s">
        <v>2053</v>
      </c>
      <c r="M67" s="15" t="s">
        <v>2054</v>
      </c>
      <c r="N67" s="15">
        <v>315940</v>
      </c>
      <c r="O67" s="15">
        <v>5853894</v>
      </c>
      <c r="P67" s="13">
        <v>2995</v>
      </c>
      <c r="Q67" s="13">
        <v>0</v>
      </c>
      <c r="R67" s="13">
        <v>4200</v>
      </c>
      <c r="S67" s="13">
        <v>0</v>
      </c>
      <c r="T67" s="13">
        <v>3</v>
      </c>
      <c r="U67" s="13">
        <v>0</v>
      </c>
      <c r="V67" s="13">
        <v>6471</v>
      </c>
      <c r="W67" s="13">
        <v>0</v>
      </c>
      <c r="X67" s="13">
        <v>0</v>
      </c>
      <c r="Y67" s="13">
        <v>6474</v>
      </c>
      <c r="Z67" s="13">
        <v>8383</v>
      </c>
      <c r="AA67" s="13">
        <v>51.899907321594064</v>
      </c>
      <c r="AB67" s="13" t="s">
        <v>16</v>
      </c>
      <c r="AC67" s="13" t="s">
        <v>17</v>
      </c>
      <c r="AD67" s="17">
        <v>5316</v>
      </c>
      <c r="AE67" s="13">
        <v>0</v>
      </c>
      <c r="AF67" s="13">
        <v>0</v>
      </c>
      <c r="AG67" s="13">
        <v>92</v>
      </c>
      <c r="AH67" s="13">
        <v>1066</v>
      </c>
      <c r="AI67" s="18">
        <v>296007.75709999999</v>
      </c>
      <c r="AJ67" s="18">
        <v>2431189.4929999998</v>
      </c>
      <c r="AK67" s="18">
        <v>497514.0441</v>
      </c>
      <c r="AL67" s="27">
        <f>Table2[[#This Row],[Direct Tax Revenue
Through Current FY]]+Table2[[#This Row],[Direct Tax Revenue
Next FY &amp; After]]</f>
        <v>2928703.5370999998</v>
      </c>
      <c r="AM67" s="18">
        <v>157483.4951</v>
      </c>
      <c r="AN67" s="18">
        <v>988913.05870000005</v>
      </c>
      <c r="AO67" s="18">
        <v>264689.85600000003</v>
      </c>
      <c r="AP67" s="18">
        <f>Table2[[#This Row],[Indirect  &amp; Induced Tax Revenue
Through Current FY]]+Table2[[#This Row],[Indirect  &amp; Induced Tax Revenue
Next FY &amp; After]]</f>
        <v>1253602.9147000001</v>
      </c>
      <c r="AQ67" s="18">
        <v>453491.25219999999</v>
      </c>
      <c r="AR67" s="18">
        <v>3420102.5517000002</v>
      </c>
      <c r="AS67" s="18">
        <v>762203.90009999997</v>
      </c>
      <c r="AT67" s="18">
        <f>Table2[[#This Row],[Total Tax Revenue Generated
Through Current FY]]+Table2[[#This Row],[Total Tax Revenues Generated 
Next FY &amp; After]]</f>
        <v>4182306.4517999999</v>
      </c>
      <c r="AU67" s="18">
        <f>VLOOKUP(A:A,[1]AssistancePivot!$1:$1048576,86,FALSE)</f>
        <v>0</v>
      </c>
      <c r="AV67" s="18">
        <v>0</v>
      </c>
      <c r="AW67" s="18">
        <v>0</v>
      </c>
      <c r="AX67" s="18">
        <v>0</v>
      </c>
      <c r="AY67" s="18">
        <v>0</v>
      </c>
      <c r="AZ67" s="18">
        <v>11404.25</v>
      </c>
      <c r="BA67" s="18">
        <v>0</v>
      </c>
      <c r="BB67" s="18">
        <f>Table2[[#This Row],[MRT Savings
Through Current FY]]+Table2[[#This Row],[MRT Savings
Next FY &amp; After]]</f>
        <v>11404.25</v>
      </c>
      <c r="BC67" s="18">
        <v>0</v>
      </c>
      <c r="BD67" s="18">
        <v>8270.5732000000007</v>
      </c>
      <c r="BE67" s="18">
        <v>30229.426800000001</v>
      </c>
      <c r="BF67" s="18">
        <f>Table2[[#This Row],[ST Savings
Through Current FY]]+Table2[[#This Row],[ST Savings
Next FY &amp; After]]</f>
        <v>38500</v>
      </c>
      <c r="BG67" s="18">
        <v>0</v>
      </c>
      <c r="BH67" s="18">
        <v>0</v>
      </c>
      <c r="BI67" s="18">
        <v>0</v>
      </c>
      <c r="BJ67" s="18">
        <f>Table2[[#This Row],[Energy Savings
Through Current FY]]+Table2[[#This Row],[Energy Savings
Next FY &amp; After]]</f>
        <v>0</v>
      </c>
      <c r="BK67" s="18">
        <v>0</v>
      </c>
      <c r="BL67" s="18">
        <v>0</v>
      </c>
      <c r="BM67" s="18">
        <v>0</v>
      </c>
      <c r="BN67" s="18">
        <f>Table2[[#This Row],[Bond Savings
Through Current FY]]+Table2[[#This Row],[Bond Savings
Next FY &amp; After]]</f>
        <v>0</v>
      </c>
      <c r="BO67" s="18">
        <v>0</v>
      </c>
      <c r="BP67" s="18">
        <v>19674.823199999999</v>
      </c>
      <c r="BQ67" s="18">
        <v>30229.426800000001</v>
      </c>
      <c r="BR67" s="18">
        <f>Table2[[#This Row],[Total Savings
Through Current FY]]+Table2[[#This Row],[Total Savings
Next FY &amp; After]]</f>
        <v>49904.25</v>
      </c>
      <c r="BS67" s="18">
        <v>0</v>
      </c>
      <c r="BT67" s="18">
        <v>1286.6079999999999</v>
      </c>
      <c r="BU67" s="18">
        <v>0</v>
      </c>
      <c r="BV67" s="18">
        <f>Table2[[#This Row],[Recapture, Cancellation, or Reduction
Through Current FY]]+Table2[[#This Row],[Recapture, Cancellation, or Reduction
Next FY &amp; After]]</f>
        <v>1286.6079999999999</v>
      </c>
      <c r="BW67" s="18">
        <v>0</v>
      </c>
      <c r="BX67" s="18">
        <v>0</v>
      </c>
      <c r="BY67" s="18">
        <v>0</v>
      </c>
      <c r="BZ67" s="18">
        <f>Table2[[#This Row],[Penalty Paid
Through Current FY]]+Table2[[#This Row],[Penalty Paid
Next FY &amp; After]]</f>
        <v>0</v>
      </c>
      <c r="CA67" s="18">
        <v>0</v>
      </c>
      <c r="CB67" s="18">
        <v>1286.6079999999999</v>
      </c>
      <c r="CC67" s="18">
        <v>0</v>
      </c>
      <c r="CD67" s="18">
        <f>Table2[[#This Row],[Total Recapture &amp; Penalties
Through Current FY]]+Table2[[#This Row],[Total Recapture &amp; Penalties
Next FY &amp; After]]</f>
        <v>1286.6079999999999</v>
      </c>
      <c r="CE67" s="18">
        <v>453491.25219999999</v>
      </c>
      <c r="CF67" s="18">
        <v>3401714.3365000002</v>
      </c>
      <c r="CG67" s="18">
        <v>731974.47329999995</v>
      </c>
      <c r="CH67" s="18">
        <f>Table2[[#This Row],[Total Net Tax Revenue Generated
Through Current FY]]+Table2[[#This Row],[Total Net Tax Revenue Generated
Next FY &amp; After]]</f>
        <v>4133688.8097999999</v>
      </c>
      <c r="CI67" s="18">
        <v>0</v>
      </c>
      <c r="CJ67" s="18">
        <v>0</v>
      </c>
      <c r="CK67" s="18">
        <v>0</v>
      </c>
      <c r="CL67" s="18">
        <v>0</v>
      </c>
      <c r="CM67" s="43">
        <v>0</v>
      </c>
      <c r="CN67" s="43">
        <v>0</v>
      </c>
      <c r="CO67" s="43">
        <v>1</v>
      </c>
      <c r="CP67" s="43">
        <v>6473</v>
      </c>
      <c r="CQ67" s="43">
        <f>Table2[[#This Row],[Total Number of Industrial Jobs]]+Table2[[#This Row],[Total Number of Restaurant Jobs]]+Table2[[#This Row],[Total Number of Retail Jobs]]+Table2[[#This Row],[Total Number of Other Jobs]]</f>
        <v>6474</v>
      </c>
      <c r="CR67" s="43">
        <v>0</v>
      </c>
      <c r="CS67" s="43">
        <v>0</v>
      </c>
      <c r="CT67" s="43">
        <v>1</v>
      </c>
      <c r="CU67" s="43">
        <v>6473</v>
      </c>
      <c r="CV67" s="43">
        <f>Table2[[#This Row],[Number of Industrial Jobs Earning a Living Wage or more]]+Table2[[#This Row],[Number of Restaurant Jobs Earning a Living Wage or more]]+Table2[[#This Row],[Number of Retail Jobs Earning a Living Wage or more]]+Table2[[#This Row],[Number of Other Jobs Earning a Living Wage or more]]</f>
        <v>6474</v>
      </c>
      <c r="CW67" s="47">
        <v>0</v>
      </c>
      <c r="CX67" s="47">
        <v>0</v>
      </c>
      <c r="CY67" s="47">
        <v>100</v>
      </c>
      <c r="CZ67" s="47">
        <v>100</v>
      </c>
      <c r="DA67" s="42">
        <v>1</v>
      </c>
      <c r="DB67" s="4"/>
      <c r="DE67" s="3"/>
      <c r="DF67" s="4"/>
      <c r="DG67" s="4"/>
      <c r="DH67" s="11"/>
      <c r="DI67" s="3"/>
      <c r="DJ67" s="1"/>
      <c r="DK67" s="1"/>
      <c r="DL67" s="1"/>
    </row>
    <row r="68" spans="1:116" x14ac:dyDescent="0.2">
      <c r="A68" s="12">
        <v>92313</v>
      </c>
      <c r="B68" s="14" t="s">
        <v>75</v>
      </c>
      <c r="C68" s="15" t="s">
        <v>1511</v>
      </c>
      <c r="D68" s="15" t="s">
        <v>77</v>
      </c>
      <c r="E68" s="25" t="s">
        <v>1659</v>
      </c>
      <c r="F68" s="26" t="s">
        <v>13</v>
      </c>
      <c r="G68" s="16">
        <v>2025000</v>
      </c>
      <c r="H68" s="14" t="s">
        <v>72</v>
      </c>
      <c r="I68" s="14" t="s">
        <v>76</v>
      </c>
      <c r="J68" s="12">
        <v>26</v>
      </c>
      <c r="K68" s="14" t="s">
        <v>20</v>
      </c>
      <c r="L68" s="15" t="s">
        <v>1944</v>
      </c>
      <c r="M68" s="15" t="s">
        <v>1945</v>
      </c>
      <c r="N68" s="15">
        <v>15000</v>
      </c>
      <c r="O68" s="15">
        <v>27000</v>
      </c>
      <c r="P68" s="13">
        <v>0</v>
      </c>
      <c r="Q68" s="13">
        <v>10</v>
      </c>
      <c r="R68" s="13">
        <v>0</v>
      </c>
      <c r="S68" s="13">
        <v>0</v>
      </c>
      <c r="T68" s="13">
        <v>0</v>
      </c>
      <c r="U68" s="13">
        <v>0</v>
      </c>
      <c r="V68" s="13">
        <v>42</v>
      </c>
      <c r="W68" s="13">
        <v>0</v>
      </c>
      <c r="X68" s="13">
        <v>0</v>
      </c>
      <c r="Y68" s="13">
        <v>42</v>
      </c>
      <c r="Z68" s="13">
        <v>42</v>
      </c>
      <c r="AA68" s="13">
        <v>90.476190476190482</v>
      </c>
      <c r="AB68" s="13" t="s">
        <v>16</v>
      </c>
      <c r="AC68" s="13" t="s">
        <v>17</v>
      </c>
      <c r="AD68" s="17">
        <v>0</v>
      </c>
      <c r="AE68" s="13">
        <v>0</v>
      </c>
      <c r="AF68" s="13">
        <v>0</v>
      </c>
      <c r="AG68" s="13">
        <v>0</v>
      </c>
      <c r="AH68" s="13">
        <v>0</v>
      </c>
      <c r="AI68" s="18">
        <v>597.61099999999999</v>
      </c>
      <c r="AJ68" s="18">
        <v>4512.4928</v>
      </c>
      <c r="AK68" s="18">
        <v>297.31909999999999</v>
      </c>
      <c r="AL68" s="27">
        <f>Table2[[#This Row],[Direct Tax Revenue
Through Current FY]]+Table2[[#This Row],[Direct Tax Revenue
Next FY &amp; After]]</f>
        <v>4809.8118999999997</v>
      </c>
      <c r="AM68" s="18">
        <v>419.14679999999998</v>
      </c>
      <c r="AN68" s="18">
        <v>3555.8344999999999</v>
      </c>
      <c r="AO68" s="18">
        <v>208.53100000000001</v>
      </c>
      <c r="AP68" s="18">
        <f>Table2[[#This Row],[Indirect  &amp; Induced Tax Revenue
Through Current FY]]+Table2[[#This Row],[Indirect  &amp; Induced Tax Revenue
Next FY &amp; After]]</f>
        <v>3764.3654999999999</v>
      </c>
      <c r="AQ68" s="18">
        <v>1016.7578</v>
      </c>
      <c r="AR68" s="18">
        <v>8068.3272999999999</v>
      </c>
      <c r="AS68" s="18">
        <v>505.8501</v>
      </c>
      <c r="AT68" s="18">
        <f>Table2[[#This Row],[Total Tax Revenue Generated
Through Current FY]]+Table2[[#This Row],[Total Tax Revenues Generated 
Next FY &amp; After]]</f>
        <v>8574.1774000000005</v>
      </c>
      <c r="AU68" s="18">
        <f>VLOOKUP(A:A,[1]AssistancePivot!$1:$1048576,86,FALSE)</f>
        <v>45.515799999999999</v>
      </c>
      <c r="AV68" s="18">
        <v>432.40539999999999</v>
      </c>
      <c r="AW68" s="18">
        <v>22.6448</v>
      </c>
      <c r="AX68" s="18">
        <v>455.05019999999996</v>
      </c>
      <c r="AY68" s="18">
        <v>0</v>
      </c>
      <c r="AZ68" s="18">
        <v>35.967199999999998</v>
      </c>
      <c r="BA68" s="18">
        <v>0</v>
      </c>
      <c r="BB68" s="18">
        <f>Table2[[#This Row],[MRT Savings
Through Current FY]]+Table2[[#This Row],[MRT Savings
Next FY &amp; After]]</f>
        <v>35.967199999999998</v>
      </c>
      <c r="BC68" s="18">
        <v>0</v>
      </c>
      <c r="BD68" s="18">
        <v>43.355800000000002</v>
      </c>
      <c r="BE68" s="18">
        <v>0</v>
      </c>
      <c r="BF68" s="18">
        <f>Table2[[#This Row],[ST Savings
Through Current FY]]+Table2[[#This Row],[ST Savings
Next FY &amp; After]]</f>
        <v>43.355800000000002</v>
      </c>
      <c r="BG68" s="18">
        <v>0</v>
      </c>
      <c r="BH68" s="18">
        <v>0</v>
      </c>
      <c r="BI68" s="18">
        <v>0</v>
      </c>
      <c r="BJ68" s="18">
        <f>Table2[[#This Row],[Energy Savings
Through Current FY]]+Table2[[#This Row],[Energy Savings
Next FY &amp; After]]</f>
        <v>0</v>
      </c>
      <c r="BK68" s="18">
        <v>0</v>
      </c>
      <c r="BL68" s="18">
        <v>9.8208000000000002</v>
      </c>
      <c r="BM68" s="18">
        <v>0</v>
      </c>
      <c r="BN68" s="18">
        <f>Table2[[#This Row],[Bond Savings
Through Current FY]]+Table2[[#This Row],[Bond Savings
Next FY &amp; After]]</f>
        <v>9.8208000000000002</v>
      </c>
      <c r="BO68" s="18">
        <v>45.515799999999999</v>
      </c>
      <c r="BP68" s="18">
        <v>521.54920000000004</v>
      </c>
      <c r="BQ68" s="18">
        <v>22.6448</v>
      </c>
      <c r="BR68" s="18">
        <f>Table2[[#This Row],[Total Savings
Through Current FY]]+Table2[[#This Row],[Total Savings
Next FY &amp; After]]</f>
        <v>544.19400000000007</v>
      </c>
      <c r="BS68" s="18">
        <v>0</v>
      </c>
      <c r="BT68" s="18">
        <v>0</v>
      </c>
      <c r="BU68" s="18">
        <v>0</v>
      </c>
      <c r="BV68" s="18">
        <f>Table2[[#This Row],[Recapture, Cancellation, or Reduction
Through Current FY]]+Table2[[#This Row],[Recapture, Cancellation, or Reduction
Next FY &amp; After]]</f>
        <v>0</v>
      </c>
      <c r="BW68" s="18">
        <v>0</v>
      </c>
      <c r="BX68" s="18">
        <v>0</v>
      </c>
      <c r="BY68" s="18">
        <v>0</v>
      </c>
      <c r="BZ68" s="18">
        <f>Table2[[#This Row],[Penalty Paid
Through Current FY]]+Table2[[#This Row],[Penalty Paid
Next FY &amp; After]]</f>
        <v>0</v>
      </c>
      <c r="CA68" s="18">
        <v>0</v>
      </c>
      <c r="CB68" s="18">
        <v>0</v>
      </c>
      <c r="CC68" s="18">
        <v>0</v>
      </c>
      <c r="CD68" s="18">
        <f>Table2[[#This Row],[Total Recapture &amp; Penalties
Through Current FY]]+Table2[[#This Row],[Total Recapture &amp; Penalties
Next FY &amp; After]]</f>
        <v>0</v>
      </c>
      <c r="CE68" s="18">
        <v>971.24199999999996</v>
      </c>
      <c r="CF68" s="18">
        <v>7546.7781000000004</v>
      </c>
      <c r="CG68" s="18">
        <v>483.20530000000002</v>
      </c>
      <c r="CH68" s="18">
        <f>Table2[[#This Row],[Total Net Tax Revenue Generated
Through Current FY]]+Table2[[#This Row],[Total Net Tax Revenue Generated
Next FY &amp; After]]</f>
        <v>8029.9834000000001</v>
      </c>
      <c r="CI68" s="18">
        <v>0</v>
      </c>
      <c r="CJ68" s="18">
        <v>0</v>
      </c>
      <c r="CK68" s="18">
        <v>0</v>
      </c>
      <c r="CL68" s="18">
        <v>0</v>
      </c>
      <c r="CM68" s="43">
        <v>0</v>
      </c>
      <c r="CN68" s="43">
        <v>0</v>
      </c>
      <c r="CO68" s="43">
        <v>0</v>
      </c>
      <c r="CP68" s="43">
        <v>42</v>
      </c>
      <c r="CQ68" s="43">
        <f>Table2[[#This Row],[Total Number of Industrial Jobs]]+Table2[[#This Row],[Total Number of Restaurant Jobs]]+Table2[[#This Row],[Total Number of Retail Jobs]]+Table2[[#This Row],[Total Number of Other Jobs]]</f>
        <v>42</v>
      </c>
      <c r="CR68" s="43">
        <v>0</v>
      </c>
      <c r="CS68" s="43">
        <v>0</v>
      </c>
      <c r="CT68" s="43">
        <v>0</v>
      </c>
      <c r="CU68" s="43">
        <v>42</v>
      </c>
      <c r="CV68" s="43">
        <f>Table2[[#This Row],[Number of Industrial Jobs Earning a Living Wage or more]]+Table2[[#This Row],[Number of Restaurant Jobs Earning a Living Wage or more]]+Table2[[#This Row],[Number of Retail Jobs Earning a Living Wage or more]]+Table2[[#This Row],[Number of Other Jobs Earning a Living Wage or more]]</f>
        <v>42</v>
      </c>
      <c r="CW68" s="47">
        <v>0</v>
      </c>
      <c r="CX68" s="47">
        <v>0</v>
      </c>
      <c r="CY68" s="47">
        <v>0</v>
      </c>
      <c r="CZ68" s="47">
        <v>100</v>
      </c>
      <c r="DA68" s="42">
        <v>1</v>
      </c>
      <c r="DB68" s="4"/>
      <c r="DE68" s="3"/>
      <c r="DF68" s="4"/>
      <c r="DG68" s="4"/>
      <c r="DH68" s="11"/>
      <c r="DI68" s="3"/>
      <c r="DJ68" s="1"/>
      <c r="DK68" s="1"/>
      <c r="DL68" s="1"/>
    </row>
    <row r="69" spans="1:116" x14ac:dyDescent="0.2">
      <c r="A69" s="12">
        <v>94106</v>
      </c>
      <c r="B69" s="14" t="s">
        <v>984</v>
      </c>
      <c r="C69" s="15" t="s">
        <v>1524</v>
      </c>
      <c r="D69" s="15" t="s">
        <v>986</v>
      </c>
      <c r="E69" s="25" t="s">
        <v>1774</v>
      </c>
      <c r="F69" s="26" t="s">
        <v>477</v>
      </c>
      <c r="G69" s="16">
        <v>8700000</v>
      </c>
      <c r="H69" s="14" t="s">
        <v>91</v>
      </c>
      <c r="I69" s="14" t="s">
        <v>985</v>
      </c>
      <c r="J69" s="12">
        <v>44</v>
      </c>
      <c r="K69" s="14" t="s">
        <v>12</v>
      </c>
      <c r="L69" s="15" t="s">
        <v>2308</v>
      </c>
      <c r="M69" s="15" t="s">
        <v>2309</v>
      </c>
      <c r="N69" s="15">
        <v>10000</v>
      </c>
      <c r="O69" s="15">
        <v>30000</v>
      </c>
      <c r="P69" s="13">
        <v>100</v>
      </c>
      <c r="Q69" s="13">
        <v>12</v>
      </c>
      <c r="R69" s="13">
        <v>0</v>
      </c>
      <c r="S69" s="13">
        <v>0</v>
      </c>
      <c r="T69" s="13">
        <v>0</v>
      </c>
      <c r="U69" s="13">
        <v>0</v>
      </c>
      <c r="V69" s="13">
        <v>141</v>
      </c>
      <c r="W69" s="13">
        <v>0</v>
      </c>
      <c r="X69" s="13">
        <v>0</v>
      </c>
      <c r="Y69" s="13">
        <v>141</v>
      </c>
      <c r="Z69" s="13">
        <v>141</v>
      </c>
      <c r="AA69" s="13">
        <v>100</v>
      </c>
      <c r="AB69" s="13" t="s">
        <v>16</v>
      </c>
      <c r="AC69" s="13" t="s">
        <v>17</v>
      </c>
      <c r="AD69" s="17">
        <v>0</v>
      </c>
      <c r="AE69" s="13">
        <v>0</v>
      </c>
      <c r="AF69" s="13">
        <v>0</v>
      </c>
      <c r="AG69" s="13">
        <v>0</v>
      </c>
      <c r="AH69" s="13">
        <v>0</v>
      </c>
      <c r="AI69" s="18">
        <v>329.38420000000002</v>
      </c>
      <c r="AJ69" s="18">
        <v>1491.5065</v>
      </c>
      <c r="AK69" s="18">
        <v>3381.1720999999998</v>
      </c>
      <c r="AL69" s="27">
        <f>Table2[[#This Row],[Direct Tax Revenue
Through Current FY]]+Table2[[#This Row],[Direct Tax Revenue
Next FY &amp; After]]</f>
        <v>4872.6785999999993</v>
      </c>
      <c r="AM69" s="18">
        <v>568.63170000000002</v>
      </c>
      <c r="AN69" s="18">
        <v>2458.1610000000001</v>
      </c>
      <c r="AO69" s="18">
        <v>5837.0803999999998</v>
      </c>
      <c r="AP69" s="18">
        <f>Table2[[#This Row],[Indirect  &amp; Induced Tax Revenue
Through Current FY]]+Table2[[#This Row],[Indirect  &amp; Induced Tax Revenue
Next FY &amp; After]]</f>
        <v>8295.241399999999</v>
      </c>
      <c r="AQ69" s="18">
        <v>898.01589999999999</v>
      </c>
      <c r="AR69" s="18">
        <v>3949.6675</v>
      </c>
      <c r="AS69" s="18">
        <v>9218.2525000000005</v>
      </c>
      <c r="AT69" s="18">
        <f>Table2[[#This Row],[Total Tax Revenue Generated
Through Current FY]]+Table2[[#This Row],[Total Tax Revenues Generated 
Next FY &amp; After]]</f>
        <v>13167.92</v>
      </c>
      <c r="AU69" s="18">
        <f>VLOOKUP(A:A,[1]AssistancePivot!$1:$1048576,86,FALSE)</f>
        <v>0</v>
      </c>
      <c r="AV69" s="18">
        <v>0</v>
      </c>
      <c r="AW69" s="18">
        <v>0</v>
      </c>
      <c r="AX69" s="18">
        <v>0</v>
      </c>
      <c r="AY69" s="18">
        <v>0</v>
      </c>
      <c r="AZ69" s="18">
        <v>142.506</v>
      </c>
      <c r="BA69" s="18">
        <v>0</v>
      </c>
      <c r="BB69" s="18">
        <f>Table2[[#This Row],[MRT Savings
Through Current FY]]+Table2[[#This Row],[MRT Savings
Next FY &amp; After]]</f>
        <v>142.506</v>
      </c>
      <c r="BC69" s="18">
        <v>0</v>
      </c>
      <c r="BD69" s="18">
        <v>0</v>
      </c>
      <c r="BE69" s="18">
        <v>0</v>
      </c>
      <c r="BF69" s="18">
        <f>Table2[[#This Row],[ST Savings
Through Current FY]]+Table2[[#This Row],[ST Savings
Next FY &amp; After]]</f>
        <v>0</v>
      </c>
      <c r="BG69" s="18">
        <v>0</v>
      </c>
      <c r="BH69" s="18">
        <v>0</v>
      </c>
      <c r="BI69" s="18">
        <v>0</v>
      </c>
      <c r="BJ69" s="18">
        <f>Table2[[#This Row],[Energy Savings
Through Current FY]]+Table2[[#This Row],[Energy Savings
Next FY &amp; After]]</f>
        <v>0</v>
      </c>
      <c r="BK69" s="18">
        <v>3.8595000000000002</v>
      </c>
      <c r="BL69" s="18">
        <v>22.9438</v>
      </c>
      <c r="BM69" s="18">
        <v>29.356300000000001</v>
      </c>
      <c r="BN69" s="18">
        <f>Table2[[#This Row],[Bond Savings
Through Current FY]]+Table2[[#This Row],[Bond Savings
Next FY &amp; After]]</f>
        <v>52.3001</v>
      </c>
      <c r="BO69" s="18">
        <v>3.8595000000000002</v>
      </c>
      <c r="BP69" s="18">
        <v>165.44980000000001</v>
      </c>
      <c r="BQ69" s="18">
        <v>29.356300000000001</v>
      </c>
      <c r="BR69" s="18">
        <f>Table2[[#This Row],[Total Savings
Through Current FY]]+Table2[[#This Row],[Total Savings
Next FY &amp; After]]</f>
        <v>194.80610000000001</v>
      </c>
      <c r="BS69" s="18">
        <v>0</v>
      </c>
      <c r="BT69" s="18">
        <v>0</v>
      </c>
      <c r="BU69" s="18">
        <v>0</v>
      </c>
      <c r="BV69" s="18">
        <f>Table2[[#This Row],[Recapture, Cancellation, or Reduction
Through Current FY]]+Table2[[#This Row],[Recapture, Cancellation, or Reduction
Next FY &amp; After]]</f>
        <v>0</v>
      </c>
      <c r="BW69" s="18">
        <v>0</v>
      </c>
      <c r="BX69" s="18">
        <v>0</v>
      </c>
      <c r="BY69" s="18">
        <v>0</v>
      </c>
      <c r="BZ69" s="18">
        <f>Table2[[#This Row],[Penalty Paid
Through Current FY]]+Table2[[#This Row],[Penalty Paid
Next FY &amp; After]]</f>
        <v>0</v>
      </c>
      <c r="CA69" s="18">
        <v>0</v>
      </c>
      <c r="CB69" s="18">
        <v>0</v>
      </c>
      <c r="CC69" s="18">
        <v>0</v>
      </c>
      <c r="CD69" s="18">
        <f>Table2[[#This Row],[Total Recapture &amp; Penalties
Through Current FY]]+Table2[[#This Row],[Total Recapture &amp; Penalties
Next FY &amp; After]]</f>
        <v>0</v>
      </c>
      <c r="CE69" s="18">
        <v>894.15639999999996</v>
      </c>
      <c r="CF69" s="18">
        <v>3784.2177000000001</v>
      </c>
      <c r="CG69" s="18">
        <v>9188.8961999999992</v>
      </c>
      <c r="CH69" s="18">
        <f>Table2[[#This Row],[Total Net Tax Revenue Generated
Through Current FY]]+Table2[[#This Row],[Total Net Tax Revenue Generated
Next FY &amp; After]]</f>
        <v>12973.1139</v>
      </c>
      <c r="CI69" s="18">
        <v>0</v>
      </c>
      <c r="CJ69" s="18">
        <v>0</v>
      </c>
      <c r="CK69" s="18">
        <v>0</v>
      </c>
      <c r="CL69" s="18">
        <v>0</v>
      </c>
      <c r="CM69" s="43">
        <v>0</v>
      </c>
      <c r="CN69" s="43">
        <v>0</v>
      </c>
      <c r="CO69" s="43">
        <v>0</v>
      </c>
      <c r="CP69" s="43">
        <v>141</v>
      </c>
      <c r="CQ69" s="43">
        <f>Table2[[#This Row],[Total Number of Industrial Jobs]]+Table2[[#This Row],[Total Number of Restaurant Jobs]]+Table2[[#This Row],[Total Number of Retail Jobs]]+Table2[[#This Row],[Total Number of Other Jobs]]</f>
        <v>141</v>
      </c>
      <c r="CR69" s="43">
        <v>0</v>
      </c>
      <c r="CS69" s="43">
        <v>0</v>
      </c>
      <c r="CT69" s="43">
        <v>0</v>
      </c>
      <c r="CU69" s="43">
        <v>141</v>
      </c>
      <c r="CV69" s="43">
        <f>Table2[[#This Row],[Number of Industrial Jobs Earning a Living Wage or more]]+Table2[[#This Row],[Number of Restaurant Jobs Earning a Living Wage or more]]+Table2[[#This Row],[Number of Retail Jobs Earning a Living Wage or more]]+Table2[[#This Row],[Number of Other Jobs Earning a Living Wage or more]]</f>
        <v>141</v>
      </c>
      <c r="CW69" s="47">
        <v>0</v>
      </c>
      <c r="CX69" s="47">
        <v>0</v>
      </c>
      <c r="CY69" s="47">
        <v>0</v>
      </c>
      <c r="CZ69" s="47">
        <v>100</v>
      </c>
      <c r="DA69" s="42">
        <v>1</v>
      </c>
      <c r="DB69" s="4"/>
      <c r="DE69" s="3"/>
      <c r="DF69" s="4"/>
      <c r="DG69" s="4"/>
      <c r="DH69" s="11"/>
      <c r="DI69" s="3"/>
      <c r="DJ69" s="1"/>
      <c r="DK69" s="1"/>
      <c r="DL69" s="1"/>
    </row>
    <row r="70" spans="1:116" x14ac:dyDescent="0.2">
      <c r="A70" s="12">
        <v>93282</v>
      </c>
      <c r="B70" s="14" t="s">
        <v>465</v>
      </c>
      <c r="C70" s="15" t="s">
        <v>1582</v>
      </c>
      <c r="D70" s="15" t="s">
        <v>467</v>
      </c>
      <c r="E70" s="25" t="s">
        <v>1694</v>
      </c>
      <c r="F70" s="26" t="s">
        <v>13</v>
      </c>
      <c r="G70" s="16">
        <v>5700000</v>
      </c>
      <c r="H70" s="14" t="s">
        <v>68</v>
      </c>
      <c r="I70" s="14" t="s">
        <v>466</v>
      </c>
      <c r="J70" s="12">
        <v>38</v>
      </c>
      <c r="K70" s="14" t="s">
        <v>12</v>
      </c>
      <c r="L70" s="15" t="s">
        <v>2060</v>
      </c>
      <c r="M70" s="15" t="s">
        <v>2110</v>
      </c>
      <c r="N70" s="15">
        <v>18750</v>
      </c>
      <c r="O70" s="15">
        <v>23750</v>
      </c>
      <c r="P70" s="13">
        <v>0</v>
      </c>
      <c r="Q70" s="13">
        <v>4</v>
      </c>
      <c r="R70" s="13">
        <v>0</v>
      </c>
      <c r="S70" s="13">
        <v>0</v>
      </c>
      <c r="T70" s="13">
        <v>0</v>
      </c>
      <c r="U70" s="13">
        <v>0</v>
      </c>
      <c r="V70" s="13">
        <v>142</v>
      </c>
      <c r="W70" s="13">
        <v>1</v>
      </c>
      <c r="X70" s="13">
        <v>0</v>
      </c>
      <c r="Y70" s="13">
        <v>143</v>
      </c>
      <c r="Z70" s="13">
        <v>143</v>
      </c>
      <c r="AA70" s="13">
        <v>99.300699300699307</v>
      </c>
      <c r="AB70" s="13" t="s">
        <v>16</v>
      </c>
      <c r="AC70" s="13" t="s">
        <v>17</v>
      </c>
      <c r="AD70" s="17">
        <v>0</v>
      </c>
      <c r="AE70" s="13">
        <v>0</v>
      </c>
      <c r="AF70" s="13">
        <v>0</v>
      </c>
      <c r="AG70" s="13">
        <v>0</v>
      </c>
      <c r="AH70" s="13">
        <v>0</v>
      </c>
      <c r="AI70" s="18">
        <v>1152.768</v>
      </c>
      <c r="AJ70" s="18">
        <v>8317.6352000000006</v>
      </c>
      <c r="AK70" s="18">
        <v>4652.5397999999996</v>
      </c>
      <c r="AL70" s="27">
        <f>Table2[[#This Row],[Direct Tax Revenue
Through Current FY]]+Table2[[#This Row],[Direct Tax Revenue
Next FY &amp; After]]</f>
        <v>12970.174999999999</v>
      </c>
      <c r="AM70" s="18">
        <v>836.40329999999994</v>
      </c>
      <c r="AN70" s="18">
        <v>6266.2264999999998</v>
      </c>
      <c r="AO70" s="18">
        <v>3375.701</v>
      </c>
      <c r="AP70" s="18">
        <f>Table2[[#This Row],[Indirect  &amp; Induced Tax Revenue
Through Current FY]]+Table2[[#This Row],[Indirect  &amp; Induced Tax Revenue
Next FY &amp; After]]</f>
        <v>9641.9274999999998</v>
      </c>
      <c r="AQ70" s="18">
        <v>1989.1713</v>
      </c>
      <c r="AR70" s="18">
        <v>14583.861699999999</v>
      </c>
      <c r="AS70" s="18">
        <v>8028.2407999999996</v>
      </c>
      <c r="AT70" s="18">
        <f>Table2[[#This Row],[Total Tax Revenue Generated
Through Current FY]]+Table2[[#This Row],[Total Tax Revenues Generated 
Next FY &amp; After]]</f>
        <v>22612.102500000001</v>
      </c>
      <c r="AU70" s="18">
        <f>VLOOKUP(A:A,[1]AssistancePivot!$1:$1048576,86,FALSE)</f>
        <v>52.843000000000004</v>
      </c>
      <c r="AV70" s="18">
        <v>491.3365</v>
      </c>
      <c r="AW70" s="18">
        <v>213.27250000000001</v>
      </c>
      <c r="AX70" s="18">
        <v>704.60900000000004</v>
      </c>
      <c r="AY70" s="18">
        <v>0</v>
      </c>
      <c r="AZ70" s="18">
        <v>85.268699999999995</v>
      </c>
      <c r="BA70" s="18">
        <v>0</v>
      </c>
      <c r="BB70" s="18">
        <f>Table2[[#This Row],[MRT Savings
Through Current FY]]+Table2[[#This Row],[MRT Savings
Next FY &amp; After]]</f>
        <v>85.268699999999995</v>
      </c>
      <c r="BC70" s="18">
        <v>0</v>
      </c>
      <c r="BD70" s="18">
        <v>2.6267999999999998</v>
      </c>
      <c r="BE70" s="18">
        <v>0</v>
      </c>
      <c r="BF70" s="18">
        <f>Table2[[#This Row],[ST Savings
Through Current FY]]+Table2[[#This Row],[ST Savings
Next FY &amp; After]]</f>
        <v>2.6267999999999998</v>
      </c>
      <c r="BG70" s="18">
        <v>0</v>
      </c>
      <c r="BH70" s="18">
        <v>2.4329999999999998</v>
      </c>
      <c r="BI70" s="18">
        <v>0</v>
      </c>
      <c r="BJ70" s="18">
        <f>Table2[[#This Row],[Energy Savings
Through Current FY]]+Table2[[#This Row],[Energy Savings
Next FY &amp; After]]</f>
        <v>2.4329999999999998</v>
      </c>
      <c r="BK70" s="18">
        <v>0</v>
      </c>
      <c r="BL70" s="18">
        <v>0</v>
      </c>
      <c r="BM70" s="18">
        <v>0</v>
      </c>
      <c r="BN70" s="18">
        <f>Table2[[#This Row],[Bond Savings
Through Current FY]]+Table2[[#This Row],[Bond Savings
Next FY &amp; After]]</f>
        <v>0</v>
      </c>
      <c r="BO70" s="18">
        <v>52.843000000000004</v>
      </c>
      <c r="BP70" s="18">
        <v>581.66499999999996</v>
      </c>
      <c r="BQ70" s="18">
        <v>213.27250000000001</v>
      </c>
      <c r="BR70" s="18">
        <f>Table2[[#This Row],[Total Savings
Through Current FY]]+Table2[[#This Row],[Total Savings
Next FY &amp; After]]</f>
        <v>794.9375</v>
      </c>
      <c r="BS70" s="18">
        <v>0</v>
      </c>
      <c r="BT70" s="18">
        <v>0</v>
      </c>
      <c r="BU70" s="18">
        <v>0</v>
      </c>
      <c r="BV70" s="18">
        <f>Table2[[#This Row],[Recapture, Cancellation, or Reduction
Through Current FY]]+Table2[[#This Row],[Recapture, Cancellation, or Reduction
Next FY &amp; After]]</f>
        <v>0</v>
      </c>
      <c r="BW70" s="18">
        <v>0</v>
      </c>
      <c r="BX70" s="18">
        <v>0</v>
      </c>
      <c r="BY70" s="18">
        <v>0</v>
      </c>
      <c r="BZ70" s="18">
        <f>Table2[[#This Row],[Penalty Paid
Through Current FY]]+Table2[[#This Row],[Penalty Paid
Next FY &amp; After]]</f>
        <v>0</v>
      </c>
      <c r="CA70" s="18">
        <v>0</v>
      </c>
      <c r="CB70" s="18">
        <v>0</v>
      </c>
      <c r="CC70" s="18">
        <v>0</v>
      </c>
      <c r="CD70" s="18">
        <f>Table2[[#This Row],[Total Recapture &amp; Penalties
Through Current FY]]+Table2[[#This Row],[Total Recapture &amp; Penalties
Next FY &amp; After]]</f>
        <v>0</v>
      </c>
      <c r="CE70" s="18">
        <v>1936.3282999999999</v>
      </c>
      <c r="CF70" s="18">
        <v>14002.1967</v>
      </c>
      <c r="CG70" s="18">
        <v>7814.9683000000005</v>
      </c>
      <c r="CH70" s="18">
        <f>Table2[[#This Row],[Total Net Tax Revenue Generated
Through Current FY]]+Table2[[#This Row],[Total Net Tax Revenue Generated
Next FY &amp; After]]</f>
        <v>21817.165000000001</v>
      </c>
      <c r="CI70" s="18">
        <v>0</v>
      </c>
      <c r="CJ70" s="18">
        <v>0</v>
      </c>
      <c r="CK70" s="18">
        <v>0</v>
      </c>
      <c r="CL70" s="18">
        <v>0</v>
      </c>
      <c r="CM70" s="43">
        <v>0</v>
      </c>
      <c r="CN70" s="43">
        <v>0</v>
      </c>
      <c r="CO70" s="43">
        <v>0</v>
      </c>
      <c r="CP70" s="43">
        <v>108</v>
      </c>
      <c r="CQ70" s="43">
        <f>Table2[[#This Row],[Total Number of Industrial Jobs]]+Table2[[#This Row],[Total Number of Restaurant Jobs]]+Table2[[#This Row],[Total Number of Retail Jobs]]+Table2[[#This Row],[Total Number of Other Jobs]]</f>
        <v>108</v>
      </c>
      <c r="CR70" s="43">
        <v>0</v>
      </c>
      <c r="CS70" s="43">
        <v>0</v>
      </c>
      <c r="CT70" s="43">
        <v>0</v>
      </c>
      <c r="CU70" s="43">
        <v>0</v>
      </c>
      <c r="CV70" s="43">
        <f>Table2[[#This Row],[Number of Industrial Jobs Earning a Living Wage or more]]+Table2[[#This Row],[Number of Restaurant Jobs Earning a Living Wage or more]]+Table2[[#This Row],[Number of Retail Jobs Earning a Living Wage or more]]+Table2[[#This Row],[Number of Other Jobs Earning a Living Wage or more]]</f>
        <v>0</v>
      </c>
      <c r="CW70" s="47">
        <v>0</v>
      </c>
      <c r="CX70" s="47">
        <v>0</v>
      </c>
      <c r="CY70" s="47">
        <v>0</v>
      </c>
      <c r="CZ70" s="47">
        <v>0</v>
      </c>
      <c r="DA70" s="42">
        <v>0</v>
      </c>
      <c r="DB70" s="4"/>
      <c r="DE70" s="3"/>
      <c r="DF70" s="4"/>
      <c r="DG70" s="4"/>
      <c r="DH70" s="11"/>
      <c r="DI70" s="3"/>
      <c r="DJ70" s="1"/>
      <c r="DK70" s="1"/>
      <c r="DL70" s="1"/>
    </row>
    <row r="71" spans="1:116" x14ac:dyDescent="0.2">
      <c r="A71" s="12">
        <v>94220</v>
      </c>
      <c r="B71" s="14" t="s">
        <v>1241</v>
      </c>
      <c r="C71" s="15" t="s">
        <v>1642</v>
      </c>
      <c r="D71" s="15" t="s">
        <v>1243</v>
      </c>
      <c r="E71" s="25" t="s">
        <v>1816</v>
      </c>
      <c r="F71" s="26" t="s">
        <v>13</v>
      </c>
      <c r="G71" s="16">
        <v>25999962</v>
      </c>
      <c r="H71" s="14" t="s">
        <v>68</v>
      </c>
      <c r="I71" s="14" t="s">
        <v>1242</v>
      </c>
      <c r="J71" s="12">
        <v>32</v>
      </c>
      <c r="K71" s="14" t="s">
        <v>20</v>
      </c>
      <c r="L71" s="15" t="s">
        <v>1901</v>
      </c>
      <c r="M71" s="15" t="s">
        <v>2034</v>
      </c>
      <c r="N71" s="15">
        <v>268091</v>
      </c>
      <c r="O71" s="15">
        <v>60481</v>
      </c>
      <c r="P71" s="13">
        <v>0</v>
      </c>
      <c r="Q71" s="13">
        <v>147</v>
      </c>
      <c r="R71" s="13">
        <v>0</v>
      </c>
      <c r="S71" s="13">
        <v>0</v>
      </c>
      <c r="T71" s="13">
        <v>0</v>
      </c>
      <c r="U71" s="13">
        <v>0</v>
      </c>
      <c r="V71" s="13">
        <v>0</v>
      </c>
      <c r="W71" s="13">
        <v>0</v>
      </c>
      <c r="X71" s="13">
        <v>12</v>
      </c>
      <c r="Y71" s="13">
        <v>0</v>
      </c>
      <c r="Z71" s="13">
        <v>0</v>
      </c>
      <c r="AA71" s="13">
        <v>0</v>
      </c>
      <c r="AB71" s="13" t="s">
        <v>16</v>
      </c>
      <c r="AC71" s="13" t="s">
        <v>17</v>
      </c>
      <c r="AD71" s="17">
        <v>0</v>
      </c>
      <c r="AE71" s="13">
        <v>0</v>
      </c>
      <c r="AF71" s="13">
        <v>0</v>
      </c>
      <c r="AG71" s="13">
        <v>0</v>
      </c>
      <c r="AH71" s="13">
        <v>0</v>
      </c>
      <c r="AI71" s="18">
        <v>513.38499999999999</v>
      </c>
      <c r="AJ71" s="18">
        <v>1168.0856000000001</v>
      </c>
      <c r="AK71" s="18">
        <v>7347.2093999999997</v>
      </c>
      <c r="AL71" s="27">
        <f>Table2[[#This Row],[Direct Tax Revenue
Through Current FY]]+Table2[[#This Row],[Direct Tax Revenue
Next FY &amp; After]]</f>
        <v>8515.2950000000001</v>
      </c>
      <c r="AM71" s="18">
        <v>0</v>
      </c>
      <c r="AN71" s="18">
        <v>0</v>
      </c>
      <c r="AO71" s="18">
        <v>-590.01430000000005</v>
      </c>
      <c r="AP71" s="18">
        <f>Table2[[#This Row],[Indirect  &amp; Induced Tax Revenue
Through Current FY]]+Table2[[#This Row],[Indirect  &amp; Induced Tax Revenue
Next FY &amp; After]]</f>
        <v>-590.01430000000005</v>
      </c>
      <c r="AQ71" s="18">
        <v>513.38499999999999</v>
      </c>
      <c r="AR71" s="18">
        <v>1168.0856000000001</v>
      </c>
      <c r="AS71" s="18">
        <v>6757.1950999999999</v>
      </c>
      <c r="AT71" s="18">
        <f>Table2[[#This Row],[Total Tax Revenue Generated
Through Current FY]]+Table2[[#This Row],[Total Tax Revenues Generated 
Next FY &amp; After]]</f>
        <v>7925.2807000000003</v>
      </c>
      <c r="AU71" s="18">
        <f>VLOOKUP(A:A,[1]AssistancePivot!$1:$1048576,86,FALSE)</f>
        <v>444.08499999999998</v>
      </c>
      <c r="AV71" s="18">
        <v>417.9624</v>
      </c>
      <c r="AW71" s="18">
        <v>7347.2125999999998</v>
      </c>
      <c r="AX71" s="18">
        <v>7765.1750000000002</v>
      </c>
      <c r="AY71" s="18">
        <v>0</v>
      </c>
      <c r="AZ71" s="18">
        <v>244.53100000000001</v>
      </c>
      <c r="BA71" s="18">
        <v>0</v>
      </c>
      <c r="BB71" s="18">
        <f>Table2[[#This Row],[MRT Savings
Through Current FY]]+Table2[[#This Row],[MRT Savings
Next FY &amp; After]]</f>
        <v>244.53100000000001</v>
      </c>
      <c r="BC71" s="18">
        <v>43.123899999999999</v>
      </c>
      <c r="BD71" s="18">
        <v>167.98050000000001</v>
      </c>
      <c r="BE71" s="18">
        <v>589.30470000000003</v>
      </c>
      <c r="BF71" s="18">
        <f>Table2[[#This Row],[ST Savings
Through Current FY]]+Table2[[#This Row],[ST Savings
Next FY &amp; After]]</f>
        <v>757.28520000000003</v>
      </c>
      <c r="BG71" s="18">
        <v>0</v>
      </c>
      <c r="BH71" s="18">
        <v>0</v>
      </c>
      <c r="BI71" s="18">
        <v>0</v>
      </c>
      <c r="BJ71" s="18">
        <f>Table2[[#This Row],[Energy Savings
Through Current FY]]+Table2[[#This Row],[Energy Savings
Next FY &amp; After]]</f>
        <v>0</v>
      </c>
      <c r="BK71" s="18">
        <v>0</v>
      </c>
      <c r="BL71" s="18">
        <v>0</v>
      </c>
      <c r="BM71" s="18">
        <v>0</v>
      </c>
      <c r="BN71" s="18">
        <f>Table2[[#This Row],[Bond Savings
Through Current FY]]+Table2[[#This Row],[Bond Savings
Next FY &amp; After]]</f>
        <v>0</v>
      </c>
      <c r="BO71" s="18">
        <v>487.20890000000003</v>
      </c>
      <c r="BP71" s="18">
        <v>830.47389999999996</v>
      </c>
      <c r="BQ71" s="18">
        <v>7936.5173000000004</v>
      </c>
      <c r="BR71" s="18">
        <f>Table2[[#This Row],[Total Savings
Through Current FY]]+Table2[[#This Row],[Total Savings
Next FY &amp; After]]</f>
        <v>8766.9912000000004</v>
      </c>
      <c r="BS71" s="18">
        <v>0</v>
      </c>
      <c r="BT71" s="18">
        <v>0</v>
      </c>
      <c r="BU71" s="18">
        <v>0</v>
      </c>
      <c r="BV71" s="18">
        <f>Table2[[#This Row],[Recapture, Cancellation, or Reduction
Through Current FY]]+Table2[[#This Row],[Recapture, Cancellation, or Reduction
Next FY &amp; After]]</f>
        <v>0</v>
      </c>
      <c r="BW71" s="18">
        <v>0</v>
      </c>
      <c r="BX71" s="18">
        <v>0</v>
      </c>
      <c r="BY71" s="18">
        <v>0</v>
      </c>
      <c r="BZ71" s="18">
        <f>Table2[[#This Row],[Penalty Paid
Through Current FY]]+Table2[[#This Row],[Penalty Paid
Next FY &amp; After]]</f>
        <v>0</v>
      </c>
      <c r="CA71" s="18">
        <v>0</v>
      </c>
      <c r="CB71" s="18">
        <v>0</v>
      </c>
      <c r="CC71" s="18">
        <v>0</v>
      </c>
      <c r="CD71" s="18">
        <f>Table2[[#This Row],[Total Recapture &amp; Penalties
Through Current FY]]+Table2[[#This Row],[Total Recapture &amp; Penalties
Next FY &amp; After]]</f>
        <v>0</v>
      </c>
      <c r="CE71" s="18">
        <v>26.176100000000002</v>
      </c>
      <c r="CF71" s="18">
        <v>337.61169999999998</v>
      </c>
      <c r="CG71" s="18">
        <v>-1179.3222000000001</v>
      </c>
      <c r="CH71" s="18">
        <f>Table2[[#This Row],[Total Net Tax Revenue Generated
Through Current FY]]+Table2[[#This Row],[Total Net Tax Revenue Generated
Next FY &amp; After]]</f>
        <v>-841.71050000000014</v>
      </c>
      <c r="CI71" s="18">
        <v>0</v>
      </c>
      <c r="CJ71" s="18">
        <v>0</v>
      </c>
      <c r="CK71" s="18">
        <v>0</v>
      </c>
      <c r="CL71" s="18">
        <v>0</v>
      </c>
      <c r="CM71" s="43">
        <v>12</v>
      </c>
      <c r="CN71" s="43">
        <v>0</v>
      </c>
      <c r="CO71" s="43">
        <v>0</v>
      </c>
      <c r="CP71" s="43">
        <v>0</v>
      </c>
      <c r="CQ71" s="43">
        <f>Table2[[#This Row],[Total Number of Industrial Jobs]]+Table2[[#This Row],[Total Number of Restaurant Jobs]]+Table2[[#This Row],[Total Number of Retail Jobs]]+Table2[[#This Row],[Total Number of Other Jobs]]</f>
        <v>12</v>
      </c>
      <c r="CR71" s="43">
        <v>12</v>
      </c>
      <c r="CS71" s="43">
        <v>0</v>
      </c>
      <c r="CT71" s="43">
        <v>0</v>
      </c>
      <c r="CU71" s="43">
        <v>0</v>
      </c>
      <c r="CV71" s="43">
        <f>Table2[[#This Row],[Number of Industrial Jobs Earning a Living Wage or more]]+Table2[[#This Row],[Number of Restaurant Jobs Earning a Living Wage or more]]+Table2[[#This Row],[Number of Retail Jobs Earning a Living Wage or more]]+Table2[[#This Row],[Number of Other Jobs Earning a Living Wage or more]]</f>
        <v>12</v>
      </c>
      <c r="CW71" s="47">
        <v>100</v>
      </c>
      <c r="CX71" s="47">
        <v>0</v>
      </c>
      <c r="CY71" s="47">
        <v>0</v>
      </c>
      <c r="CZ71" s="47">
        <v>0</v>
      </c>
      <c r="DA71" s="42">
        <v>1</v>
      </c>
      <c r="DB71" s="4"/>
      <c r="DE71" s="3"/>
      <c r="DF71" s="4"/>
      <c r="DG71" s="4"/>
      <c r="DH71" s="11"/>
      <c r="DI71" s="3"/>
      <c r="DJ71" s="1"/>
      <c r="DK71" s="1"/>
      <c r="DL71" s="1"/>
    </row>
    <row r="72" spans="1:116" x14ac:dyDescent="0.2">
      <c r="A72" s="12">
        <v>92316</v>
      </c>
      <c r="B72" s="14" t="s">
        <v>78</v>
      </c>
      <c r="C72" s="15" t="s">
        <v>1504</v>
      </c>
      <c r="D72" s="15" t="s">
        <v>80</v>
      </c>
      <c r="E72" s="25" t="s">
        <v>1655</v>
      </c>
      <c r="F72" s="26" t="s">
        <v>13</v>
      </c>
      <c r="G72" s="16">
        <v>1000000</v>
      </c>
      <c r="H72" s="14" t="s">
        <v>22</v>
      </c>
      <c r="I72" s="14" t="s">
        <v>79</v>
      </c>
      <c r="J72" s="12">
        <v>27</v>
      </c>
      <c r="K72" s="14" t="s">
        <v>20</v>
      </c>
      <c r="L72" s="15" t="s">
        <v>1932</v>
      </c>
      <c r="M72" s="15" t="s">
        <v>1933</v>
      </c>
      <c r="N72" s="15">
        <v>27900</v>
      </c>
      <c r="O72" s="15">
        <v>20500</v>
      </c>
      <c r="P72" s="13">
        <v>82</v>
      </c>
      <c r="Q72" s="13">
        <v>4</v>
      </c>
      <c r="R72" s="13">
        <v>0</v>
      </c>
      <c r="S72" s="13">
        <v>0</v>
      </c>
      <c r="T72" s="13">
        <v>0</v>
      </c>
      <c r="U72" s="13">
        <v>0</v>
      </c>
      <c r="V72" s="13">
        <v>47</v>
      </c>
      <c r="W72" s="13">
        <v>0</v>
      </c>
      <c r="X72" s="13">
        <v>0</v>
      </c>
      <c r="Y72" s="13">
        <v>47</v>
      </c>
      <c r="Z72" s="13">
        <v>47</v>
      </c>
      <c r="AA72" s="13">
        <v>65.957446808510639</v>
      </c>
      <c r="AB72" s="13" t="s">
        <v>16</v>
      </c>
      <c r="AC72" s="13" t="s">
        <v>17</v>
      </c>
      <c r="AD72" s="17">
        <v>0</v>
      </c>
      <c r="AE72" s="13">
        <v>0</v>
      </c>
      <c r="AF72" s="13">
        <v>0</v>
      </c>
      <c r="AG72" s="13">
        <v>0</v>
      </c>
      <c r="AH72" s="13">
        <v>0</v>
      </c>
      <c r="AI72" s="18">
        <v>474.66359999999997</v>
      </c>
      <c r="AJ72" s="18">
        <v>3796.5925000000002</v>
      </c>
      <c r="AK72" s="18">
        <v>160.57980000000001</v>
      </c>
      <c r="AL72" s="27">
        <f>Table2[[#This Row],[Direct Tax Revenue
Through Current FY]]+Table2[[#This Row],[Direct Tax Revenue
Next FY &amp; After]]</f>
        <v>3957.1723000000002</v>
      </c>
      <c r="AM72" s="18">
        <v>316.34500000000003</v>
      </c>
      <c r="AN72" s="18">
        <v>2662.6039000000001</v>
      </c>
      <c r="AO72" s="18">
        <v>107.02030000000001</v>
      </c>
      <c r="AP72" s="18">
        <f>Table2[[#This Row],[Indirect  &amp; Induced Tax Revenue
Through Current FY]]+Table2[[#This Row],[Indirect  &amp; Induced Tax Revenue
Next FY &amp; After]]</f>
        <v>2769.6242000000002</v>
      </c>
      <c r="AQ72" s="18">
        <v>791.0086</v>
      </c>
      <c r="AR72" s="18">
        <v>6459.1963999999998</v>
      </c>
      <c r="AS72" s="18">
        <v>267.6001</v>
      </c>
      <c r="AT72" s="18">
        <f>Table2[[#This Row],[Total Tax Revenue Generated
Through Current FY]]+Table2[[#This Row],[Total Tax Revenues Generated 
Next FY &amp; After]]</f>
        <v>6726.7964999999995</v>
      </c>
      <c r="AU72" s="18">
        <f>VLOOKUP(A:A,[1]AssistancePivot!$1:$1048576,86,FALSE)</f>
        <v>34.704599999999999</v>
      </c>
      <c r="AV72" s="18">
        <v>284.27530000000002</v>
      </c>
      <c r="AW72" s="18">
        <v>11.740600000000001</v>
      </c>
      <c r="AX72" s="18">
        <v>296.01589999999999</v>
      </c>
      <c r="AY72" s="18">
        <v>0</v>
      </c>
      <c r="AZ72" s="18">
        <v>19.299499999999998</v>
      </c>
      <c r="BA72" s="18">
        <v>0</v>
      </c>
      <c r="BB72" s="18">
        <f>Table2[[#This Row],[MRT Savings
Through Current FY]]+Table2[[#This Row],[MRT Savings
Next FY &amp; After]]</f>
        <v>19.299499999999998</v>
      </c>
      <c r="BC72" s="18">
        <v>0</v>
      </c>
      <c r="BD72" s="18">
        <v>0</v>
      </c>
      <c r="BE72" s="18">
        <v>0</v>
      </c>
      <c r="BF72" s="18">
        <f>Table2[[#This Row],[ST Savings
Through Current FY]]+Table2[[#This Row],[ST Savings
Next FY &amp; After]]</f>
        <v>0</v>
      </c>
      <c r="BG72" s="18">
        <v>0</v>
      </c>
      <c r="BH72" s="18">
        <v>0</v>
      </c>
      <c r="BI72" s="18">
        <v>0</v>
      </c>
      <c r="BJ72" s="18">
        <f>Table2[[#This Row],[Energy Savings
Through Current FY]]+Table2[[#This Row],[Energy Savings
Next FY &amp; After]]</f>
        <v>0</v>
      </c>
      <c r="BK72" s="18">
        <v>0</v>
      </c>
      <c r="BL72" s="18">
        <v>0</v>
      </c>
      <c r="BM72" s="18">
        <v>0</v>
      </c>
      <c r="BN72" s="18">
        <f>Table2[[#This Row],[Bond Savings
Through Current FY]]+Table2[[#This Row],[Bond Savings
Next FY &amp; After]]</f>
        <v>0</v>
      </c>
      <c r="BO72" s="18">
        <v>34.704599999999999</v>
      </c>
      <c r="BP72" s="18">
        <v>303.57479999999998</v>
      </c>
      <c r="BQ72" s="18">
        <v>11.740600000000001</v>
      </c>
      <c r="BR72" s="18">
        <f>Table2[[#This Row],[Total Savings
Through Current FY]]+Table2[[#This Row],[Total Savings
Next FY &amp; After]]</f>
        <v>315.31539999999995</v>
      </c>
      <c r="BS72" s="18">
        <v>0</v>
      </c>
      <c r="BT72" s="18">
        <v>17.875</v>
      </c>
      <c r="BU72" s="18">
        <v>0</v>
      </c>
      <c r="BV72" s="18">
        <f>Table2[[#This Row],[Recapture, Cancellation, or Reduction
Through Current FY]]+Table2[[#This Row],[Recapture, Cancellation, or Reduction
Next FY &amp; After]]</f>
        <v>17.875</v>
      </c>
      <c r="BW72" s="18">
        <v>0</v>
      </c>
      <c r="BX72" s="18">
        <v>0</v>
      </c>
      <c r="BY72" s="18">
        <v>0</v>
      </c>
      <c r="BZ72" s="18">
        <f>Table2[[#This Row],[Penalty Paid
Through Current FY]]+Table2[[#This Row],[Penalty Paid
Next FY &amp; After]]</f>
        <v>0</v>
      </c>
      <c r="CA72" s="18">
        <v>0</v>
      </c>
      <c r="CB72" s="18">
        <v>17.875</v>
      </c>
      <c r="CC72" s="18">
        <v>0</v>
      </c>
      <c r="CD72" s="18">
        <f>Table2[[#This Row],[Total Recapture &amp; Penalties
Through Current FY]]+Table2[[#This Row],[Total Recapture &amp; Penalties
Next FY &amp; After]]</f>
        <v>17.875</v>
      </c>
      <c r="CE72" s="18">
        <v>756.30399999999997</v>
      </c>
      <c r="CF72" s="18">
        <v>6173.4966000000004</v>
      </c>
      <c r="CG72" s="18">
        <v>255.8595</v>
      </c>
      <c r="CH72" s="18">
        <f>Table2[[#This Row],[Total Net Tax Revenue Generated
Through Current FY]]+Table2[[#This Row],[Total Net Tax Revenue Generated
Next FY &amp; After]]</f>
        <v>6429.3561</v>
      </c>
      <c r="CI72" s="18">
        <v>0</v>
      </c>
      <c r="CJ72" s="18">
        <v>0</v>
      </c>
      <c r="CK72" s="18">
        <v>0</v>
      </c>
      <c r="CL72" s="18">
        <v>0</v>
      </c>
      <c r="CM72" s="43">
        <v>37</v>
      </c>
      <c r="CN72" s="43">
        <v>0</v>
      </c>
      <c r="CO72" s="43">
        <v>0</v>
      </c>
      <c r="CP72" s="43">
        <v>10</v>
      </c>
      <c r="CQ72" s="43">
        <f>Table2[[#This Row],[Total Number of Industrial Jobs]]+Table2[[#This Row],[Total Number of Restaurant Jobs]]+Table2[[#This Row],[Total Number of Retail Jobs]]+Table2[[#This Row],[Total Number of Other Jobs]]</f>
        <v>47</v>
      </c>
      <c r="CR72" s="43">
        <v>37</v>
      </c>
      <c r="CS72" s="43">
        <v>0</v>
      </c>
      <c r="CT72" s="43">
        <v>0</v>
      </c>
      <c r="CU72" s="43">
        <v>10</v>
      </c>
      <c r="CV72" s="43">
        <f>Table2[[#This Row],[Number of Industrial Jobs Earning a Living Wage or more]]+Table2[[#This Row],[Number of Restaurant Jobs Earning a Living Wage or more]]+Table2[[#This Row],[Number of Retail Jobs Earning a Living Wage or more]]+Table2[[#This Row],[Number of Other Jobs Earning a Living Wage or more]]</f>
        <v>47</v>
      </c>
      <c r="CW72" s="47">
        <v>100</v>
      </c>
      <c r="CX72" s="47">
        <v>0</v>
      </c>
      <c r="CY72" s="47">
        <v>0</v>
      </c>
      <c r="CZ72" s="47">
        <v>100</v>
      </c>
      <c r="DA72" s="42">
        <v>1</v>
      </c>
      <c r="DB72" s="4"/>
      <c r="DE72" s="3"/>
      <c r="DF72" s="4"/>
      <c r="DG72" s="4"/>
      <c r="DH72" s="11"/>
      <c r="DI72" s="3"/>
      <c r="DJ72" s="1"/>
      <c r="DK72" s="1"/>
      <c r="DL72" s="1"/>
    </row>
    <row r="73" spans="1:116" x14ac:dyDescent="0.2">
      <c r="A73" s="12">
        <v>92364</v>
      </c>
      <c r="B73" s="14" t="s">
        <v>81</v>
      </c>
      <c r="C73" s="15" t="s">
        <v>1516</v>
      </c>
      <c r="D73" s="15" t="s">
        <v>83</v>
      </c>
      <c r="E73" s="25" t="s">
        <v>1659</v>
      </c>
      <c r="F73" s="26" t="s">
        <v>13</v>
      </c>
      <c r="G73" s="16">
        <v>1600000</v>
      </c>
      <c r="H73" s="14" t="s">
        <v>22</v>
      </c>
      <c r="I73" s="14" t="s">
        <v>82</v>
      </c>
      <c r="J73" s="12">
        <v>42</v>
      </c>
      <c r="K73" s="14" t="s">
        <v>12</v>
      </c>
      <c r="L73" s="15" t="s">
        <v>1972</v>
      </c>
      <c r="M73" s="15" t="s">
        <v>1973</v>
      </c>
      <c r="N73" s="15">
        <v>55000</v>
      </c>
      <c r="O73" s="15">
        <v>42500</v>
      </c>
      <c r="P73" s="13">
        <v>0</v>
      </c>
      <c r="Q73" s="13">
        <v>12</v>
      </c>
      <c r="R73" s="13">
        <v>0</v>
      </c>
      <c r="S73" s="13">
        <v>0</v>
      </c>
      <c r="T73" s="13">
        <v>0</v>
      </c>
      <c r="U73" s="13">
        <v>0</v>
      </c>
      <c r="V73" s="13">
        <v>11</v>
      </c>
      <c r="W73" s="13">
        <v>0</v>
      </c>
      <c r="X73" s="13">
        <v>0</v>
      </c>
      <c r="Y73" s="13">
        <v>11</v>
      </c>
      <c r="Z73" s="13">
        <v>11</v>
      </c>
      <c r="AA73" s="13">
        <v>90.909090909090907</v>
      </c>
      <c r="AB73" s="13" t="s">
        <v>17</v>
      </c>
      <c r="AC73" s="13" t="s">
        <v>17</v>
      </c>
      <c r="AD73" s="17">
        <v>0</v>
      </c>
      <c r="AE73" s="13">
        <v>0</v>
      </c>
      <c r="AF73" s="13">
        <v>0</v>
      </c>
      <c r="AG73" s="13">
        <v>0</v>
      </c>
      <c r="AH73" s="13">
        <v>0</v>
      </c>
      <c r="AI73" s="18">
        <v>322.60070000000002</v>
      </c>
      <c r="AJ73" s="18">
        <v>3396.3278</v>
      </c>
      <c r="AK73" s="18">
        <v>172.9366</v>
      </c>
      <c r="AL73" s="27">
        <f>Table2[[#This Row],[Direct Tax Revenue
Through Current FY]]+Table2[[#This Row],[Direct Tax Revenue
Next FY &amp; After]]</f>
        <v>3569.2644</v>
      </c>
      <c r="AM73" s="18">
        <v>189.51929999999999</v>
      </c>
      <c r="AN73" s="18">
        <v>2367.6743000000001</v>
      </c>
      <c r="AO73" s="18">
        <v>101.5955</v>
      </c>
      <c r="AP73" s="18">
        <f>Table2[[#This Row],[Indirect  &amp; Induced Tax Revenue
Through Current FY]]+Table2[[#This Row],[Indirect  &amp; Induced Tax Revenue
Next FY &amp; After]]</f>
        <v>2469.2698</v>
      </c>
      <c r="AQ73" s="18">
        <v>512.12</v>
      </c>
      <c r="AR73" s="18">
        <v>5764.0020999999997</v>
      </c>
      <c r="AS73" s="18">
        <v>274.53210000000001</v>
      </c>
      <c r="AT73" s="18">
        <f>Table2[[#This Row],[Total Tax Revenue Generated
Through Current FY]]+Table2[[#This Row],[Total Tax Revenues Generated 
Next FY &amp; After]]</f>
        <v>6038.5342000000001</v>
      </c>
      <c r="AU73" s="18">
        <f>VLOOKUP(A:A,[1]AssistancePivot!$1:$1048576,86,FALSE)</f>
        <v>93.823899999999995</v>
      </c>
      <c r="AV73" s="18">
        <v>558.99040000000002</v>
      </c>
      <c r="AW73" s="18">
        <v>50.296199999999999</v>
      </c>
      <c r="AX73" s="18">
        <v>609.28660000000002</v>
      </c>
      <c r="AY73" s="18">
        <v>0</v>
      </c>
      <c r="AZ73" s="18">
        <v>17.895900000000001</v>
      </c>
      <c r="BA73" s="18">
        <v>0</v>
      </c>
      <c r="BB73" s="18">
        <f>Table2[[#This Row],[MRT Savings
Through Current FY]]+Table2[[#This Row],[MRT Savings
Next FY &amp; After]]</f>
        <v>17.895900000000001</v>
      </c>
      <c r="BC73" s="18">
        <v>0</v>
      </c>
      <c r="BD73" s="18">
        <v>0</v>
      </c>
      <c r="BE73" s="18">
        <v>0</v>
      </c>
      <c r="BF73" s="18">
        <f>Table2[[#This Row],[ST Savings
Through Current FY]]+Table2[[#This Row],[ST Savings
Next FY &amp; After]]</f>
        <v>0</v>
      </c>
      <c r="BG73" s="18">
        <v>0</v>
      </c>
      <c r="BH73" s="18">
        <v>0</v>
      </c>
      <c r="BI73" s="18">
        <v>0</v>
      </c>
      <c r="BJ73" s="18">
        <f>Table2[[#This Row],[Energy Savings
Through Current FY]]+Table2[[#This Row],[Energy Savings
Next FY &amp; After]]</f>
        <v>0</v>
      </c>
      <c r="BK73" s="18">
        <v>0</v>
      </c>
      <c r="BL73" s="18">
        <v>0</v>
      </c>
      <c r="BM73" s="18">
        <v>0</v>
      </c>
      <c r="BN73" s="18">
        <f>Table2[[#This Row],[Bond Savings
Through Current FY]]+Table2[[#This Row],[Bond Savings
Next FY &amp; After]]</f>
        <v>0</v>
      </c>
      <c r="BO73" s="18">
        <v>93.823899999999995</v>
      </c>
      <c r="BP73" s="18">
        <v>576.88630000000001</v>
      </c>
      <c r="BQ73" s="18">
        <v>50.296199999999999</v>
      </c>
      <c r="BR73" s="18">
        <f>Table2[[#This Row],[Total Savings
Through Current FY]]+Table2[[#This Row],[Total Savings
Next FY &amp; After]]</f>
        <v>627.1825</v>
      </c>
      <c r="BS73" s="18">
        <v>0</v>
      </c>
      <c r="BT73" s="18">
        <v>0</v>
      </c>
      <c r="BU73" s="18">
        <v>0</v>
      </c>
      <c r="BV73" s="18">
        <f>Table2[[#This Row],[Recapture, Cancellation, or Reduction
Through Current FY]]+Table2[[#This Row],[Recapture, Cancellation, or Reduction
Next FY &amp; After]]</f>
        <v>0</v>
      </c>
      <c r="BW73" s="18">
        <v>0</v>
      </c>
      <c r="BX73" s="18">
        <v>0</v>
      </c>
      <c r="BY73" s="18">
        <v>0</v>
      </c>
      <c r="BZ73" s="18">
        <f>Table2[[#This Row],[Penalty Paid
Through Current FY]]+Table2[[#This Row],[Penalty Paid
Next FY &amp; After]]</f>
        <v>0</v>
      </c>
      <c r="CA73" s="18">
        <v>0</v>
      </c>
      <c r="CB73" s="18">
        <v>0</v>
      </c>
      <c r="CC73" s="18">
        <v>0</v>
      </c>
      <c r="CD73" s="18">
        <f>Table2[[#This Row],[Total Recapture &amp; Penalties
Through Current FY]]+Table2[[#This Row],[Total Recapture &amp; Penalties
Next FY &amp; After]]</f>
        <v>0</v>
      </c>
      <c r="CE73" s="18">
        <v>418.29610000000002</v>
      </c>
      <c r="CF73" s="18">
        <v>5187.1157999999996</v>
      </c>
      <c r="CG73" s="18">
        <v>224.23589999999999</v>
      </c>
      <c r="CH73" s="18">
        <f>Table2[[#This Row],[Total Net Tax Revenue Generated
Through Current FY]]+Table2[[#This Row],[Total Net Tax Revenue Generated
Next FY &amp; After]]</f>
        <v>5411.3516999999993</v>
      </c>
      <c r="CI73" s="18">
        <v>0</v>
      </c>
      <c r="CJ73" s="18">
        <v>0</v>
      </c>
      <c r="CK73" s="18">
        <v>0</v>
      </c>
      <c r="CL73" s="18">
        <v>0</v>
      </c>
      <c r="CM73" s="43">
        <v>11</v>
      </c>
      <c r="CN73" s="43">
        <v>0</v>
      </c>
      <c r="CO73" s="43">
        <v>0</v>
      </c>
      <c r="CP73" s="43">
        <v>0</v>
      </c>
      <c r="CQ73" s="43">
        <f>Table2[[#This Row],[Total Number of Industrial Jobs]]+Table2[[#This Row],[Total Number of Restaurant Jobs]]+Table2[[#This Row],[Total Number of Retail Jobs]]+Table2[[#This Row],[Total Number of Other Jobs]]</f>
        <v>11</v>
      </c>
      <c r="CR73" s="43">
        <v>11</v>
      </c>
      <c r="CS73" s="43">
        <v>0</v>
      </c>
      <c r="CT73" s="43">
        <v>0</v>
      </c>
      <c r="CU73" s="43">
        <v>0</v>
      </c>
      <c r="CV73" s="43">
        <f>Table2[[#This Row],[Number of Industrial Jobs Earning a Living Wage or more]]+Table2[[#This Row],[Number of Restaurant Jobs Earning a Living Wage or more]]+Table2[[#This Row],[Number of Retail Jobs Earning a Living Wage or more]]+Table2[[#This Row],[Number of Other Jobs Earning a Living Wage or more]]</f>
        <v>11</v>
      </c>
      <c r="CW73" s="47">
        <v>100</v>
      </c>
      <c r="CX73" s="47">
        <v>0</v>
      </c>
      <c r="CY73" s="47">
        <v>0</v>
      </c>
      <c r="CZ73" s="47">
        <v>0</v>
      </c>
      <c r="DA73" s="42">
        <v>1</v>
      </c>
      <c r="DB73" s="4"/>
      <c r="DE73" s="3"/>
      <c r="DF73" s="4"/>
      <c r="DG73" s="4"/>
      <c r="DH73" s="11"/>
      <c r="DI73" s="3"/>
      <c r="DJ73" s="1"/>
      <c r="DK73" s="1"/>
      <c r="DL73" s="1"/>
    </row>
    <row r="74" spans="1:116" x14ac:dyDescent="0.2">
      <c r="A74" s="12">
        <v>94221</v>
      </c>
      <c r="B74" s="14" t="s">
        <v>1244</v>
      </c>
      <c r="C74" s="15" t="s">
        <v>1601</v>
      </c>
      <c r="D74" s="15" t="s">
        <v>1246</v>
      </c>
      <c r="E74" s="25" t="s">
        <v>1816</v>
      </c>
      <c r="F74" s="26" t="s">
        <v>539</v>
      </c>
      <c r="G74" s="16">
        <v>1350000</v>
      </c>
      <c r="H74" s="14" t="s">
        <v>123</v>
      </c>
      <c r="I74" s="14" t="s">
        <v>1245</v>
      </c>
      <c r="J74" s="12">
        <v>33</v>
      </c>
      <c r="K74" s="14" t="s">
        <v>12</v>
      </c>
      <c r="L74" s="15" t="s">
        <v>2391</v>
      </c>
      <c r="M74" s="15" t="s">
        <v>2392</v>
      </c>
      <c r="N74" s="15">
        <v>0</v>
      </c>
      <c r="O74" s="15">
        <v>0</v>
      </c>
      <c r="P74" s="13">
        <v>0</v>
      </c>
      <c r="Q74" s="13">
        <v>109</v>
      </c>
      <c r="R74" s="13">
        <v>0</v>
      </c>
      <c r="S74" s="13">
        <v>0</v>
      </c>
      <c r="T74" s="13">
        <v>0</v>
      </c>
      <c r="U74" s="13">
        <v>0</v>
      </c>
      <c r="V74" s="13">
        <v>0</v>
      </c>
      <c r="W74" s="13">
        <v>0</v>
      </c>
      <c r="X74" s="13">
        <v>0</v>
      </c>
      <c r="Y74" s="13">
        <v>0</v>
      </c>
      <c r="Z74" s="13">
        <v>0</v>
      </c>
      <c r="AA74" s="13">
        <v>0</v>
      </c>
      <c r="AB74" s="13">
        <v>0</v>
      </c>
      <c r="AC74" s="13">
        <v>0</v>
      </c>
      <c r="AD74" s="17">
        <v>0</v>
      </c>
      <c r="AE74" s="13">
        <v>0</v>
      </c>
      <c r="AF74" s="13">
        <v>0</v>
      </c>
      <c r="AG74" s="13">
        <v>0</v>
      </c>
      <c r="AH74" s="13">
        <v>0</v>
      </c>
      <c r="AI74" s="18">
        <v>359.5933</v>
      </c>
      <c r="AJ74" s="18">
        <v>959.67960000000005</v>
      </c>
      <c r="AK74" s="18">
        <v>5949.3301000000001</v>
      </c>
      <c r="AL74" s="27">
        <f>Table2[[#This Row],[Direct Tax Revenue
Through Current FY]]+Table2[[#This Row],[Direct Tax Revenue
Next FY &amp; After]]</f>
        <v>6909.0097000000005</v>
      </c>
      <c r="AM74" s="18">
        <v>0</v>
      </c>
      <c r="AN74" s="18">
        <v>0</v>
      </c>
      <c r="AO74" s="18">
        <v>0</v>
      </c>
      <c r="AP74" s="18">
        <f>Table2[[#This Row],[Indirect  &amp; Induced Tax Revenue
Through Current FY]]+Table2[[#This Row],[Indirect  &amp; Induced Tax Revenue
Next FY &amp; After]]</f>
        <v>0</v>
      </c>
      <c r="AQ74" s="18">
        <v>359.5933</v>
      </c>
      <c r="AR74" s="18">
        <v>959.67960000000005</v>
      </c>
      <c r="AS74" s="18">
        <v>5949.3301000000001</v>
      </c>
      <c r="AT74" s="18">
        <f>Table2[[#This Row],[Total Tax Revenue Generated
Through Current FY]]+Table2[[#This Row],[Total Tax Revenues Generated 
Next FY &amp; After]]</f>
        <v>6909.0097000000005</v>
      </c>
      <c r="AU74" s="18">
        <f>VLOOKUP(A:A,[1]AssistancePivot!$1:$1048576,86,FALSE)</f>
        <v>359.59339999999997</v>
      </c>
      <c r="AV74" s="18">
        <v>338.44080000000002</v>
      </c>
      <c r="AW74" s="18">
        <v>5949.3338000000003</v>
      </c>
      <c r="AX74" s="18">
        <v>6287.7746000000006</v>
      </c>
      <c r="AY74" s="18">
        <v>0</v>
      </c>
      <c r="AZ74" s="18">
        <v>0</v>
      </c>
      <c r="BA74" s="18">
        <v>0</v>
      </c>
      <c r="BB74" s="18">
        <f>Table2[[#This Row],[MRT Savings
Through Current FY]]+Table2[[#This Row],[MRT Savings
Next FY &amp; After]]</f>
        <v>0</v>
      </c>
      <c r="BC74" s="18">
        <v>0</v>
      </c>
      <c r="BD74" s="18">
        <v>0</v>
      </c>
      <c r="BE74" s="18">
        <v>97.483699999999999</v>
      </c>
      <c r="BF74" s="18">
        <f>Table2[[#This Row],[ST Savings
Through Current FY]]+Table2[[#This Row],[ST Savings
Next FY &amp; After]]</f>
        <v>97.483699999999999</v>
      </c>
      <c r="BG74" s="18">
        <v>0</v>
      </c>
      <c r="BH74" s="18">
        <v>0</v>
      </c>
      <c r="BI74" s="18">
        <v>0</v>
      </c>
      <c r="BJ74" s="18">
        <f>Table2[[#This Row],[Energy Savings
Through Current FY]]+Table2[[#This Row],[Energy Savings
Next FY &amp; After]]</f>
        <v>0</v>
      </c>
      <c r="BK74" s="18">
        <v>0</v>
      </c>
      <c r="BL74" s="18">
        <v>0</v>
      </c>
      <c r="BM74" s="18">
        <v>0</v>
      </c>
      <c r="BN74" s="18">
        <f>Table2[[#This Row],[Bond Savings
Through Current FY]]+Table2[[#This Row],[Bond Savings
Next FY &amp; After]]</f>
        <v>0</v>
      </c>
      <c r="BO74" s="18">
        <v>359.59339999999997</v>
      </c>
      <c r="BP74" s="18">
        <v>338.44080000000002</v>
      </c>
      <c r="BQ74" s="18">
        <v>6046.8175000000001</v>
      </c>
      <c r="BR74" s="18">
        <f>Table2[[#This Row],[Total Savings
Through Current FY]]+Table2[[#This Row],[Total Savings
Next FY &amp; After]]</f>
        <v>6385.2583000000004</v>
      </c>
      <c r="BS74" s="18">
        <v>0</v>
      </c>
      <c r="BT74" s="18">
        <v>0</v>
      </c>
      <c r="BU74" s="18">
        <v>0</v>
      </c>
      <c r="BV74" s="18">
        <f>Table2[[#This Row],[Recapture, Cancellation, or Reduction
Through Current FY]]+Table2[[#This Row],[Recapture, Cancellation, or Reduction
Next FY &amp; After]]</f>
        <v>0</v>
      </c>
      <c r="BW74" s="18">
        <v>0</v>
      </c>
      <c r="BX74" s="18">
        <v>0</v>
      </c>
      <c r="BY74" s="18">
        <v>0</v>
      </c>
      <c r="BZ74" s="18">
        <f>Table2[[#This Row],[Penalty Paid
Through Current FY]]+Table2[[#This Row],[Penalty Paid
Next FY &amp; After]]</f>
        <v>0</v>
      </c>
      <c r="CA74" s="18">
        <v>0</v>
      </c>
      <c r="CB74" s="18">
        <v>0</v>
      </c>
      <c r="CC74" s="18">
        <v>0</v>
      </c>
      <c r="CD74" s="18">
        <f>Table2[[#This Row],[Total Recapture &amp; Penalties
Through Current FY]]+Table2[[#This Row],[Total Recapture &amp; Penalties
Next FY &amp; After]]</f>
        <v>0</v>
      </c>
      <c r="CE74" s="18">
        <v>-1E-4</v>
      </c>
      <c r="CF74" s="18">
        <v>621.23879999999997</v>
      </c>
      <c r="CG74" s="18">
        <v>-97.487399999999994</v>
      </c>
      <c r="CH74" s="18">
        <f>Table2[[#This Row],[Total Net Tax Revenue Generated
Through Current FY]]+Table2[[#This Row],[Total Net Tax Revenue Generated
Next FY &amp; After]]</f>
        <v>523.75139999999999</v>
      </c>
      <c r="CI74" s="18">
        <v>0</v>
      </c>
      <c r="CJ74" s="18">
        <v>0</v>
      </c>
      <c r="CK74" s="18">
        <v>0</v>
      </c>
      <c r="CL74" s="18">
        <v>0</v>
      </c>
      <c r="CM74" s="43"/>
      <c r="CN74" s="43"/>
      <c r="CO74" s="43"/>
      <c r="CP74" s="43"/>
      <c r="CQ74" s="43"/>
      <c r="CR74" s="43"/>
      <c r="CS74" s="43"/>
      <c r="CT74" s="43"/>
      <c r="CU74" s="43"/>
      <c r="CV74" s="43"/>
      <c r="CW74" s="47"/>
      <c r="CX74" s="47"/>
      <c r="CY74" s="47"/>
      <c r="CZ74" s="47"/>
      <c r="DA74" s="42"/>
      <c r="DB74" s="4"/>
      <c r="DE74" s="3"/>
      <c r="DF74" s="4"/>
      <c r="DG74" s="4"/>
      <c r="DH74" s="11"/>
      <c r="DI74" s="3"/>
      <c r="DJ74" s="1"/>
      <c r="DK74" s="1"/>
      <c r="DL74" s="1"/>
    </row>
    <row r="75" spans="1:116" x14ac:dyDescent="0.2">
      <c r="A75" s="12">
        <v>92527</v>
      </c>
      <c r="B75" s="14" t="s">
        <v>148</v>
      </c>
      <c r="C75" s="15" t="s">
        <v>1525</v>
      </c>
      <c r="D75" s="15" t="s">
        <v>150</v>
      </c>
      <c r="E75" s="25" t="s">
        <v>1669</v>
      </c>
      <c r="F75" s="26" t="s">
        <v>13</v>
      </c>
      <c r="G75" s="16">
        <v>6000000</v>
      </c>
      <c r="H75" s="14" t="s">
        <v>22</v>
      </c>
      <c r="I75" s="14" t="s">
        <v>149</v>
      </c>
      <c r="J75" s="12">
        <v>17</v>
      </c>
      <c r="K75" s="14" t="s">
        <v>25</v>
      </c>
      <c r="L75" s="15" t="s">
        <v>1990</v>
      </c>
      <c r="M75" s="15" t="s">
        <v>1991</v>
      </c>
      <c r="N75" s="15">
        <v>69181</v>
      </c>
      <c r="O75" s="15">
        <v>144000</v>
      </c>
      <c r="P75" s="13">
        <v>46</v>
      </c>
      <c r="Q75" s="13">
        <v>9</v>
      </c>
      <c r="R75" s="13">
        <v>0</v>
      </c>
      <c r="S75" s="13">
        <v>0</v>
      </c>
      <c r="T75" s="13">
        <v>0</v>
      </c>
      <c r="U75" s="13">
        <v>0</v>
      </c>
      <c r="V75" s="13">
        <v>14</v>
      </c>
      <c r="W75" s="13">
        <v>0</v>
      </c>
      <c r="X75" s="13">
        <v>0</v>
      </c>
      <c r="Y75" s="13">
        <v>14</v>
      </c>
      <c r="Z75" s="13">
        <v>14</v>
      </c>
      <c r="AA75" s="13">
        <v>100</v>
      </c>
      <c r="AB75" s="13" t="s">
        <v>17</v>
      </c>
      <c r="AC75" s="13" t="s">
        <v>17</v>
      </c>
      <c r="AD75" s="17">
        <v>0</v>
      </c>
      <c r="AE75" s="13">
        <v>0</v>
      </c>
      <c r="AF75" s="13">
        <v>0</v>
      </c>
      <c r="AG75" s="13">
        <v>0</v>
      </c>
      <c r="AH75" s="13">
        <v>0</v>
      </c>
      <c r="AI75" s="18">
        <v>609.14340000000004</v>
      </c>
      <c r="AJ75" s="18">
        <v>4887.0474999999997</v>
      </c>
      <c r="AK75" s="18">
        <v>563.89589999999998</v>
      </c>
      <c r="AL75" s="27">
        <f>Table2[[#This Row],[Direct Tax Revenue
Through Current FY]]+Table2[[#This Row],[Direct Tax Revenue
Next FY &amp; After]]</f>
        <v>5450.9434000000001</v>
      </c>
      <c r="AM75" s="18">
        <v>95.829400000000007</v>
      </c>
      <c r="AN75" s="18">
        <v>3009.1741999999999</v>
      </c>
      <c r="AO75" s="18">
        <v>88.711299999999994</v>
      </c>
      <c r="AP75" s="18">
        <f>Table2[[#This Row],[Indirect  &amp; Induced Tax Revenue
Through Current FY]]+Table2[[#This Row],[Indirect  &amp; Induced Tax Revenue
Next FY &amp; After]]</f>
        <v>3097.8854999999999</v>
      </c>
      <c r="AQ75" s="18">
        <v>704.97280000000001</v>
      </c>
      <c r="AR75" s="18">
        <v>7896.2217000000001</v>
      </c>
      <c r="AS75" s="18">
        <v>652.60720000000003</v>
      </c>
      <c r="AT75" s="18">
        <f>Table2[[#This Row],[Total Tax Revenue Generated
Through Current FY]]+Table2[[#This Row],[Total Tax Revenues Generated 
Next FY &amp; After]]</f>
        <v>8548.8289000000004</v>
      </c>
      <c r="AU75" s="18">
        <f>VLOOKUP(A:A,[1]AssistancePivot!$1:$1048576,86,FALSE)</f>
        <v>481.3639</v>
      </c>
      <c r="AV75" s="18">
        <v>1486.8923</v>
      </c>
      <c r="AW75" s="18">
        <v>445.608</v>
      </c>
      <c r="AX75" s="18">
        <v>1932.5002999999999</v>
      </c>
      <c r="AY75" s="18">
        <v>0</v>
      </c>
      <c r="AZ75" s="18">
        <v>65.793800000000005</v>
      </c>
      <c r="BA75" s="18">
        <v>0</v>
      </c>
      <c r="BB75" s="18">
        <f>Table2[[#This Row],[MRT Savings
Through Current FY]]+Table2[[#This Row],[MRT Savings
Next FY &amp; After]]</f>
        <v>65.793800000000005</v>
      </c>
      <c r="BC75" s="18">
        <v>0</v>
      </c>
      <c r="BD75" s="18">
        <v>6.5235000000000003</v>
      </c>
      <c r="BE75" s="18">
        <v>0</v>
      </c>
      <c r="BF75" s="18">
        <f>Table2[[#This Row],[ST Savings
Through Current FY]]+Table2[[#This Row],[ST Savings
Next FY &amp; After]]</f>
        <v>6.5235000000000003</v>
      </c>
      <c r="BG75" s="18">
        <v>0</v>
      </c>
      <c r="BH75" s="18">
        <v>0</v>
      </c>
      <c r="BI75" s="18">
        <v>0</v>
      </c>
      <c r="BJ75" s="18">
        <f>Table2[[#This Row],[Energy Savings
Through Current FY]]+Table2[[#This Row],[Energy Savings
Next FY &amp; After]]</f>
        <v>0</v>
      </c>
      <c r="BK75" s="18">
        <v>0</v>
      </c>
      <c r="BL75" s="18">
        <v>0</v>
      </c>
      <c r="BM75" s="18">
        <v>0</v>
      </c>
      <c r="BN75" s="18">
        <f>Table2[[#This Row],[Bond Savings
Through Current FY]]+Table2[[#This Row],[Bond Savings
Next FY &amp; After]]</f>
        <v>0</v>
      </c>
      <c r="BO75" s="18">
        <v>481.3639</v>
      </c>
      <c r="BP75" s="18">
        <v>1559.2095999999999</v>
      </c>
      <c r="BQ75" s="18">
        <v>445.608</v>
      </c>
      <c r="BR75" s="18">
        <f>Table2[[#This Row],[Total Savings
Through Current FY]]+Table2[[#This Row],[Total Savings
Next FY &amp; After]]</f>
        <v>2004.8175999999999</v>
      </c>
      <c r="BS75" s="18">
        <v>0</v>
      </c>
      <c r="BT75" s="18">
        <v>0</v>
      </c>
      <c r="BU75" s="18">
        <v>0</v>
      </c>
      <c r="BV75" s="18">
        <f>Table2[[#This Row],[Recapture, Cancellation, or Reduction
Through Current FY]]+Table2[[#This Row],[Recapture, Cancellation, or Reduction
Next FY &amp; After]]</f>
        <v>0</v>
      </c>
      <c r="BW75" s="18">
        <v>0</v>
      </c>
      <c r="BX75" s="18">
        <v>0</v>
      </c>
      <c r="BY75" s="18">
        <v>0</v>
      </c>
      <c r="BZ75" s="18">
        <f>Table2[[#This Row],[Penalty Paid
Through Current FY]]+Table2[[#This Row],[Penalty Paid
Next FY &amp; After]]</f>
        <v>0</v>
      </c>
      <c r="CA75" s="18">
        <v>0</v>
      </c>
      <c r="CB75" s="18">
        <v>0</v>
      </c>
      <c r="CC75" s="18">
        <v>0</v>
      </c>
      <c r="CD75" s="18">
        <f>Table2[[#This Row],[Total Recapture &amp; Penalties
Through Current FY]]+Table2[[#This Row],[Total Recapture &amp; Penalties
Next FY &amp; After]]</f>
        <v>0</v>
      </c>
      <c r="CE75" s="18">
        <v>223.60890000000001</v>
      </c>
      <c r="CF75" s="18">
        <v>6337.0120999999999</v>
      </c>
      <c r="CG75" s="18">
        <v>206.9992</v>
      </c>
      <c r="CH75" s="18">
        <f>Table2[[#This Row],[Total Net Tax Revenue Generated
Through Current FY]]+Table2[[#This Row],[Total Net Tax Revenue Generated
Next FY &amp; After]]</f>
        <v>6544.0113000000001</v>
      </c>
      <c r="CI75" s="18">
        <v>0</v>
      </c>
      <c r="CJ75" s="18">
        <v>0</v>
      </c>
      <c r="CK75" s="18">
        <v>0</v>
      </c>
      <c r="CL75" s="18">
        <v>0</v>
      </c>
      <c r="CM75" s="43">
        <v>0</v>
      </c>
      <c r="CN75" s="43">
        <v>0</v>
      </c>
      <c r="CO75" s="43">
        <v>0</v>
      </c>
      <c r="CP75" s="43">
        <v>14</v>
      </c>
      <c r="CQ75" s="43">
        <f>Table2[[#This Row],[Total Number of Industrial Jobs]]+Table2[[#This Row],[Total Number of Restaurant Jobs]]+Table2[[#This Row],[Total Number of Retail Jobs]]+Table2[[#This Row],[Total Number of Other Jobs]]</f>
        <v>14</v>
      </c>
      <c r="CR75" s="43">
        <v>0</v>
      </c>
      <c r="CS75" s="43">
        <v>0</v>
      </c>
      <c r="CT75" s="43">
        <v>0</v>
      </c>
      <c r="CU75" s="43">
        <v>14</v>
      </c>
      <c r="CV75" s="43">
        <f>Table2[[#This Row],[Number of Industrial Jobs Earning a Living Wage or more]]+Table2[[#This Row],[Number of Restaurant Jobs Earning a Living Wage or more]]+Table2[[#This Row],[Number of Retail Jobs Earning a Living Wage or more]]+Table2[[#This Row],[Number of Other Jobs Earning a Living Wage or more]]</f>
        <v>14</v>
      </c>
      <c r="CW75" s="47">
        <v>0</v>
      </c>
      <c r="CX75" s="47">
        <v>0</v>
      </c>
      <c r="CY75" s="47">
        <v>0</v>
      </c>
      <c r="CZ75" s="47">
        <v>100</v>
      </c>
      <c r="DA75" s="42">
        <v>1</v>
      </c>
      <c r="DB75" s="4"/>
      <c r="DE75" s="3"/>
      <c r="DF75" s="4"/>
      <c r="DG75" s="4"/>
      <c r="DH75" s="11"/>
      <c r="DI75" s="3"/>
      <c r="DJ75" s="1"/>
      <c r="DK75" s="1"/>
      <c r="DL75" s="1"/>
    </row>
    <row r="76" spans="1:116" x14ac:dyDescent="0.2">
      <c r="A76" s="12">
        <v>94232</v>
      </c>
      <c r="B76" s="14" t="s">
        <v>1472</v>
      </c>
      <c r="C76" s="15" t="s">
        <v>1524</v>
      </c>
      <c r="D76" s="15" t="s">
        <v>1851</v>
      </c>
      <c r="E76" s="25" t="s">
        <v>1771</v>
      </c>
      <c r="F76" s="26" t="s">
        <v>617</v>
      </c>
      <c r="G76" s="16">
        <v>40000000</v>
      </c>
      <c r="H76" s="14" t="s">
        <v>91</v>
      </c>
      <c r="I76" s="14" t="s">
        <v>1883</v>
      </c>
      <c r="J76" s="12">
        <v>39</v>
      </c>
      <c r="K76" s="14" t="s">
        <v>12</v>
      </c>
      <c r="L76" s="15" t="s">
        <v>2410</v>
      </c>
      <c r="M76" s="15" t="s">
        <v>2014</v>
      </c>
      <c r="N76" s="15">
        <v>60018</v>
      </c>
      <c r="O76" s="15">
        <v>141166</v>
      </c>
      <c r="P76" s="13">
        <v>233</v>
      </c>
      <c r="Q76" s="13">
        <v>22</v>
      </c>
      <c r="R76" s="13">
        <v>0</v>
      </c>
      <c r="S76" s="13">
        <v>76</v>
      </c>
      <c r="T76" s="13">
        <v>11</v>
      </c>
      <c r="U76" s="13">
        <v>0</v>
      </c>
      <c r="V76" s="13">
        <v>235</v>
      </c>
      <c r="W76" s="13">
        <v>0</v>
      </c>
      <c r="X76" s="13">
        <v>0</v>
      </c>
      <c r="Y76" s="13">
        <v>322</v>
      </c>
      <c r="Z76" s="13">
        <v>278</v>
      </c>
      <c r="AA76" s="13">
        <v>97.204968944099377</v>
      </c>
      <c r="AB76" s="13" t="s">
        <v>16</v>
      </c>
      <c r="AC76" s="13" t="s">
        <v>17</v>
      </c>
      <c r="AD76" s="17">
        <v>224</v>
      </c>
      <c r="AE76" s="13">
        <v>65</v>
      </c>
      <c r="AF76" s="13">
        <v>9</v>
      </c>
      <c r="AG76" s="13">
        <v>21</v>
      </c>
      <c r="AH76" s="13">
        <v>3</v>
      </c>
      <c r="AI76" s="18">
        <v>649.42430000000002</v>
      </c>
      <c r="AJ76" s="18">
        <v>1819.4386</v>
      </c>
      <c r="AK76" s="18">
        <v>12250.995999999999</v>
      </c>
      <c r="AL76" s="27">
        <f>Table2[[#This Row],[Direct Tax Revenue
Through Current FY]]+Table2[[#This Row],[Direct Tax Revenue
Next FY &amp; After]]</f>
        <v>14070.434599999999</v>
      </c>
      <c r="AM76" s="18">
        <v>1121.1279999999999</v>
      </c>
      <c r="AN76" s="18">
        <v>2005.876</v>
      </c>
      <c r="AO76" s="18">
        <v>21149.3992</v>
      </c>
      <c r="AP76" s="18">
        <f>Table2[[#This Row],[Indirect  &amp; Induced Tax Revenue
Through Current FY]]+Table2[[#This Row],[Indirect  &amp; Induced Tax Revenue
Next FY &amp; After]]</f>
        <v>23155.2752</v>
      </c>
      <c r="AQ76" s="18">
        <v>1770.5523000000001</v>
      </c>
      <c r="AR76" s="18">
        <v>3825.3146000000002</v>
      </c>
      <c r="AS76" s="18">
        <v>33400.395199999999</v>
      </c>
      <c r="AT76" s="18">
        <f>Table2[[#This Row],[Total Tax Revenue Generated
Through Current FY]]+Table2[[#This Row],[Total Tax Revenues Generated 
Next FY &amp; After]]</f>
        <v>37225.709799999997</v>
      </c>
      <c r="AU76" s="18">
        <f>VLOOKUP(A:A,[1]AssistancePivot!$1:$1048576,86,FALSE)</f>
        <v>0</v>
      </c>
      <c r="AV76" s="18">
        <v>0</v>
      </c>
      <c r="AW76" s="18">
        <v>0</v>
      </c>
      <c r="AX76" s="18">
        <v>0</v>
      </c>
      <c r="AY76" s="18">
        <v>0</v>
      </c>
      <c r="AZ76" s="18">
        <v>655.98739999999998</v>
      </c>
      <c r="BA76" s="18">
        <v>0</v>
      </c>
      <c r="BB76" s="18">
        <f>Table2[[#This Row],[MRT Savings
Through Current FY]]+Table2[[#This Row],[MRT Savings
Next FY &amp; After]]</f>
        <v>655.98739999999998</v>
      </c>
      <c r="BC76" s="18">
        <v>0</v>
      </c>
      <c r="BD76" s="18">
        <v>0</v>
      </c>
      <c r="BE76" s="18">
        <v>0</v>
      </c>
      <c r="BF76" s="18">
        <f>Table2[[#This Row],[ST Savings
Through Current FY]]+Table2[[#This Row],[ST Savings
Next FY &amp; After]]</f>
        <v>0</v>
      </c>
      <c r="BG76" s="18">
        <v>0</v>
      </c>
      <c r="BH76" s="18">
        <v>0</v>
      </c>
      <c r="BI76" s="18">
        <v>0</v>
      </c>
      <c r="BJ76" s="18">
        <f>Table2[[#This Row],[Energy Savings
Through Current FY]]+Table2[[#This Row],[Energy Savings
Next FY &amp; After]]</f>
        <v>0</v>
      </c>
      <c r="BK76" s="18">
        <v>11.7691</v>
      </c>
      <c r="BL76" s="18">
        <v>16.997800000000002</v>
      </c>
      <c r="BM76" s="18">
        <v>146.6798</v>
      </c>
      <c r="BN76" s="18">
        <f>Table2[[#This Row],[Bond Savings
Through Current FY]]+Table2[[#This Row],[Bond Savings
Next FY &amp; After]]</f>
        <v>163.67760000000001</v>
      </c>
      <c r="BO76" s="18">
        <v>11.7691</v>
      </c>
      <c r="BP76" s="18">
        <v>672.98519999999996</v>
      </c>
      <c r="BQ76" s="18">
        <v>146.6798</v>
      </c>
      <c r="BR76" s="18">
        <f>Table2[[#This Row],[Total Savings
Through Current FY]]+Table2[[#This Row],[Total Savings
Next FY &amp; After]]</f>
        <v>819.66499999999996</v>
      </c>
      <c r="BS76" s="18">
        <v>0</v>
      </c>
      <c r="BT76" s="18">
        <v>0</v>
      </c>
      <c r="BU76" s="18">
        <v>0</v>
      </c>
      <c r="BV76" s="18">
        <f>Table2[[#This Row],[Recapture, Cancellation, or Reduction
Through Current FY]]+Table2[[#This Row],[Recapture, Cancellation, or Reduction
Next FY &amp; After]]</f>
        <v>0</v>
      </c>
      <c r="BW76" s="18">
        <v>0</v>
      </c>
      <c r="BX76" s="18">
        <v>0</v>
      </c>
      <c r="BY76" s="18">
        <v>0</v>
      </c>
      <c r="BZ76" s="18">
        <f>Table2[[#This Row],[Penalty Paid
Through Current FY]]+Table2[[#This Row],[Penalty Paid
Next FY &amp; After]]</f>
        <v>0</v>
      </c>
      <c r="CA76" s="18">
        <v>0</v>
      </c>
      <c r="CB76" s="18">
        <v>0</v>
      </c>
      <c r="CC76" s="18">
        <v>0</v>
      </c>
      <c r="CD76" s="18">
        <f>Table2[[#This Row],[Total Recapture &amp; Penalties
Through Current FY]]+Table2[[#This Row],[Total Recapture &amp; Penalties
Next FY &amp; After]]</f>
        <v>0</v>
      </c>
      <c r="CE76" s="18">
        <v>1758.7832000000001</v>
      </c>
      <c r="CF76" s="18">
        <v>3152.3294000000001</v>
      </c>
      <c r="CG76" s="18">
        <v>33253.715400000001</v>
      </c>
      <c r="CH76" s="18">
        <f>Table2[[#This Row],[Total Net Tax Revenue Generated
Through Current FY]]+Table2[[#This Row],[Total Net Tax Revenue Generated
Next FY &amp; After]]</f>
        <v>36406.044800000003</v>
      </c>
      <c r="CI76" s="18">
        <v>0</v>
      </c>
      <c r="CJ76" s="18">
        <v>0</v>
      </c>
      <c r="CK76" s="18">
        <v>0</v>
      </c>
      <c r="CL76" s="18">
        <v>0</v>
      </c>
      <c r="CM76" s="43">
        <v>0</v>
      </c>
      <c r="CN76" s="43">
        <v>0</v>
      </c>
      <c r="CO76" s="43">
        <v>0</v>
      </c>
      <c r="CP76" s="43">
        <v>322</v>
      </c>
      <c r="CQ76" s="43">
        <f>Table2[[#This Row],[Total Number of Industrial Jobs]]+Table2[[#This Row],[Total Number of Restaurant Jobs]]+Table2[[#This Row],[Total Number of Retail Jobs]]+Table2[[#This Row],[Total Number of Other Jobs]]</f>
        <v>322</v>
      </c>
      <c r="CR76" s="43">
        <v>0</v>
      </c>
      <c r="CS76" s="43">
        <v>0</v>
      </c>
      <c r="CT76" s="43">
        <v>0</v>
      </c>
      <c r="CU76" s="43">
        <v>322</v>
      </c>
      <c r="CV76" s="43">
        <f>Table2[[#This Row],[Number of Industrial Jobs Earning a Living Wage or more]]+Table2[[#This Row],[Number of Restaurant Jobs Earning a Living Wage or more]]+Table2[[#This Row],[Number of Retail Jobs Earning a Living Wage or more]]+Table2[[#This Row],[Number of Other Jobs Earning a Living Wage or more]]</f>
        <v>322</v>
      </c>
      <c r="CW76" s="47">
        <v>0</v>
      </c>
      <c r="CX76" s="47">
        <v>0</v>
      </c>
      <c r="CY76" s="47">
        <v>0</v>
      </c>
      <c r="CZ76" s="47">
        <v>100</v>
      </c>
      <c r="DA76" s="42">
        <v>1</v>
      </c>
      <c r="DB76" s="4"/>
      <c r="DE76" s="3"/>
      <c r="DF76" s="4"/>
      <c r="DG76" s="4"/>
      <c r="DH76" s="11"/>
      <c r="DI76" s="3"/>
      <c r="DJ76" s="1"/>
      <c r="DK76" s="1"/>
      <c r="DL76" s="1"/>
    </row>
    <row r="77" spans="1:116" x14ac:dyDescent="0.2">
      <c r="A77" s="12">
        <v>94246</v>
      </c>
      <c r="B77" s="14" t="s">
        <v>1474</v>
      </c>
      <c r="C77" s="15" t="s">
        <v>1601</v>
      </c>
      <c r="D77" s="15" t="s">
        <v>1853</v>
      </c>
      <c r="E77" s="25" t="s">
        <v>1800</v>
      </c>
      <c r="F77" s="26" t="s">
        <v>539</v>
      </c>
      <c r="G77" s="16">
        <v>16580667.6</v>
      </c>
      <c r="H77" s="14" t="s">
        <v>15</v>
      </c>
      <c r="I77" s="14" t="s">
        <v>1885</v>
      </c>
      <c r="J77" s="12">
        <v>7</v>
      </c>
      <c r="K77" s="14" t="s">
        <v>94</v>
      </c>
      <c r="L77" s="15" t="s">
        <v>2413</v>
      </c>
      <c r="M77" s="15" t="s">
        <v>1987</v>
      </c>
      <c r="N77" s="15">
        <v>0</v>
      </c>
      <c r="O77" s="15">
        <v>0</v>
      </c>
      <c r="P77" s="13">
        <v>0</v>
      </c>
      <c r="Q77" s="13">
        <v>22</v>
      </c>
      <c r="R77" s="13">
        <v>0</v>
      </c>
      <c r="S77" s="13">
        <v>0</v>
      </c>
      <c r="T77" s="13">
        <v>0</v>
      </c>
      <c r="U77" s="13">
        <v>0</v>
      </c>
      <c r="V77" s="13">
        <v>0</v>
      </c>
      <c r="W77" s="13">
        <v>4</v>
      </c>
      <c r="X77" s="13">
        <v>0</v>
      </c>
      <c r="Y77" s="13">
        <v>4</v>
      </c>
      <c r="Z77" s="13">
        <v>4</v>
      </c>
      <c r="AA77" s="13">
        <v>0</v>
      </c>
      <c r="AB77" s="13" t="s">
        <v>17</v>
      </c>
      <c r="AC77" s="13" t="s">
        <v>17</v>
      </c>
      <c r="AD77" s="17">
        <v>0</v>
      </c>
      <c r="AE77" s="13">
        <v>0</v>
      </c>
      <c r="AF77" s="13">
        <v>0</v>
      </c>
      <c r="AG77" s="13">
        <v>0</v>
      </c>
      <c r="AH77" s="13">
        <v>0</v>
      </c>
      <c r="AI77" s="18">
        <v>1094.5454</v>
      </c>
      <c r="AJ77" s="18">
        <v>1094.5454</v>
      </c>
      <c r="AK77" s="18">
        <v>19808.8498</v>
      </c>
      <c r="AL77" s="27">
        <f>Table2[[#This Row],[Direct Tax Revenue
Through Current FY]]+Table2[[#This Row],[Direct Tax Revenue
Next FY &amp; After]]</f>
        <v>20903.395199999999</v>
      </c>
      <c r="AM77" s="18">
        <v>12.324</v>
      </c>
      <c r="AN77" s="18">
        <v>12.324</v>
      </c>
      <c r="AO77" s="18">
        <v>223.03749999999999</v>
      </c>
      <c r="AP77" s="18">
        <f>Table2[[#This Row],[Indirect  &amp; Induced Tax Revenue
Through Current FY]]+Table2[[#This Row],[Indirect  &amp; Induced Tax Revenue
Next FY &amp; After]]</f>
        <v>235.36150000000001</v>
      </c>
      <c r="AQ77" s="18">
        <v>1106.8694</v>
      </c>
      <c r="AR77" s="18">
        <v>1106.8694</v>
      </c>
      <c r="AS77" s="18">
        <v>20031.887299999999</v>
      </c>
      <c r="AT77" s="18">
        <f>Table2[[#This Row],[Total Tax Revenue Generated
Through Current FY]]+Table2[[#This Row],[Total Tax Revenues Generated 
Next FY &amp; After]]</f>
        <v>21138.756699999998</v>
      </c>
      <c r="AU77" s="18">
        <f>VLOOKUP(A:A,[1]AssistancePivot!$1:$1048576,86,FALSE)</f>
        <v>0</v>
      </c>
      <c r="AV77" s="18">
        <v>0</v>
      </c>
      <c r="AW77" s="18">
        <v>0</v>
      </c>
      <c r="AX77" s="18">
        <v>0</v>
      </c>
      <c r="AY77" s="18">
        <v>0</v>
      </c>
      <c r="AZ77" s="18">
        <v>0</v>
      </c>
      <c r="BA77" s="18">
        <v>0</v>
      </c>
      <c r="BB77" s="18">
        <f>Table2[[#This Row],[MRT Savings
Through Current FY]]+Table2[[#This Row],[MRT Savings
Next FY &amp; After]]</f>
        <v>0</v>
      </c>
      <c r="BC77" s="18">
        <v>0</v>
      </c>
      <c r="BD77" s="18">
        <v>0</v>
      </c>
      <c r="BE77" s="18">
        <v>0</v>
      </c>
      <c r="BF77" s="18">
        <f>Table2[[#This Row],[ST Savings
Through Current FY]]+Table2[[#This Row],[ST Savings
Next FY &amp; After]]</f>
        <v>0</v>
      </c>
      <c r="BG77" s="18">
        <v>0</v>
      </c>
      <c r="BH77" s="18">
        <v>0</v>
      </c>
      <c r="BI77" s="18">
        <v>0</v>
      </c>
      <c r="BJ77" s="18">
        <f>Table2[[#This Row],[Energy Savings
Through Current FY]]+Table2[[#This Row],[Energy Savings
Next FY &amp; After]]</f>
        <v>0</v>
      </c>
      <c r="BK77" s="18">
        <v>0</v>
      </c>
      <c r="BL77" s="18">
        <v>0</v>
      </c>
      <c r="BM77" s="18">
        <v>0</v>
      </c>
      <c r="BN77" s="18">
        <f>Table2[[#This Row],[Bond Savings
Through Current FY]]+Table2[[#This Row],[Bond Savings
Next FY &amp; After]]</f>
        <v>0</v>
      </c>
      <c r="BO77" s="18">
        <v>0</v>
      </c>
      <c r="BP77" s="18">
        <v>0</v>
      </c>
      <c r="BQ77" s="18">
        <v>0</v>
      </c>
      <c r="BR77" s="18">
        <f>Table2[[#This Row],[Total Savings
Through Current FY]]+Table2[[#This Row],[Total Savings
Next FY &amp; After]]</f>
        <v>0</v>
      </c>
      <c r="BS77" s="18">
        <v>0</v>
      </c>
      <c r="BT77" s="18">
        <v>0</v>
      </c>
      <c r="BU77" s="18">
        <v>0</v>
      </c>
      <c r="BV77" s="18">
        <f>Table2[[#This Row],[Recapture, Cancellation, or Reduction
Through Current FY]]+Table2[[#This Row],[Recapture, Cancellation, or Reduction
Next FY &amp; After]]</f>
        <v>0</v>
      </c>
      <c r="BW77" s="18">
        <v>0</v>
      </c>
      <c r="BX77" s="18">
        <v>0</v>
      </c>
      <c r="BY77" s="18">
        <v>0</v>
      </c>
      <c r="BZ77" s="18">
        <f>Table2[[#This Row],[Penalty Paid
Through Current FY]]+Table2[[#This Row],[Penalty Paid
Next FY &amp; After]]</f>
        <v>0</v>
      </c>
      <c r="CA77" s="18">
        <v>0</v>
      </c>
      <c r="CB77" s="18">
        <v>0</v>
      </c>
      <c r="CC77" s="18">
        <v>0</v>
      </c>
      <c r="CD77" s="18">
        <f>Table2[[#This Row],[Total Recapture &amp; Penalties
Through Current FY]]+Table2[[#This Row],[Total Recapture &amp; Penalties
Next FY &amp; After]]</f>
        <v>0</v>
      </c>
      <c r="CE77" s="18">
        <v>1106.8694</v>
      </c>
      <c r="CF77" s="18">
        <v>1106.8694</v>
      </c>
      <c r="CG77" s="18">
        <v>20031.887299999999</v>
      </c>
      <c r="CH77" s="18">
        <f>Table2[[#This Row],[Total Net Tax Revenue Generated
Through Current FY]]+Table2[[#This Row],[Total Net Tax Revenue Generated
Next FY &amp; After]]</f>
        <v>21138.756699999998</v>
      </c>
      <c r="CI77" s="18">
        <v>0</v>
      </c>
      <c r="CJ77" s="18">
        <v>0</v>
      </c>
      <c r="CK77" s="18">
        <v>0</v>
      </c>
      <c r="CL77" s="18">
        <v>0</v>
      </c>
      <c r="CM77" s="43">
        <v>4</v>
      </c>
      <c r="CN77" s="43">
        <v>0</v>
      </c>
      <c r="CO77" s="43">
        <v>0</v>
      </c>
      <c r="CP77" s="43">
        <v>0</v>
      </c>
      <c r="CQ77" s="43">
        <f>Table2[[#This Row],[Total Number of Industrial Jobs]]+Table2[[#This Row],[Total Number of Restaurant Jobs]]+Table2[[#This Row],[Total Number of Retail Jobs]]+Table2[[#This Row],[Total Number of Other Jobs]]</f>
        <v>4</v>
      </c>
      <c r="CR77" s="43">
        <v>4</v>
      </c>
      <c r="CS77" s="43">
        <v>0</v>
      </c>
      <c r="CT77" s="43">
        <v>0</v>
      </c>
      <c r="CU77" s="43">
        <v>0</v>
      </c>
      <c r="CV77" s="43">
        <f>Table2[[#This Row],[Number of Industrial Jobs Earning a Living Wage or more]]+Table2[[#This Row],[Number of Restaurant Jobs Earning a Living Wage or more]]+Table2[[#This Row],[Number of Retail Jobs Earning a Living Wage or more]]+Table2[[#This Row],[Number of Other Jobs Earning a Living Wage or more]]</f>
        <v>4</v>
      </c>
      <c r="CW77" s="47">
        <v>100</v>
      </c>
      <c r="CX77" s="47">
        <v>0</v>
      </c>
      <c r="CY77" s="47">
        <v>0</v>
      </c>
      <c r="CZ77" s="47">
        <v>0</v>
      </c>
      <c r="DA77" s="42">
        <v>1</v>
      </c>
      <c r="DB77" s="4"/>
      <c r="DE77" s="3"/>
      <c r="DF77" s="4"/>
      <c r="DG77" s="4"/>
      <c r="DH77" s="11"/>
      <c r="DI77" s="3"/>
      <c r="DJ77" s="1"/>
      <c r="DK77" s="1"/>
      <c r="DL77" s="1"/>
    </row>
    <row r="78" spans="1:116" x14ac:dyDescent="0.2">
      <c r="A78" s="12">
        <v>93362</v>
      </c>
      <c r="B78" s="14" t="s">
        <v>526</v>
      </c>
      <c r="C78" s="15" t="s">
        <v>1598</v>
      </c>
      <c r="D78" s="15" t="s">
        <v>528</v>
      </c>
      <c r="E78" s="25" t="s">
        <v>1696</v>
      </c>
      <c r="F78" s="26" t="s">
        <v>13</v>
      </c>
      <c r="G78" s="16">
        <v>2625000</v>
      </c>
      <c r="H78" s="14" t="s">
        <v>22</v>
      </c>
      <c r="I78" s="14" t="s">
        <v>527</v>
      </c>
      <c r="J78" s="12">
        <v>34</v>
      </c>
      <c r="K78" s="14" t="s">
        <v>12</v>
      </c>
      <c r="L78" s="15" t="s">
        <v>2136</v>
      </c>
      <c r="M78" s="15" t="s">
        <v>2110</v>
      </c>
      <c r="N78" s="15">
        <v>9287</v>
      </c>
      <c r="O78" s="15">
        <v>8750</v>
      </c>
      <c r="P78" s="13">
        <v>13</v>
      </c>
      <c r="Q78" s="13">
        <v>20</v>
      </c>
      <c r="R78" s="13">
        <v>0</v>
      </c>
      <c r="S78" s="13">
        <v>0</v>
      </c>
      <c r="T78" s="13">
        <v>11</v>
      </c>
      <c r="U78" s="13">
        <v>0</v>
      </c>
      <c r="V78" s="13">
        <v>5</v>
      </c>
      <c r="W78" s="13">
        <v>0</v>
      </c>
      <c r="X78" s="13">
        <v>0</v>
      </c>
      <c r="Y78" s="13">
        <v>16</v>
      </c>
      <c r="Z78" s="13">
        <v>10</v>
      </c>
      <c r="AA78" s="13">
        <v>100</v>
      </c>
      <c r="AB78" s="13" t="s">
        <v>17</v>
      </c>
      <c r="AC78" s="13" t="s">
        <v>17</v>
      </c>
      <c r="AD78" s="17">
        <v>0</v>
      </c>
      <c r="AE78" s="13">
        <v>0</v>
      </c>
      <c r="AF78" s="13">
        <v>0</v>
      </c>
      <c r="AG78" s="13">
        <v>0</v>
      </c>
      <c r="AH78" s="13">
        <v>0</v>
      </c>
      <c r="AI78" s="18">
        <v>203.9025</v>
      </c>
      <c r="AJ78" s="18">
        <v>1800.7217000000001</v>
      </c>
      <c r="AK78" s="18">
        <v>942.06240000000003</v>
      </c>
      <c r="AL78" s="27">
        <f>Table2[[#This Row],[Direct Tax Revenue
Through Current FY]]+Table2[[#This Row],[Direct Tax Revenue
Next FY &amp; After]]</f>
        <v>2742.7840999999999</v>
      </c>
      <c r="AM78" s="18">
        <v>172.2877</v>
      </c>
      <c r="AN78" s="18">
        <v>1509.893</v>
      </c>
      <c r="AO78" s="18">
        <v>795.99789999999996</v>
      </c>
      <c r="AP78" s="18">
        <f>Table2[[#This Row],[Indirect  &amp; Induced Tax Revenue
Through Current FY]]+Table2[[#This Row],[Indirect  &amp; Induced Tax Revenue
Next FY &amp; After]]</f>
        <v>2305.8908999999999</v>
      </c>
      <c r="AQ78" s="18">
        <v>376.1902</v>
      </c>
      <c r="AR78" s="18">
        <v>3310.6147000000001</v>
      </c>
      <c r="AS78" s="18">
        <v>1738.0603000000001</v>
      </c>
      <c r="AT78" s="18">
        <f>Table2[[#This Row],[Total Tax Revenue Generated
Through Current FY]]+Table2[[#This Row],[Total Tax Revenues Generated 
Next FY &amp; After]]</f>
        <v>5048.6750000000002</v>
      </c>
      <c r="AU78" s="18">
        <f>VLOOKUP(A:A,[1]AssistancePivot!$1:$1048576,86,FALSE)</f>
        <v>28.1629</v>
      </c>
      <c r="AV78" s="18">
        <v>128.58879999999999</v>
      </c>
      <c r="AW78" s="18">
        <v>130.11709999999999</v>
      </c>
      <c r="AX78" s="18">
        <v>258.70589999999999</v>
      </c>
      <c r="AY78" s="18">
        <v>0</v>
      </c>
      <c r="AZ78" s="18">
        <v>29.5381</v>
      </c>
      <c r="BA78" s="18">
        <v>0</v>
      </c>
      <c r="BB78" s="18">
        <f>Table2[[#This Row],[MRT Savings
Through Current FY]]+Table2[[#This Row],[MRT Savings
Next FY &amp; After]]</f>
        <v>29.5381</v>
      </c>
      <c r="BC78" s="18">
        <v>0</v>
      </c>
      <c r="BD78" s="18">
        <v>2.9108999999999998</v>
      </c>
      <c r="BE78" s="18">
        <v>0</v>
      </c>
      <c r="BF78" s="18">
        <f>Table2[[#This Row],[ST Savings
Through Current FY]]+Table2[[#This Row],[ST Savings
Next FY &amp; After]]</f>
        <v>2.9108999999999998</v>
      </c>
      <c r="BG78" s="18">
        <v>0</v>
      </c>
      <c r="BH78" s="18">
        <v>0</v>
      </c>
      <c r="BI78" s="18">
        <v>0</v>
      </c>
      <c r="BJ78" s="18">
        <f>Table2[[#This Row],[Energy Savings
Through Current FY]]+Table2[[#This Row],[Energy Savings
Next FY &amp; After]]</f>
        <v>0</v>
      </c>
      <c r="BK78" s="18">
        <v>0</v>
      </c>
      <c r="BL78" s="18">
        <v>0</v>
      </c>
      <c r="BM78" s="18">
        <v>0</v>
      </c>
      <c r="BN78" s="18">
        <f>Table2[[#This Row],[Bond Savings
Through Current FY]]+Table2[[#This Row],[Bond Savings
Next FY &amp; After]]</f>
        <v>0</v>
      </c>
      <c r="BO78" s="18">
        <v>28.1629</v>
      </c>
      <c r="BP78" s="18">
        <v>161.0378</v>
      </c>
      <c r="BQ78" s="18">
        <v>130.11709999999999</v>
      </c>
      <c r="BR78" s="18">
        <f>Table2[[#This Row],[Total Savings
Through Current FY]]+Table2[[#This Row],[Total Savings
Next FY &amp; After]]</f>
        <v>291.1549</v>
      </c>
      <c r="BS78" s="18">
        <v>0</v>
      </c>
      <c r="BT78" s="18">
        <v>0</v>
      </c>
      <c r="BU78" s="18">
        <v>0</v>
      </c>
      <c r="BV78" s="18">
        <f>Table2[[#This Row],[Recapture, Cancellation, or Reduction
Through Current FY]]+Table2[[#This Row],[Recapture, Cancellation, or Reduction
Next FY &amp; After]]</f>
        <v>0</v>
      </c>
      <c r="BW78" s="18">
        <v>0</v>
      </c>
      <c r="BX78" s="18">
        <v>0</v>
      </c>
      <c r="BY78" s="18">
        <v>0</v>
      </c>
      <c r="BZ78" s="18">
        <f>Table2[[#This Row],[Penalty Paid
Through Current FY]]+Table2[[#This Row],[Penalty Paid
Next FY &amp; After]]</f>
        <v>0</v>
      </c>
      <c r="CA78" s="18">
        <v>0</v>
      </c>
      <c r="CB78" s="18">
        <v>0</v>
      </c>
      <c r="CC78" s="18">
        <v>0</v>
      </c>
      <c r="CD78" s="18">
        <f>Table2[[#This Row],[Total Recapture &amp; Penalties
Through Current FY]]+Table2[[#This Row],[Total Recapture &amp; Penalties
Next FY &amp; After]]</f>
        <v>0</v>
      </c>
      <c r="CE78" s="18">
        <v>348.02730000000003</v>
      </c>
      <c r="CF78" s="18">
        <v>3149.5769</v>
      </c>
      <c r="CG78" s="18">
        <v>1607.9431999999999</v>
      </c>
      <c r="CH78" s="18">
        <f>Table2[[#This Row],[Total Net Tax Revenue Generated
Through Current FY]]+Table2[[#This Row],[Total Net Tax Revenue Generated
Next FY &amp; After]]</f>
        <v>4757.5200999999997</v>
      </c>
      <c r="CI78" s="18">
        <v>0</v>
      </c>
      <c r="CJ78" s="18">
        <v>0</v>
      </c>
      <c r="CK78" s="18">
        <v>0</v>
      </c>
      <c r="CL78" s="18">
        <v>0</v>
      </c>
      <c r="CM78" s="43">
        <v>0</v>
      </c>
      <c r="CN78" s="43">
        <v>0</v>
      </c>
      <c r="CO78" s="43">
        <v>0</v>
      </c>
      <c r="CP78" s="43">
        <v>0</v>
      </c>
      <c r="CQ78" s="43">
        <f>Table2[[#This Row],[Total Number of Industrial Jobs]]+Table2[[#This Row],[Total Number of Restaurant Jobs]]+Table2[[#This Row],[Total Number of Retail Jobs]]+Table2[[#This Row],[Total Number of Other Jobs]]</f>
        <v>0</v>
      </c>
      <c r="CR78" s="43">
        <v>0</v>
      </c>
      <c r="CS78" s="43">
        <v>0</v>
      </c>
      <c r="CT78" s="43">
        <v>0</v>
      </c>
      <c r="CU78" s="43">
        <v>0</v>
      </c>
      <c r="CV78" s="43">
        <f>Table2[[#This Row],[Number of Industrial Jobs Earning a Living Wage or more]]+Table2[[#This Row],[Number of Restaurant Jobs Earning a Living Wage or more]]+Table2[[#This Row],[Number of Retail Jobs Earning a Living Wage or more]]+Table2[[#This Row],[Number of Other Jobs Earning a Living Wage or more]]</f>
        <v>0</v>
      </c>
      <c r="CW78" s="47">
        <v>0</v>
      </c>
      <c r="CX78" s="47">
        <v>0</v>
      </c>
      <c r="CY78" s="47">
        <v>0</v>
      </c>
      <c r="CZ78" s="47">
        <v>0</v>
      </c>
      <c r="DA78" s="42"/>
      <c r="DB78" s="4"/>
      <c r="DE78" s="3"/>
      <c r="DF78" s="4"/>
      <c r="DG78" s="4"/>
      <c r="DH78" s="11"/>
      <c r="DI78" s="3"/>
      <c r="DJ78" s="1"/>
      <c r="DK78" s="1"/>
      <c r="DL78" s="1"/>
    </row>
    <row r="79" spans="1:116" x14ac:dyDescent="0.2">
      <c r="A79" s="12">
        <v>94203</v>
      </c>
      <c r="B79" s="14" t="s">
        <v>1199</v>
      </c>
      <c r="C79" s="15" t="s">
        <v>1598</v>
      </c>
      <c r="D79" s="15" t="s">
        <v>1201</v>
      </c>
      <c r="E79" s="25" t="s">
        <v>1764</v>
      </c>
      <c r="F79" s="26" t="s">
        <v>13</v>
      </c>
      <c r="G79" s="16">
        <v>6016500</v>
      </c>
      <c r="H79" s="14" t="s">
        <v>22</v>
      </c>
      <c r="I79" s="14" t="s">
        <v>1200</v>
      </c>
      <c r="J79" s="12">
        <v>34</v>
      </c>
      <c r="K79" s="14" t="s">
        <v>12</v>
      </c>
      <c r="L79" s="15" t="s">
        <v>2378</v>
      </c>
      <c r="M79" s="15" t="s">
        <v>1909</v>
      </c>
      <c r="N79" s="15">
        <v>8900</v>
      </c>
      <c r="O79" s="15">
        <v>8844</v>
      </c>
      <c r="P79" s="13">
        <v>0</v>
      </c>
      <c r="Q79" s="13">
        <v>6</v>
      </c>
      <c r="R79" s="13">
        <v>0</v>
      </c>
      <c r="S79" s="13">
        <v>0</v>
      </c>
      <c r="T79" s="13">
        <v>0</v>
      </c>
      <c r="U79" s="13">
        <v>0</v>
      </c>
      <c r="V79" s="13">
        <v>0</v>
      </c>
      <c r="W79" s="13">
        <v>2</v>
      </c>
      <c r="X79" s="13">
        <v>3</v>
      </c>
      <c r="Y79" s="13">
        <v>2</v>
      </c>
      <c r="Z79" s="13">
        <v>2</v>
      </c>
      <c r="AA79" s="13">
        <v>0</v>
      </c>
      <c r="AB79" s="13" t="s">
        <v>17</v>
      </c>
      <c r="AC79" s="13" t="s">
        <v>17</v>
      </c>
      <c r="AD79" s="17">
        <v>0</v>
      </c>
      <c r="AE79" s="13">
        <v>0</v>
      </c>
      <c r="AF79" s="13">
        <v>0</v>
      </c>
      <c r="AG79" s="13">
        <v>0</v>
      </c>
      <c r="AH79" s="13">
        <v>0</v>
      </c>
      <c r="AI79" s="18">
        <v>86.999399999999994</v>
      </c>
      <c r="AJ79" s="18">
        <v>200.34800000000001</v>
      </c>
      <c r="AK79" s="18">
        <v>1030.3321000000001</v>
      </c>
      <c r="AL79" s="27">
        <f>Table2[[#This Row],[Direct Tax Revenue
Through Current FY]]+Table2[[#This Row],[Direct Tax Revenue
Next FY &amp; After]]</f>
        <v>1230.6801</v>
      </c>
      <c r="AM79" s="18">
        <v>54.335799999999999</v>
      </c>
      <c r="AN79" s="18">
        <v>48.131399999999999</v>
      </c>
      <c r="AO79" s="18">
        <v>685.80470000000003</v>
      </c>
      <c r="AP79" s="18">
        <f>Table2[[#This Row],[Indirect  &amp; Induced Tax Revenue
Through Current FY]]+Table2[[#This Row],[Indirect  &amp; Induced Tax Revenue
Next FY &amp; After]]</f>
        <v>733.93610000000001</v>
      </c>
      <c r="AQ79" s="18">
        <v>141.33519999999999</v>
      </c>
      <c r="AR79" s="18">
        <v>248.4794</v>
      </c>
      <c r="AS79" s="18">
        <v>1716.1368</v>
      </c>
      <c r="AT79" s="18">
        <f>Table2[[#This Row],[Total Tax Revenue Generated
Through Current FY]]+Table2[[#This Row],[Total Tax Revenues Generated 
Next FY &amp; After]]</f>
        <v>1964.6161999999999</v>
      </c>
      <c r="AU79" s="18">
        <f>VLOOKUP(A:A,[1]AssistancePivot!$1:$1048576,86,FALSE)</f>
        <v>15.4871</v>
      </c>
      <c r="AV79" s="18">
        <v>30.6128</v>
      </c>
      <c r="AW79" s="18">
        <v>233.84450000000001</v>
      </c>
      <c r="AX79" s="18">
        <v>264.45730000000003</v>
      </c>
      <c r="AY79" s="18">
        <v>0</v>
      </c>
      <c r="AZ79" s="18">
        <v>50.534500000000001</v>
      </c>
      <c r="BA79" s="18">
        <v>0</v>
      </c>
      <c r="BB79" s="18">
        <f>Table2[[#This Row],[MRT Savings
Through Current FY]]+Table2[[#This Row],[MRT Savings
Next FY &amp; After]]</f>
        <v>50.534500000000001</v>
      </c>
      <c r="BC79" s="18">
        <v>0</v>
      </c>
      <c r="BD79" s="18">
        <v>0</v>
      </c>
      <c r="BE79" s="18">
        <v>0</v>
      </c>
      <c r="BF79" s="18">
        <f>Table2[[#This Row],[ST Savings
Through Current FY]]+Table2[[#This Row],[ST Savings
Next FY &amp; After]]</f>
        <v>0</v>
      </c>
      <c r="BG79" s="18">
        <v>0</v>
      </c>
      <c r="BH79" s="18">
        <v>0</v>
      </c>
      <c r="BI79" s="18">
        <v>0</v>
      </c>
      <c r="BJ79" s="18">
        <f>Table2[[#This Row],[Energy Savings
Through Current FY]]+Table2[[#This Row],[Energy Savings
Next FY &amp; After]]</f>
        <v>0</v>
      </c>
      <c r="BK79" s="18">
        <v>0</v>
      </c>
      <c r="BL79" s="18">
        <v>0</v>
      </c>
      <c r="BM79" s="18">
        <v>0</v>
      </c>
      <c r="BN79" s="18">
        <f>Table2[[#This Row],[Bond Savings
Through Current FY]]+Table2[[#This Row],[Bond Savings
Next FY &amp; After]]</f>
        <v>0</v>
      </c>
      <c r="BO79" s="18">
        <v>15.4871</v>
      </c>
      <c r="BP79" s="18">
        <v>81.147300000000001</v>
      </c>
      <c r="BQ79" s="18">
        <v>233.84450000000001</v>
      </c>
      <c r="BR79" s="18">
        <f>Table2[[#This Row],[Total Savings
Through Current FY]]+Table2[[#This Row],[Total Savings
Next FY &amp; After]]</f>
        <v>314.99180000000001</v>
      </c>
      <c r="BS79" s="18">
        <v>0</v>
      </c>
      <c r="BT79" s="18">
        <v>0</v>
      </c>
      <c r="BU79" s="18">
        <v>0</v>
      </c>
      <c r="BV79" s="18">
        <f>Table2[[#This Row],[Recapture, Cancellation, or Reduction
Through Current FY]]+Table2[[#This Row],[Recapture, Cancellation, or Reduction
Next FY &amp; After]]</f>
        <v>0</v>
      </c>
      <c r="BW79" s="18">
        <v>0</v>
      </c>
      <c r="BX79" s="18">
        <v>0</v>
      </c>
      <c r="BY79" s="18">
        <v>0</v>
      </c>
      <c r="BZ79" s="18">
        <f>Table2[[#This Row],[Penalty Paid
Through Current FY]]+Table2[[#This Row],[Penalty Paid
Next FY &amp; After]]</f>
        <v>0</v>
      </c>
      <c r="CA79" s="18">
        <v>0</v>
      </c>
      <c r="CB79" s="18">
        <v>0</v>
      </c>
      <c r="CC79" s="18">
        <v>0</v>
      </c>
      <c r="CD79" s="18">
        <f>Table2[[#This Row],[Total Recapture &amp; Penalties
Through Current FY]]+Table2[[#This Row],[Total Recapture &amp; Penalties
Next FY &amp; After]]</f>
        <v>0</v>
      </c>
      <c r="CE79" s="18">
        <v>125.8481</v>
      </c>
      <c r="CF79" s="18">
        <v>167.3321</v>
      </c>
      <c r="CG79" s="18">
        <v>1482.2923000000001</v>
      </c>
      <c r="CH79" s="18">
        <f>Table2[[#This Row],[Total Net Tax Revenue Generated
Through Current FY]]+Table2[[#This Row],[Total Net Tax Revenue Generated
Next FY &amp; After]]</f>
        <v>1649.6244000000002</v>
      </c>
      <c r="CI79" s="18">
        <v>0</v>
      </c>
      <c r="CJ79" s="18">
        <v>0</v>
      </c>
      <c r="CK79" s="18">
        <v>0</v>
      </c>
      <c r="CL79" s="18">
        <v>0</v>
      </c>
      <c r="CM79" s="43">
        <v>5</v>
      </c>
      <c r="CN79" s="43">
        <v>0</v>
      </c>
      <c r="CO79" s="43">
        <v>0</v>
      </c>
      <c r="CP79" s="43">
        <v>0</v>
      </c>
      <c r="CQ79" s="43">
        <f>Table2[[#This Row],[Total Number of Industrial Jobs]]+Table2[[#This Row],[Total Number of Restaurant Jobs]]+Table2[[#This Row],[Total Number of Retail Jobs]]+Table2[[#This Row],[Total Number of Other Jobs]]</f>
        <v>5</v>
      </c>
      <c r="CR79" s="43">
        <v>5</v>
      </c>
      <c r="CS79" s="43">
        <v>0</v>
      </c>
      <c r="CT79" s="43">
        <v>0</v>
      </c>
      <c r="CU79" s="43">
        <v>0</v>
      </c>
      <c r="CV79" s="43">
        <f>Table2[[#This Row],[Number of Industrial Jobs Earning a Living Wage or more]]+Table2[[#This Row],[Number of Restaurant Jobs Earning a Living Wage or more]]+Table2[[#This Row],[Number of Retail Jobs Earning a Living Wage or more]]+Table2[[#This Row],[Number of Other Jobs Earning a Living Wage or more]]</f>
        <v>5</v>
      </c>
      <c r="CW79" s="47">
        <v>100</v>
      </c>
      <c r="CX79" s="47">
        <v>0</v>
      </c>
      <c r="CY79" s="47">
        <v>0</v>
      </c>
      <c r="CZ79" s="47">
        <v>0</v>
      </c>
      <c r="DA79" s="42">
        <v>1</v>
      </c>
      <c r="DB79" s="4"/>
      <c r="DE79" s="3"/>
      <c r="DF79" s="4"/>
      <c r="DG79" s="4"/>
      <c r="DH79" s="11"/>
      <c r="DI79" s="3"/>
      <c r="DJ79" s="1"/>
      <c r="DK79" s="1"/>
      <c r="DL79" s="1"/>
    </row>
    <row r="80" spans="1:116" x14ac:dyDescent="0.2">
      <c r="A80" s="12">
        <v>94254</v>
      </c>
      <c r="B80" s="14" t="s">
        <v>1482</v>
      </c>
      <c r="C80" s="15" t="s">
        <v>1598</v>
      </c>
      <c r="D80" s="15" t="s">
        <v>1867</v>
      </c>
      <c r="E80" s="25" t="s">
        <v>1660</v>
      </c>
      <c r="F80" s="26" t="s">
        <v>13</v>
      </c>
      <c r="G80" s="16">
        <v>8210000</v>
      </c>
      <c r="H80" s="14" t="s">
        <v>123</v>
      </c>
      <c r="I80" s="14" t="s">
        <v>1891</v>
      </c>
      <c r="J80" s="12">
        <v>34</v>
      </c>
      <c r="K80" s="14" t="s">
        <v>12</v>
      </c>
      <c r="L80" s="15" t="s">
        <v>2378</v>
      </c>
      <c r="M80" s="15" t="s">
        <v>1925</v>
      </c>
      <c r="N80" s="15">
        <v>15749</v>
      </c>
      <c r="O80" s="15">
        <v>15700</v>
      </c>
      <c r="P80" s="13">
        <v>0</v>
      </c>
      <c r="Q80" s="13">
        <v>6</v>
      </c>
      <c r="R80" s="13">
        <v>0</v>
      </c>
      <c r="S80" s="13">
        <v>0</v>
      </c>
      <c r="T80" s="13">
        <v>0</v>
      </c>
      <c r="U80" s="13">
        <v>0</v>
      </c>
      <c r="V80" s="13">
        <v>0</v>
      </c>
      <c r="W80" s="13">
        <v>2</v>
      </c>
      <c r="X80" s="13">
        <v>0</v>
      </c>
      <c r="Y80" s="13">
        <v>2</v>
      </c>
      <c r="Z80" s="13">
        <v>2</v>
      </c>
      <c r="AA80" s="13">
        <v>0</v>
      </c>
      <c r="AB80" s="13" t="s">
        <v>17</v>
      </c>
      <c r="AC80" s="13" t="s">
        <v>17</v>
      </c>
      <c r="AD80" s="17">
        <v>0</v>
      </c>
      <c r="AE80" s="13">
        <v>0</v>
      </c>
      <c r="AF80" s="13">
        <v>0</v>
      </c>
      <c r="AG80" s="13">
        <v>0</v>
      </c>
      <c r="AH80" s="13">
        <v>0</v>
      </c>
      <c r="AI80" s="18">
        <v>91.129199999999997</v>
      </c>
      <c r="AJ80" s="18">
        <v>91.129199999999997</v>
      </c>
      <c r="AK80" s="18">
        <v>1695.3198</v>
      </c>
      <c r="AL80" s="27">
        <f>Table2[[#This Row],[Direct Tax Revenue
Through Current FY]]+Table2[[#This Row],[Direct Tax Revenue
Next FY &amp; After]]</f>
        <v>1786.4490000000001</v>
      </c>
      <c r="AM80" s="18">
        <v>34.457500000000003</v>
      </c>
      <c r="AN80" s="18">
        <v>34.457500000000003</v>
      </c>
      <c r="AO80" s="18">
        <v>641.02869999999996</v>
      </c>
      <c r="AP80" s="18">
        <f>Table2[[#This Row],[Indirect  &amp; Induced Tax Revenue
Through Current FY]]+Table2[[#This Row],[Indirect  &amp; Induced Tax Revenue
Next FY &amp; After]]</f>
        <v>675.48619999999994</v>
      </c>
      <c r="AQ80" s="18">
        <v>125.58669999999999</v>
      </c>
      <c r="AR80" s="18">
        <v>125.58669999999999</v>
      </c>
      <c r="AS80" s="18">
        <v>2336.3485000000001</v>
      </c>
      <c r="AT80" s="18">
        <f>Table2[[#This Row],[Total Tax Revenue Generated
Through Current FY]]+Table2[[#This Row],[Total Tax Revenues Generated 
Next FY &amp; After]]</f>
        <v>2461.9351999999999</v>
      </c>
      <c r="AU80" s="18">
        <f>VLOOKUP(A:A,[1]AssistancePivot!$1:$1048576,86,FALSE)</f>
        <v>0</v>
      </c>
      <c r="AV80" s="18">
        <v>0</v>
      </c>
      <c r="AW80" s="18">
        <v>0</v>
      </c>
      <c r="AX80" s="18">
        <v>0</v>
      </c>
      <c r="AY80" s="18">
        <v>0</v>
      </c>
      <c r="AZ80" s="18">
        <v>0</v>
      </c>
      <c r="BA80" s="18">
        <v>0</v>
      </c>
      <c r="BB80" s="18">
        <f>Table2[[#This Row],[MRT Savings
Through Current FY]]+Table2[[#This Row],[MRT Savings
Next FY &amp; After]]</f>
        <v>0</v>
      </c>
      <c r="BC80" s="18">
        <v>0</v>
      </c>
      <c r="BD80" s="18">
        <v>0</v>
      </c>
      <c r="BE80" s="18">
        <v>86.870599999999996</v>
      </c>
      <c r="BF80" s="18">
        <f>Table2[[#This Row],[ST Savings
Through Current FY]]+Table2[[#This Row],[ST Savings
Next FY &amp; After]]</f>
        <v>86.870599999999996</v>
      </c>
      <c r="BG80" s="18">
        <v>0</v>
      </c>
      <c r="BH80" s="18">
        <v>0</v>
      </c>
      <c r="BI80" s="18">
        <v>0</v>
      </c>
      <c r="BJ80" s="18">
        <f>Table2[[#This Row],[Energy Savings
Through Current FY]]+Table2[[#This Row],[Energy Savings
Next FY &amp; After]]</f>
        <v>0</v>
      </c>
      <c r="BK80" s="18">
        <v>0</v>
      </c>
      <c r="BL80" s="18">
        <v>0</v>
      </c>
      <c r="BM80" s="18">
        <v>0</v>
      </c>
      <c r="BN80" s="18">
        <f>Table2[[#This Row],[Bond Savings
Through Current FY]]+Table2[[#This Row],[Bond Savings
Next FY &amp; After]]</f>
        <v>0</v>
      </c>
      <c r="BO80" s="18">
        <v>0</v>
      </c>
      <c r="BP80" s="18">
        <v>0</v>
      </c>
      <c r="BQ80" s="18">
        <v>86.870599999999996</v>
      </c>
      <c r="BR80" s="18">
        <f>Table2[[#This Row],[Total Savings
Through Current FY]]+Table2[[#This Row],[Total Savings
Next FY &amp; After]]</f>
        <v>86.870599999999996</v>
      </c>
      <c r="BS80" s="18">
        <v>0</v>
      </c>
      <c r="BT80" s="18">
        <v>0</v>
      </c>
      <c r="BU80" s="18">
        <v>0</v>
      </c>
      <c r="BV80" s="18">
        <f>Table2[[#This Row],[Recapture, Cancellation, or Reduction
Through Current FY]]+Table2[[#This Row],[Recapture, Cancellation, or Reduction
Next FY &amp; After]]</f>
        <v>0</v>
      </c>
      <c r="BW80" s="18">
        <v>0</v>
      </c>
      <c r="BX80" s="18">
        <v>0</v>
      </c>
      <c r="BY80" s="18">
        <v>0</v>
      </c>
      <c r="BZ80" s="18">
        <f>Table2[[#This Row],[Penalty Paid
Through Current FY]]+Table2[[#This Row],[Penalty Paid
Next FY &amp; After]]</f>
        <v>0</v>
      </c>
      <c r="CA80" s="18">
        <v>0</v>
      </c>
      <c r="CB80" s="18">
        <v>0</v>
      </c>
      <c r="CC80" s="18">
        <v>0</v>
      </c>
      <c r="CD80" s="18">
        <f>Table2[[#This Row],[Total Recapture &amp; Penalties
Through Current FY]]+Table2[[#This Row],[Total Recapture &amp; Penalties
Next FY &amp; After]]</f>
        <v>0</v>
      </c>
      <c r="CE80" s="18">
        <v>125.58669999999999</v>
      </c>
      <c r="CF80" s="18">
        <v>125.58669999999999</v>
      </c>
      <c r="CG80" s="18">
        <v>2249.4778999999999</v>
      </c>
      <c r="CH80" s="18">
        <f>Table2[[#This Row],[Total Net Tax Revenue Generated
Through Current FY]]+Table2[[#This Row],[Total Net Tax Revenue Generated
Next FY &amp; After]]</f>
        <v>2375.0645999999997</v>
      </c>
      <c r="CI80" s="18">
        <v>0</v>
      </c>
      <c r="CJ80" s="18">
        <v>0</v>
      </c>
      <c r="CK80" s="18">
        <v>0</v>
      </c>
      <c r="CL80" s="18">
        <v>0</v>
      </c>
      <c r="CM80" s="43">
        <v>0</v>
      </c>
      <c r="CN80" s="43">
        <v>0</v>
      </c>
      <c r="CO80" s="43">
        <v>0</v>
      </c>
      <c r="CP80" s="43">
        <v>2</v>
      </c>
      <c r="CQ80" s="43">
        <f>Table2[[#This Row],[Total Number of Industrial Jobs]]+Table2[[#This Row],[Total Number of Restaurant Jobs]]+Table2[[#This Row],[Total Number of Retail Jobs]]+Table2[[#This Row],[Total Number of Other Jobs]]</f>
        <v>2</v>
      </c>
      <c r="CR80" s="43">
        <v>0</v>
      </c>
      <c r="CS80" s="43">
        <v>0</v>
      </c>
      <c r="CT80" s="43">
        <v>0</v>
      </c>
      <c r="CU80" s="43">
        <v>2</v>
      </c>
      <c r="CV80" s="43">
        <f>Table2[[#This Row],[Number of Industrial Jobs Earning a Living Wage or more]]+Table2[[#This Row],[Number of Restaurant Jobs Earning a Living Wage or more]]+Table2[[#This Row],[Number of Retail Jobs Earning a Living Wage or more]]+Table2[[#This Row],[Number of Other Jobs Earning a Living Wage or more]]</f>
        <v>2</v>
      </c>
      <c r="CW80" s="47">
        <v>0</v>
      </c>
      <c r="CX80" s="47">
        <v>0</v>
      </c>
      <c r="CY80" s="47">
        <v>0</v>
      </c>
      <c r="CZ80" s="47">
        <v>100</v>
      </c>
      <c r="DA80" s="42">
        <v>1</v>
      </c>
      <c r="DB80" s="4"/>
      <c r="DE80" s="3"/>
      <c r="DF80" s="4"/>
      <c r="DG80" s="4"/>
      <c r="DH80" s="11"/>
      <c r="DI80" s="3"/>
      <c r="DJ80" s="1"/>
      <c r="DK80" s="1"/>
      <c r="DL80" s="1"/>
    </row>
    <row r="81" spans="1:116" x14ac:dyDescent="0.2">
      <c r="A81" s="12">
        <v>94230</v>
      </c>
      <c r="B81" s="14" t="s">
        <v>1265</v>
      </c>
      <c r="C81" s="15" t="s">
        <v>1593</v>
      </c>
      <c r="D81" s="15" t="s">
        <v>1253</v>
      </c>
      <c r="E81" s="25" t="s">
        <v>1844</v>
      </c>
      <c r="F81" s="26" t="s">
        <v>477</v>
      </c>
      <c r="G81" s="16">
        <v>12100000</v>
      </c>
      <c r="H81" s="14" t="s">
        <v>91</v>
      </c>
      <c r="I81" s="14" t="s">
        <v>1266</v>
      </c>
      <c r="J81" s="12">
        <v>4</v>
      </c>
      <c r="K81" s="14" t="s">
        <v>94</v>
      </c>
      <c r="L81" s="15" t="s">
        <v>2404</v>
      </c>
      <c r="M81" s="15" t="s">
        <v>2405</v>
      </c>
      <c r="N81" s="15">
        <v>4594</v>
      </c>
      <c r="O81" s="15">
        <v>8000</v>
      </c>
      <c r="P81" s="13">
        <v>0</v>
      </c>
      <c r="Q81" s="13">
        <v>1</v>
      </c>
      <c r="R81" s="13">
        <v>0</v>
      </c>
      <c r="S81" s="13">
        <v>0</v>
      </c>
      <c r="T81" s="13">
        <v>0</v>
      </c>
      <c r="U81" s="13">
        <v>0</v>
      </c>
      <c r="V81" s="13">
        <v>0</v>
      </c>
      <c r="W81" s="13">
        <v>0</v>
      </c>
      <c r="X81" s="13">
        <v>0</v>
      </c>
      <c r="Y81" s="13">
        <v>0</v>
      </c>
      <c r="Z81" s="13">
        <v>35</v>
      </c>
      <c r="AA81" s="13">
        <v>0</v>
      </c>
      <c r="AB81" s="13">
        <v>0</v>
      </c>
      <c r="AC81" s="13">
        <v>0</v>
      </c>
      <c r="AD81" s="17">
        <v>0</v>
      </c>
      <c r="AE81" s="13">
        <v>0</v>
      </c>
      <c r="AF81" s="13">
        <v>0</v>
      </c>
      <c r="AG81" s="13">
        <v>0</v>
      </c>
      <c r="AH81" s="13">
        <v>0</v>
      </c>
      <c r="AI81" s="18">
        <v>80.431100000000001</v>
      </c>
      <c r="AJ81" s="18">
        <v>355.73860000000002</v>
      </c>
      <c r="AK81" s="18">
        <v>1330.7012</v>
      </c>
      <c r="AL81" s="27">
        <f>Table2[[#This Row],[Direct Tax Revenue
Through Current FY]]+Table2[[#This Row],[Direct Tax Revenue
Next FY &amp; After]]</f>
        <v>1686.4398000000001</v>
      </c>
      <c r="AM81" s="18">
        <v>164.31720000000001</v>
      </c>
      <c r="AN81" s="18">
        <v>320.89069999999998</v>
      </c>
      <c r="AO81" s="18">
        <v>2718.5623000000001</v>
      </c>
      <c r="AP81" s="18">
        <f>Table2[[#This Row],[Indirect  &amp; Induced Tax Revenue
Through Current FY]]+Table2[[#This Row],[Indirect  &amp; Induced Tax Revenue
Next FY &amp; After]]</f>
        <v>3039.453</v>
      </c>
      <c r="AQ81" s="18">
        <v>244.7483</v>
      </c>
      <c r="AR81" s="18">
        <v>676.62929999999994</v>
      </c>
      <c r="AS81" s="18">
        <v>4049.2635</v>
      </c>
      <c r="AT81" s="18">
        <f>Table2[[#This Row],[Total Tax Revenue Generated
Through Current FY]]+Table2[[#This Row],[Total Tax Revenues Generated 
Next FY &amp; After]]</f>
        <v>4725.8927999999996</v>
      </c>
      <c r="AU81" s="18">
        <f>VLOOKUP(A:A,[1]AssistancePivot!$1:$1048576,86,FALSE)</f>
        <v>0</v>
      </c>
      <c r="AV81" s="18">
        <v>0</v>
      </c>
      <c r="AW81" s="18">
        <v>0</v>
      </c>
      <c r="AX81" s="18">
        <v>0</v>
      </c>
      <c r="AY81" s="18">
        <v>0</v>
      </c>
      <c r="AZ81" s="18">
        <v>198.43620000000001</v>
      </c>
      <c r="BA81" s="18">
        <v>0</v>
      </c>
      <c r="BB81" s="18">
        <f>Table2[[#This Row],[MRT Savings
Through Current FY]]+Table2[[#This Row],[MRT Savings
Next FY &amp; After]]</f>
        <v>198.43620000000001</v>
      </c>
      <c r="BC81" s="18">
        <v>0</v>
      </c>
      <c r="BD81" s="18">
        <v>0</v>
      </c>
      <c r="BE81" s="18">
        <v>0</v>
      </c>
      <c r="BF81" s="18">
        <f>Table2[[#This Row],[ST Savings
Through Current FY]]+Table2[[#This Row],[ST Savings
Next FY &amp; After]]</f>
        <v>0</v>
      </c>
      <c r="BG81" s="18">
        <v>0</v>
      </c>
      <c r="BH81" s="18">
        <v>0</v>
      </c>
      <c r="BI81" s="18">
        <v>0</v>
      </c>
      <c r="BJ81" s="18">
        <f>Table2[[#This Row],[Energy Savings
Through Current FY]]+Table2[[#This Row],[Energy Savings
Next FY &amp; After]]</f>
        <v>0</v>
      </c>
      <c r="BK81" s="18">
        <v>6.0719000000000003</v>
      </c>
      <c r="BL81" s="18">
        <v>8.7506000000000004</v>
      </c>
      <c r="BM81" s="18">
        <v>70.094499999999996</v>
      </c>
      <c r="BN81" s="18">
        <f>Table2[[#This Row],[Bond Savings
Through Current FY]]+Table2[[#This Row],[Bond Savings
Next FY &amp; After]]</f>
        <v>78.845100000000002</v>
      </c>
      <c r="BO81" s="18">
        <v>6.0719000000000003</v>
      </c>
      <c r="BP81" s="18">
        <v>207.18680000000001</v>
      </c>
      <c r="BQ81" s="18">
        <v>70.094499999999996</v>
      </c>
      <c r="BR81" s="18">
        <f>Table2[[#This Row],[Total Savings
Through Current FY]]+Table2[[#This Row],[Total Savings
Next FY &amp; After]]</f>
        <v>277.28129999999999</v>
      </c>
      <c r="BS81" s="18">
        <v>0</v>
      </c>
      <c r="BT81" s="18">
        <v>0</v>
      </c>
      <c r="BU81" s="18">
        <v>0</v>
      </c>
      <c r="BV81" s="18">
        <f>Table2[[#This Row],[Recapture, Cancellation, or Reduction
Through Current FY]]+Table2[[#This Row],[Recapture, Cancellation, or Reduction
Next FY &amp; After]]</f>
        <v>0</v>
      </c>
      <c r="BW81" s="18">
        <v>0</v>
      </c>
      <c r="BX81" s="18">
        <v>0</v>
      </c>
      <c r="BY81" s="18">
        <v>0</v>
      </c>
      <c r="BZ81" s="18">
        <f>Table2[[#This Row],[Penalty Paid
Through Current FY]]+Table2[[#This Row],[Penalty Paid
Next FY &amp; After]]</f>
        <v>0</v>
      </c>
      <c r="CA81" s="18">
        <v>0</v>
      </c>
      <c r="CB81" s="18">
        <v>0</v>
      </c>
      <c r="CC81" s="18">
        <v>0</v>
      </c>
      <c r="CD81" s="18">
        <f>Table2[[#This Row],[Total Recapture &amp; Penalties
Through Current FY]]+Table2[[#This Row],[Total Recapture &amp; Penalties
Next FY &amp; After]]</f>
        <v>0</v>
      </c>
      <c r="CE81" s="18">
        <v>238.6764</v>
      </c>
      <c r="CF81" s="18">
        <v>469.4425</v>
      </c>
      <c r="CG81" s="18">
        <v>3979.1689999999999</v>
      </c>
      <c r="CH81" s="18">
        <f>Table2[[#This Row],[Total Net Tax Revenue Generated
Through Current FY]]+Table2[[#This Row],[Total Net Tax Revenue Generated
Next FY &amp; After]]</f>
        <v>4448.6115</v>
      </c>
      <c r="CI81" s="18">
        <v>0</v>
      </c>
      <c r="CJ81" s="18">
        <v>0</v>
      </c>
      <c r="CK81" s="18">
        <v>0</v>
      </c>
      <c r="CL81" s="18">
        <v>0</v>
      </c>
      <c r="CM81" s="43"/>
      <c r="CN81" s="43"/>
      <c r="CO81" s="43"/>
      <c r="CP81" s="43"/>
      <c r="CQ81" s="43"/>
      <c r="CR81" s="43"/>
      <c r="CS81" s="43"/>
      <c r="CT81" s="43"/>
      <c r="CU81" s="43"/>
      <c r="CV81" s="43"/>
      <c r="CW81" s="47"/>
      <c r="CX81" s="47"/>
      <c r="CY81" s="47"/>
      <c r="CZ81" s="47"/>
      <c r="DA81" s="42"/>
      <c r="DB81" s="4"/>
      <c r="DE81" s="3"/>
      <c r="DF81" s="4"/>
      <c r="DG81" s="4"/>
      <c r="DH81" s="11"/>
      <c r="DI81" s="3"/>
      <c r="DJ81" s="1"/>
      <c r="DK81" s="1"/>
      <c r="DL81" s="1"/>
    </row>
    <row r="82" spans="1:116" x14ac:dyDescent="0.2">
      <c r="A82" s="12">
        <v>93984</v>
      </c>
      <c r="B82" s="14" t="s">
        <v>801</v>
      </c>
      <c r="C82" s="15" t="s">
        <v>1524</v>
      </c>
      <c r="D82" s="15" t="s">
        <v>803</v>
      </c>
      <c r="E82" s="25" t="s">
        <v>1749</v>
      </c>
      <c r="F82" s="26" t="s">
        <v>477</v>
      </c>
      <c r="G82" s="16">
        <v>9000000</v>
      </c>
      <c r="H82" s="14" t="s">
        <v>91</v>
      </c>
      <c r="I82" s="14" t="s">
        <v>802</v>
      </c>
      <c r="J82" s="12">
        <v>1</v>
      </c>
      <c r="K82" s="14" t="s">
        <v>94</v>
      </c>
      <c r="L82" s="15" t="s">
        <v>2248</v>
      </c>
      <c r="M82" s="15" t="s">
        <v>2058</v>
      </c>
      <c r="N82" s="15">
        <v>29640</v>
      </c>
      <c r="O82" s="15">
        <v>25719</v>
      </c>
      <c r="P82" s="13">
        <v>84</v>
      </c>
      <c r="Q82" s="13">
        <v>10</v>
      </c>
      <c r="R82" s="13">
        <v>0</v>
      </c>
      <c r="S82" s="13">
        <v>0</v>
      </c>
      <c r="T82" s="13">
        <v>15</v>
      </c>
      <c r="U82" s="13">
        <v>0</v>
      </c>
      <c r="V82" s="13">
        <v>80</v>
      </c>
      <c r="W82" s="13">
        <v>0</v>
      </c>
      <c r="X82" s="13">
        <v>0</v>
      </c>
      <c r="Y82" s="13">
        <v>95</v>
      </c>
      <c r="Z82" s="13">
        <v>87</v>
      </c>
      <c r="AA82" s="13">
        <v>87.368421052631589</v>
      </c>
      <c r="AB82" s="13" t="s">
        <v>16</v>
      </c>
      <c r="AC82" s="13" t="s">
        <v>17</v>
      </c>
      <c r="AD82" s="17">
        <v>0</v>
      </c>
      <c r="AE82" s="13">
        <v>0</v>
      </c>
      <c r="AF82" s="13">
        <v>0</v>
      </c>
      <c r="AG82" s="13">
        <v>0</v>
      </c>
      <c r="AH82" s="13">
        <v>0</v>
      </c>
      <c r="AI82" s="18">
        <v>172.27940000000001</v>
      </c>
      <c r="AJ82" s="18">
        <v>1171.5216</v>
      </c>
      <c r="AK82" s="18">
        <v>1435.9237000000001</v>
      </c>
      <c r="AL82" s="27">
        <f>Table2[[#This Row],[Direct Tax Revenue
Through Current FY]]+Table2[[#This Row],[Direct Tax Revenue
Next FY &amp; After]]</f>
        <v>2607.4453000000003</v>
      </c>
      <c r="AM82" s="18">
        <v>323.00839999999999</v>
      </c>
      <c r="AN82" s="18">
        <v>2093.5952000000002</v>
      </c>
      <c r="AO82" s="18">
        <v>2692.2285000000002</v>
      </c>
      <c r="AP82" s="18">
        <f>Table2[[#This Row],[Indirect  &amp; Induced Tax Revenue
Through Current FY]]+Table2[[#This Row],[Indirect  &amp; Induced Tax Revenue
Next FY &amp; After]]</f>
        <v>4785.8237000000008</v>
      </c>
      <c r="AQ82" s="18">
        <v>495.2878</v>
      </c>
      <c r="AR82" s="18">
        <v>3265.1167999999998</v>
      </c>
      <c r="AS82" s="18">
        <v>4128.1522000000004</v>
      </c>
      <c r="AT82" s="18">
        <f>Table2[[#This Row],[Total Tax Revenue Generated
Through Current FY]]+Table2[[#This Row],[Total Tax Revenues Generated 
Next FY &amp; After]]</f>
        <v>7393.2690000000002</v>
      </c>
      <c r="AU82" s="18">
        <f>VLOOKUP(A:A,[1]AssistancePivot!$1:$1048576,86,FALSE)</f>
        <v>0</v>
      </c>
      <c r="AV82" s="18">
        <v>0</v>
      </c>
      <c r="AW82" s="18">
        <v>0</v>
      </c>
      <c r="AX82" s="18">
        <v>0</v>
      </c>
      <c r="AY82" s="18">
        <v>0</v>
      </c>
      <c r="AZ82" s="18">
        <v>150.696</v>
      </c>
      <c r="BA82" s="18">
        <v>0</v>
      </c>
      <c r="BB82" s="18">
        <f>Table2[[#This Row],[MRT Savings
Through Current FY]]+Table2[[#This Row],[MRT Savings
Next FY &amp; After]]</f>
        <v>150.696</v>
      </c>
      <c r="BC82" s="18">
        <v>0</v>
      </c>
      <c r="BD82" s="18">
        <v>0</v>
      </c>
      <c r="BE82" s="18">
        <v>0</v>
      </c>
      <c r="BF82" s="18">
        <f>Table2[[#This Row],[ST Savings
Through Current FY]]+Table2[[#This Row],[ST Savings
Next FY &amp; After]]</f>
        <v>0</v>
      </c>
      <c r="BG82" s="18">
        <v>0</v>
      </c>
      <c r="BH82" s="18">
        <v>0</v>
      </c>
      <c r="BI82" s="18">
        <v>0</v>
      </c>
      <c r="BJ82" s="18">
        <f>Table2[[#This Row],[Energy Savings
Through Current FY]]+Table2[[#This Row],[Energy Savings
Next FY &amp; After]]</f>
        <v>0</v>
      </c>
      <c r="BK82" s="18">
        <v>3.6663999999999999</v>
      </c>
      <c r="BL82" s="18">
        <v>28.262699999999999</v>
      </c>
      <c r="BM82" s="18">
        <v>23.2317</v>
      </c>
      <c r="BN82" s="18">
        <f>Table2[[#This Row],[Bond Savings
Through Current FY]]+Table2[[#This Row],[Bond Savings
Next FY &amp; After]]</f>
        <v>51.494399999999999</v>
      </c>
      <c r="BO82" s="18">
        <v>3.6663999999999999</v>
      </c>
      <c r="BP82" s="18">
        <v>178.95869999999999</v>
      </c>
      <c r="BQ82" s="18">
        <v>23.2317</v>
      </c>
      <c r="BR82" s="18">
        <f>Table2[[#This Row],[Total Savings
Through Current FY]]+Table2[[#This Row],[Total Savings
Next FY &amp; After]]</f>
        <v>202.19039999999998</v>
      </c>
      <c r="BS82" s="18">
        <v>0</v>
      </c>
      <c r="BT82" s="18">
        <v>0</v>
      </c>
      <c r="BU82" s="18">
        <v>0</v>
      </c>
      <c r="BV82" s="18">
        <f>Table2[[#This Row],[Recapture, Cancellation, or Reduction
Through Current FY]]+Table2[[#This Row],[Recapture, Cancellation, or Reduction
Next FY &amp; After]]</f>
        <v>0</v>
      </c>
      <c r="BW82" s="18">
        <v>0</v>
      </c>
      <c r="BX82" s="18">
        <v>0</v>
      </c>
      <c r="BY82" s="18">
        <v>0</v>
      </c>
      <c r="BZ82" s="18">
        <f>Table2[[#This Row],[Penalty Paid
Through Current FY]]+Table2[[#This Row],[Penalty Paid
Next FY &amp; After]]</f>
        <v>0</v>
      </c>
      <c r="CA82" s="18">
        <v>0</v>
      </c>
      <c r="CB82" s="18">
        <v>0</v>
      </c>
      <c r="CC82" s="18">
        <v>0</v>
      </c>
      <c r="CD82" s="18">
        <f>Table2[[#This Row],[Total Recapture &amp; Penalties
Through Current FY]]+Table2[[#This Row],[Total Recapture &amp; Penalties
Next FY &amp; After]]</f>
        <v>0</v>
      </c>
      <c r="CE82" s="18">
        <v>491.62139999999999</v>
      </c>
      <c r="CF82" s="18">
        <v>3086.1581000000001</v>
      </c>
      <c r="CG82" s="18">
        <v>4104.9205000000002</v>
      </c>
      <c r="CH82" s="18">
        <f>Table2[[#This Row],[Total Net Tax Revenue Generated
Through Current FY]]+Table2[[#This Row],[Total Net Tax Revenue Generated
Next FY &amp; After]]</f>
        <v>7191.0786000000007</v>
      </c>
      <c r="CI82" s="18">
        <v>0</v>
      </c>
      <c r="CJ82" s="18">
        <v>0</v>
      </c>
      <c r="CK82" s="18">
        <v>0</v>
      </c>
      <c r="CL82" s="18">
        <v>0</v>
      </c>
      <c r="CM82" s="43">
        <v>0</v>
      </c>
      <c r="CN82" s="43">
        <v>0</v>
      </c>
      <c r="CO82" s="43">
        <v>0</v>
      </c>
      <c r="CP82" s="43">
        <v>95</v>
      </c>
      <c r="CQ82" s="43">
        <f>Table2[[#This Row],[Total Number of Industrial Jobs]]+Table2[[#This Row],[Total Number of Restaurant Jobs]]+Table2[[#This Row],[Total Number of Retail Jobs]]+Table2[[#This Row],[Total Number of Other Jobs]]</f>
        <v>95</v>
      </c>
      <c r="CR82" s="43">
        <v>0</v>
      </c>
      <c r="CS82" s="43">
        <v>0</v>
      </c>
      <c r="CT82" s="43">
        <v>0</v>
      </c>
      <c r="CU82" s="43">
        <v>0</v>
      </c>
      <c r="CV82" s="43">
        <f>Table2[[#This Row],[Number of Industrial Jobs Earning a Living Wage or more]]+Table2[[#This Row],[Number of Restaurant Jobs Earning a Living Wage or more]]+Table2[[#This Row],[Number of Retail Jobs Earning a Living Wage or more]]+Table2[[#This Row],[Number of Other Jobs Earning a Living Wage or more]]</f>
        <v>0</v>
      </c>
      <c r="CW82" s="47">
        <v>0</v>
      </c>
      <c r="CX82" s="47">
        <v>0</v>
      </c>
      <c r="CY82" s="47">
        <v>0</v>
      </c>
      <c r="CZ82" s="47">
        <v>0</v>
      </c>
      <c r="DA82" s="42">
        <v>0</v>
      </c>
      <c r="DB82" s="4"/>
      <c r="DE82" s="3"/>
      <c r="DF82" s="4"/>
      <c r="DG82" s="4"/>
      <c r="DH82" s="11"/>
      <c r="DI82" s="3"/>
      <c r="DJ82" s="1"/>
      <c r="DK82" s="1"/>
      <c r="DL82" s="1"/>
    </row>
    <row r="83" spans="1:116" x14ac:dyDescent="0.2">
      <c r="A83" s="12">
        <v>92366</v>
      </c>
      <c r="B83" s="14" t="s">
        <v>84</v>
      </c>
      <c r="C83" s="15" t="s">
        <v>1516</v>
      </c>
      <c r="D83" s="15" t="s">
        <v>86</v>
      </c>
      <c r="E83" s="25" t="s">
        <v>1659</v>
      </c>
      <c r="F83" s="26" t="s">
        <v>13</v>
      </c>
      <c r="G83" s="16">
        <v>10000000</v>
      </c>
      <c r="H83" s="14" t="s">
        <v>68</v>
      </c>
      <c r="I83" s="14" t="s">
        <v>85</v>
      </c>
      <c r="J83" s="12">
        <v>30</v>
      </c>
      <c r="K83" s="14" t="s">
        <v>20</v>
      </c>
      <c r="L83" s="15" t="s">
        <v>1954</v>
      </c>
      <c r="M83" s="15" t="s">
        <v>1921</v>
      </c>
      <c r="N83" s="15">
        <v>132778</v>
      </c>
      <c r="O83" s="15">
        <v>125650</v>
      </c>
      <c r="P83" s="13">
        <v>0</v>
      </c>
      <c r="Q83" s="13">
        <v>12</v>
      </c>
      <c r="R83" s="13">
        <v>0</v>
      </c>
      <c r="S83" s="13">
        <v>0</v>
      </c>
      <c r="T83" s="13">
        <v>0</v>
      </c>
      <c r="U83" s="13">
        <v>0</v>
      </c>
      <c r="V83" s="13">
        <v>399</v>
      </c>
      <c r="W83" s="13">
        <v>0</v>
      </c>
      <c r="X83" s="13">
        <v>0</v>
      </c>
      <c r="Y83" s="13">
        <v>399</v>
      </c>
      <c r="Z83" s="13">
        <v>399</v>
      </c>
      <c r="AA83" s="13">
        <v>87.468671679197996</v>
      </c>
      <c r="AB83" s="13" t="s">
        <v>16</v>
      </c>
      <c r="AC83" s="13" t="s">
        <v>17</v>
      </c>
      <c r="AD83" s="17">
        <v>119</v>
      </c>
      <c r="AE83" s="13">
        <v>0</v>
      </c>
      <c r="AF83" s="13">
        <v>132</v>
      </c>
      <c r="AG83" s="13">
        <v>63</v>
      </c>
      <c r="AH83" s="13">
        <v>85</v>
      </c>
      <c r="AI83" s="18">
        <v>6496.5605999999998</v>
      </c>
      <c r="AJ83" s="18">
        <v>30977.3063</v>
      </c>
      <c r="AK83" s="18">
        <v>3482.6124</v>
      </c>
      <c r="AL83" s="27">
        <f>Table2[[#This Row],[Direct Tax Revenue
Through Current FY]]+Table2[[#This Row],[Direct Tax Revenue
Next FY &amp; After]]</f>
        <v>34459.918700000002</v>
      </c>
      <c r="AM83" s="18">
        <v>6599.9988000000003</v>
      </c>
      <c r="AN83" s="18">
        <v>28262.3812</v>
      </c>
      <c r="AO83" s="18">
        <v>3538.0626999999999</v>
      </c>
      <c r="AP83" s="18">
        <f>Table2[[#This Row],[Indirect  &amp; Induced Tax Revenue
Through Current FY]]+Table2[[#This Row],[Indirect  &amp; Induced Tax Revenue
Next FY &amp; After]]</f>
        <v>31800.443899999998</v>
      </c>
      <c r="AQ83" s="18">
        <v>13096.5594</v>
      </c>
      <c r="AR83" s="18">
        <v>59239.6875</v>
      </c>
      <c r="AS83" s="18">
        <v>7020.6751000000004</v>
      </c>
      <c r="AT83" s="18">
        <f>Table2[[#This Row],[Total Tax Revenue Generated
Through Current FY]]+Table2[[#This Row],[Total Tax Revenues Generated 
Next FY &amp; After]]</f>
        <v>66260.362599999993</v>
      </c>
      <c r="AU83" s="18">
        <f>VLOOKUP(A:A,[1]AssistancePivot!$1:$1048576,86,FALSE)</f>
        <v>262.4228</v>
      </c>
      <c r="AV83" s="18">
        <v>1954.4655</v>
      </c>
      <c r="AW83" s="18">
        <v>140.6771</v>
      </c>
      <c r="AX83" s="18">
        <v>2095.1426000000001</v>
      </c>
      <c r="AY83" s="18">
        <v>0</v>
      </c>
      <c r="AZ83" s="18">
        <v>90.655299999999997</v>
      </c>
      <c r="BA83" s="18">
        <v>0</v>
      </c>
      <c r="BB83" s="18">
        <f>Table2[[#This Row],[MRT Savings
Through Current FY]]+Table2[[#This Row],[MRT Savings
Next FY &amp; After]]</f>
        <v>90.655299999999997</v>
      </c>
      <c r="BC83" s="18">
        <v>0</v>
      </c>
      <c r="BD83" s="18">
        <v>14.302899999999999</v>
      </c>
      <c r="BE83" s="18">
        <v>0</v>
      </c>
      <c r="BF83" s="18">
        <f>Table2[[#This Row],[ST Savings
Through Current FY]]+Table2[[#This Row],[ST Savings
Next FY &amp; After]]</f>
        <v>14.302899999999999</v>
      </c>
      <c r="BG83" s="18">
        <v>0</v>
      </c>
      <c r="BH83" s="18">
        <v>2.6101000000000001</v>
      </c>
      <c r="BI83" s="18">
        <v>0</v>
      </c>
      <c r="BJ83" s="18">
        <f>Table2[[#This Row],[Energy Savings
Through Current FY]]+Table2[[#This Row],[Energy Savings
Next FY &amp; After]]</f>
        <v>2.6101000000000001</v>
      </c>
      <c r="BK83" s="18">
        <v>0</v>
      </c>
      <c r="BL83" s="18">
        <v>0</v>
      </c>
      <c r="BM83" s="18">
        <v>0</v>
      </c>
      <c r="BN83" s="18">
        <f>Table2[[#This Row],[Bond Savings
Through Current FY]]+Table2[[#This Row],[Bond Savings
Next FY &amp; After]]</f>
        <v>0</v>
      </c>
      <c r="BO83" s="18">
        <v>262.4228</v>
      </c>
      <c r="BP83" s="18">
        <v>2062.0338000000002</v>
      </c>
      <c r="BQ83" s="18">
        <v>140.6771</v>
      </c>
      <c r="BR83" s="18">
        <f>Table2[[#This Row],[Total Savings
Through Current FY]]+Table2[[#This Row],[Total Savings
Next FY &amp; After]]</f>
        <v>2202.7109</v>
      </c>
      <c r="BS83" s="18">
        <v>0</v>
      </c>
      <c r="BT83" s="18">
        <v>0</v>
      </c>
      <c r="BU83" s="18">
        <v>0</v>
      </c>
      <c r="BV83" s="18">
        <f>Table2[[#This Row],[Recapture, Cancellation, or Reduction
Through Current FY]]+Table2[[#This Row],[Recapture, Cancellation, or Reduction
Next FY &amp; After]]</f>
        <v>0</v>
      </c>
      <c r="BW83" s="18">
        <v>0</v>
      </c>
      <c r="BX83" s="18">
        <v>0</v>
      </c>
      <c r="BY83" s="18">
        <v>0</v>
      </c>
      <c r="BZ83" s="18">
        <f>Table2[[#This Row],[Penalty Paid
Through Current FY]]+Table2[[#This Row],[Penalty Paid
Next FY &amp; After]]</f>
        <v>0</v>
      </c>
      <c r="CA83" s="18">
        <v>0</v>
      </c>
      <c r="CB83" s="18">
        <v>0</v>
      </c>
      <c r="CC83" s="18">
        <v>0</v>
      </c>
      <c r="CD83" s="18">
        <f>Table2[[#This Row],[Total Recapture &amp; Penalties
Through Current FY]]+Table2[[#This Row],[Total Recapture &amp; Penalties
Next FY &amp; After]]</f>
        <v>0</v>
      </c>
      <c r="CE83" s="18">
        <v>12834.1366</v>
      </c>
      <c r="CF83" s="18">
        <v>57177.653700000003</v>
      </c>
      <c r="CG83" s="18">
        <v>6879.9979999999996</v>
      </c>
      <c r="CH83" s="18">
        <f>Table2[[#This Row],[Total Net Tax Revenue Generated
Through Current FY]]+Table2[[#This Row],[Total Net Tax Revenue Generated
Next FY &amp; After]]</f>
        <v>64057.651700000002</v>
      </c>
      <c r="CI83" s="18">
        <v>0</v>
      </c>
      <c r="CJ83" s="18">
        <v>0</v>
      </c>
      <c r="CK83" s="18">
        <v>0</v>
      </c>
      <c r="CL83" s="18">
        <v>0</v>
      </c>
      <c r="CM83" s="43">
        <v>0</v>
      </c>
      <c r="CN83" s="43">
        <v>0</v>
      </c>
      <c r="CO83" s="43">
        <v>0</v>
      </c>
      <c r="CP83" s="43">
        <v>399</v>
      </c>
      <c r="CQ83" s="43">
        <f>Table2[[#This Row],[Total Number of Industrial Jobs]]+Table2[[#This Row],[Total Number of Restaurant Jobs]]+Table2[[#This Row],[Total Number of Retail Jobs]]+Table2[[#This Row],[Total Number of Other Jobs]]</f>
        <v>399</v>
      </c>
      <c r="CR83" s="43">
        <v>0</v>
      </c>
      <c r="CS83" s="43">
        <v>0</v>
      </c>
      <c r="CT83" s="43">
        <v>0</v>
      </c>
      <c r="CU83" s="43">
        <v>399</v>
      </c>
      <c r="CV83" s="43">
        <f>Table2[[#This Row],[Number of Industrial Jobs Earning a Living Wage or more]]+Table2[[#This Row],[Number of Restaurant Jobs Earning a Living Wage or more]]+Table2[[#This Row],[Number of Retail Jobs Earning a Living Wage or more]]+Table2[[#This Row],[Number of Other Jobs Earning a Living Wage or more]]</f>
        <v>399</v>
      </c>
      <c r="CW83" s="47">
        <v>0</v>
      </c>
      <c r="CX83" s="47">
        <v>0</v>
      </c>
      <c r="CY83" s="47">
        <v>0</v>
      </c>
      <c r="CZ83" s="47">
        <v>100</v>
      </c>
      <c r="DA83" s="42">
        <v>1</v>
      </c>
      <c r="DB83" s="4"/>
      <c r="DE83" s="3"/>
      <c r="DF83" s="4"/>
      <c r="DG83" s="4"/>
      <c r="DH83" s="11"/>
      <c r="DI83" s="3"/>
      <c r="DJ83" s="1"/>
      <c r="DK83" s="1"/>
      <c r="DL83" s="1"/>
    </row>
    <row r="84" spans="1:116" x14ac:dyDescent="0.2">
      <c r="A84" s="12">
        <v>94173</v>
      </c>
      <c r="B84" s="14" t="s">
        <v>1135</v>
      </c>
      <c r="C84" s="15" t="s">
        <v>1524</v>
      </c>
      <c r="D84" s="15" t="s">
        <v>1137</v>
      </c>
      <c r="E84" s="25" t="s">
        <v>1809</v>
      </c>
      <c r="F84" s="26" t="s">
        <v>477</v>
      </c>
      <c r="G84" s="16">
        <v>7000000</v>
      </c>
      <c r="H84" s="14" t="s">
        <v>91</v>
      </c>
      <c r="I84" s="14" t="s">
        <v>1136</v>
      </c>
      <c r="J84" s="12">
        <v>31</v>
      </c>
      <c r="K84" s="14" t="s">
        <v>20</v>
      </c>
      <c r="L84" s="15" t="s">
        <v>2359</v>
      </c>
      <c r="M84" s="15" t="s">
        <v>1925</v>
      </c>
      <c r="N84" s="15">
        <v>92681</v>
      </c>
      <c r="O84" s="15">
        <v>3389</v>
      </c>
      <c r="P84" s="13">
        <v>0</v>
      </c>
      <c r="Q84" s="13">
        <v>0</v>
      </c>
      <c r="R84" s="13">
        <v>0</v>
      </c>
      <c r="S84" s="13">
        <v>0</v>
      </c>
      <c r="T84" s="13">
        <v>0</v>
      </c>
      <c r="U84" s="13">
        <v>0</v>
      </c>
      <c r="V84" s="13">
        <v>0</v>
      </c>
      <c r="W84" s="13">
        <v>0</v>
      </c>
      <c r="X84" s="13">
        <v>0</v>
      </c>
      <c r="Y84" s="13">
        <v>0</v>
      </c>
      <c r="Z84" s="13">
        <v>177</v>
      </c>
      <c r="AA84" s="13">
        <v>0</v>
      </c>
      <c r="AB84" s="13">
        <v>0</v>
      </c>
      <c r="AC84" s="13">
        <v>0</v>
      </c>
      <c r="AD84" s="17">
        <v>0</v>
      </c>
      <c r="AE84" s="13">
        <v>0</v>
      </c>
      <c r="AF84" s="13">
        <v>0</v>
      </c>
      <c r="AG84" s="13">
        <v>0</v>
      </c>
      <c r="AH84" s="13">
        <v>0</v>
      </c>
      <c r="AI84" s="18">
        <v>381.81099999999998</v>
      </c>
      <c r="AJ84" s="18">
        <v>1404.3271</v>
      </c>
      <c r="AK84" s="18">
        <v>0</v>
      </c>
      <c r="AL84" s="27">
        <f>Table2[[#This Row],[Direct Tax Revenue
Through Current FY]]+Table2[[#This Row],[Direct Tax Revenue
Next FY &amp; After]]</f>
        <v>1404.3271</v>
      </c>
      <c r="AM84" s="18">
        <v>685.32050000000004</v>
      </c>
      <c r="AN84" s="18">
        <v>2346.3944000000001</v>
      </c>
      <c r="AO84" s="18">
        <v>0</v>
      </c>
      <c r="AP84" s="18">
        <f>Table2[[#This Row],[Indirect  &amp; Induced Tax Revenue
Through Current FY]]+Table2[[#This Row],[Indirect  &amp; Induced Tax Revenue
Next FY &amp; After]]</f>
        <v>2346.3944000000001</v>
      </c>
      <c r="AQ84" s="18">
        <v>1067.1315</v>
      </c>
      <c r="AR84" s="18">
        <v>3750.7215000000001</v>
      </c>
      <c r="AS84" s="18">
        <v>0</v>
      </c>
      <c r="AT84" s="18">
        <f>Table2[[#This Row],[Total Tax Revenue Generated
Through Current FY]]+Table2[[#This Row],[Total Tax Revenues Generated 
Next FY &amp; After]]</f>
        <v>3750.7215000000001</v>
      </c>
      <c r="AU84" s="18">
        <f>VLOOKUP(A:A,[1]AssistancePivot!$1:$1048576,86,FALSE)</f>
        <v>0</v>
      </c>
      <c r="AV84" s="18">
        <v>0</v>
      </c>
      <c r="AW84" s="18">
        <v>0</v>
      </c>
      <c r="AX84" s="18">
        <v>0</v>
      </c>
      <c r="AY84" s="18">
        <v>0</v>
      </c>
      <c r="AZ84" s="18">
        <v>114.464</v>
      </c>
      <c r="BA84" s="18">
        <v>0</v>
      </c>
      <c r="BB84" s="18">
        <f>Table2[[#This Row],[MRT Savings
Through Current FY]]+Table2[[#This Row],[MRT Savings
Next FY &amp; After]]</f>
        <v>114.464</v>
      </c>
      <c r="BC84" s="18">
        <v>0</v>
      </c>
      <c r="BD84" s="18">
        <v>0</v>
      </c>
      <c r="BE84" s="18">
        <v>0</v>
      </c>
      <c r="BF84" s="18">
        <f>Table2[[#This Row],[ST Savings
Through Current FY]]+Table2[[#This Row],[ST Savings
Next FY &amp; After]]</f>
        <v>0</v>
      </c>
      <c r="BG84" s="18">
        <v>0</v>
      </c>
      <c r="BH84" s="18">
        <v>0</v>
      </c>
      <c r="BI84" s="18">
        <v>0</v>
      </c>
      <c r="BJ84" s="18">
        <f>Table2[[#This Row],[Energy Savings
Through Current FY]]+Table2[[#This Row],[Energy Savings
Next FY &amp; After]]</f>
        <v>0</v>
      </c>
      <c r="BK84" s="18">
        <v>2.3668</v>
      </c>
      <c r="BL84" s="18">
        <v>13.329700000000001</v>
      </c>
      <c r="BM84" s="18">
        <v>0</v>
      </c>
      <c r="BN84" s="18">
        <f>Table2[[#This Row],[Bond Savings
Through Current FY]]+Table2[[#This Row],[Bond Savings
Next FY &amp; After]]</f>
        <v>13.329700000000001</v>
      </c>
      <c r="BO84" s="18">
        <v>2.3668</v>
      </c>
      <c r="BP84" s="18">
        <v>127.7937</v>
      </c>
      <c r="BQ84" s="18">
        <v>0</v>
      </c>
      <c r="BR84" s="18">
        <f>Table2[[#This Row],[Total Savings
Through Current FY]]+Table2[[#This Row],[Total Savings
Next FY &amp; After]]</f>
        <v>127.7937</v>
      </c>
      <c r="BS84" s="18">
        <v>0</v>
      </c>
      <c r="BT84" s="18">
        <v>0</v>
      </c>
      <c r="BU84" s="18">
        <v>0</v>
      </c>
      <c r="BV84" s="18">
        <f>Table2[[#This Row],[Recapture, Cancellation, or Reduction
Through Current FY]]+Table2[[#This Row],[Recapture, Cancellation, or Reduction
Next FY &amp; After]]</f>
        <v>0</v>
      </c>
      <c r="BW84" s="18">
        <v>0</v>
      </c>
      <c r="BX84" s="18">
        <v>0</v>
      </c>
      <c r="BY84" s="18">
        <v>0</v>
      </c>
      <c r="BZ84" s="18">
        <f>Table2[[#This Row],[Penalty Paid
Through Current FY]]+Table2[[#This Row],[Penalty Paid
Next FY &amp; After]]</f>
        <v>0</v>
      </c>
      <c r="CA84" s="18">
        <v>0</v>
      </c>
      <c r="CB84" s="18">
        <v>0</v>
      </c>
      <c r="CC84" s="18">
        <v>0</v>
      </c>
      <c r="CD84" s="18">
        <f>Table2[[#This Row],[Total Recapture &amp; Penalties
Through Current FY]]+Table2[[#This Row],[Total Recapture &amp; Penalties
Next FY &amp; After]]</f>
        <v>0</v>
      </c>
      <c r="CE84" s="18">
        <v>1064.7646999999999</v>
      </c>
      <c r="CF84" s="18">
        <v>3622.9277999999999</v>
      </c>
      <c r="CG84" s="18">
        <v>0</v>
      </c>
      <c r="CH84" s="18">
        <f>Table2[[#This Row],[Total Net Tax Revenue Generated
Through Current FY]]+Table2[[#This Row],[Total Net Tax Revenue Generated
Next FY &amp; After]]</f>
        <v>3622.9277999999999</v>
      </c>
      <c r="CI84" s="18">
        <v>0</v>
      </c>
      <c r="CJ84" s="18">
        <v>0</v>
      </c>
      <c r="CK84" s="18">
        <v>0</v>
      </c>
      <c r="CL84" s="18">
        <v>0</v>
      </c>
      <c r="CM84" s="43"/>
      <c r="CN84" s="43"/>
      <c r="CO84" s="43"/>
      <c r="CP84" s="43"/>
      <c r="CQ84" s="43"/>
      <c r="CR84" s="43"/>
      <c r="CS84" s="43"/>
      <c r="CT84" s="43"/>
      <c r="CU84" s="43"/>
      <c r="CV84" s="43"/>
      <c r="CW84" s="47"/>
      <c r="CX84" s="47"/>
      <c r="CY84" s="47"/>
      <c r="CZ84" s="47"/>
      <c r="DA84" s="42"/>
      <c r="DB84" s="4"/>
      <c r="DE84" s="3"/>
      <c r="DF84" s="4"/>
      <c r="DG84" s="4"/>
      <c r="DH84" s="11"/>
      <c r="DI84" s="3"/>
      <c r="DJ84" s="1"/>
      <c r="DK84" s="1"/>
      <c r="DL84" s="1"/>
    </row>
    <row r="85" spans="1:116" x14ac:dyDescent="0.2">
      <c r="A85" s="12">
        <v>94096</v>
      </c>
      <c r="B85" s="14" t="s">
        <v>958</v>
      </c>
      <c r="C85" s="15" t="s">
        <v>1524</v>
      </c>
      <c r="D85" s="15" t="s">
        <v>960</v>
      </c>
      <c r="E85" s="25" t="s">
        <v>1779</v>
      </c>
      <c r="F85" s="26" t="s">
        <v>477</v>
      </c>
      <c r="G85" s="16">
        <v>7400000</v>
      </c>
      <c r="H85" s="14" t="s">
        <v>91</v>
      </c>
      <c r="I85" s="14" t="s">
        <v>959</v>
      </c>
      <c r="J85" s="12">
        <v>33</v>
      </c>
      <c r="K85" s="14" t="s">
        <v>12</v>
      </c>
      <c r="L85" s="15" t="s">
        <v>2300</v>
      </c>
      <c r="M85" s="15" t="s">
        <v>2076</v>
      </c>
      <c r="N85" s="15">
        <v>8420</v>
      </c>
      <c r="O85" s="15">
        <v>27000</v>
      </c>
      <c r="P85" s="13">
        <v>57</v>
      </c>
      <c r="Q85" s="13">
        <v>16</v>
      </c>
      <c r="R85" s="13">
        <v>0</v>
      </c>
      <c r="S85" s="13">
        <v>0</v>
      </c>
      <c r="T85" s="13">
        <v>181</v>
      </c>
      <c r="U85" s="13">
        <v>0</v>
      </c>
      <c r="V85" s="13">
        <v>15</v>
      </c>
      <c r="W85" s="13">
        <v>0</v>
      </c>
      <c r="X85" s="13">
        <v>0</v>
      </c>
      <c r="Y85" s="13">
        <v>196</v>
      </c>
      <c r="Z85" s="13">
        <v>105</v>
      </c>
      <c r="AA85" s="13">
        <v>98.979591836734699</v>
      </c>
      <c r="AB85" s="13" t="s">
        <v>17</v>
      </c>
      <c r="AC85" s="13" t="s">
        <v>17</v>
      </c>
      <c r="AD85" s="17">
        <v>0</v>
      </c>
      <c r="AE85" s="13">
        <v>0</v>
      </c>
      <c r="AF85" s="13">
        <v>0</v>
      </c>
      <c r="AG85" s="13">
        <v>0</v>
      </c>
      <c r="AH85" s="13">
        <v>0</v>
      </c>
      <c r="AI85" s="18">
        <v>245.2861</v>
      </c>
      <c r="AJ85" s="18">
        <v>897.46990000000005</v>
      </c>
      <c r="AK85" s="18">
        <v>2618.8029000000001</v>
      </c>
      <c r="AL85" s="27">
        <f>Table2[[#This Row],[Direct Tax Revenue
Through Current FY]]+Table2[[#This Row],[Direct Tax Revenue
Next FY &amp; After]]</f>
        <v>3516.2728000000002</v>
      </c>
      <c r="AM85" s="18">
        <v>423.44659999999999</v>
      </c>
      <c r="AN85" s="18">
        <v>1403.1158</v>
      </c>
      <c r="AO85" s="18">
        <v>4520.9369999999999</v>
      </c>
      <c r="AP85" s="18">
        <f>Table2[[#This Row],[Indirect  &amp; Induced Tax Revenue
Through Current FY]]+Table2[[#This Row],[Indirect  &amp; Induced Tax Revenue
Next FY &amp; After]]</f>
        <v>5924.0527999999995</v>
      </c>
      <c r="AQ85" s="18">
        <v>668.73270000000002</v>
      </c>
      <c r="AR85" s="18">
        <v>2300.5857000000001</v>
      </c>
      <c r="AS85" s="18">
        <v>7139.7398999999996</v>
      </c>
      <c r="AT85" s="18">
        <f>Table2[[#This Row],[Total Tax Revenue Generated
Through Current FY]]+Table2[[#This Row],[Total Tax Revenues Generated 
Next FY &amp; After]]</f>
        <v>9440.3256000000001</v>
      </c>
      <c r="AU85" s="18">
        <f>VLOOKUP(A:A,[1]AssistancePivot!$1:$1048576,86,FALSE)</f>
        <v>0</v>
      </c>
      <c r="AV85" s="18">
        <v>0</v>
      </c>
      <c r="AW85" s="18">
        <v>0</v>
      </c>
      <c r="AX85" s="18">
        <v>0</v>
      </c>
      <c r="AY85" s="18">
        <v>0</v>
      </c>
      <c r="AZ85" s="18">
        <v>121.212</v>
      </c>
      <c r="BA85" s="18">
        <v>0</v>
      </c>
      <c r="BB85" s="18">
        <f>Table2[[#This Row],[MRT Savings
Through Current FY]]+Table2[[#This Row],[MRT Savings
Next FY &amp; After]]</f>
        <v>121.212</v>
      </c>
      <c r="BC85" s="18">
        <v>0</v>
      </c>
      <c r="BD85" s="18">
        <v>0</v>
      </c>
      <c r="BE85" s="18">
        <v>0</v>
      </c>
      <c r="BF85" s="18">
        <f>Table2[[#This Row],[ST Savings
Through Current FY]]+Table2[[#This Row],[ST Savings
Next FY &amp; After]]</f>
        <v>0</v>
      </c>
      <c r="BG85" s="18">
        <v>0</v>
      </c>
      <c r="BH85" s="18">
        <v>0</v>
      </c>
      <c r="BI85" s="18">
        <v>0</v>
      </c>
      <c r="BJ85" s="18">
        <f>Table2[[#This Row],[Energy Savings
Through Current FY]]+Table2[[#This Row],[Energy Savings
Next FY &amp; After]]</f>
        <v>0</v>
      </c>
      <c r="BK85" s="18">
        <v>2.6587000000000001</v>
      </c>
      <c r="BL85" s="18">
        <v>15.866199999999999</v>
      </c>
      <c r="BM85" s="18">
        <v>20.772500000000001</v>
      </c>
      <c r="BN85" s="18">
        <f>Table2[[#This Row],[Bond Savings
Through Current FY]]+Table2[[#This Row],[Bond Savings
Next FY &amp; After]]</f>
        <v>36.6387</v>
      </c>
      <c r="BO85" s="18">
        <v>2.6587000000000001</v>
      </c>
      <c r="BP85" s="18">
        <v>137.07820000000001</v>
      </c>
      <c r="BQ85" s="18">
        <v>20.772500000000001</v>
      </c>
      <c r="BR85" s="18">
        <f>Table2[[#This Row],[Total Savings
Through Current FY]]+Table2[[#This Row],[Total Savings
Next FY &amp; After]]</f>
        <v>157.85070000000002</v>
      </c>
      <c r="BS85" s="18">
        <v>0</v>
      </c>
      <c r="BT85" s="18">
        <v>0</v>
      </c>
      <c r="BU85" s="18">
        <v>0</v>
      </c>
      <c r="BV85" s="18">
        <f>Table2[[#This Row],[Recapture, Cancellation, or Reduction
Through Current FY]]+Table2[[#This Row],[Recapture, Cancellation, or Reduction
Next FY &amp; After]]</f>
        <v>0</v>
      </c>
      <c r="BW85" s="18">
        <v>0</v>
      </c>
      <c r="BX85" s="18">
        <v>0</v>
      </c>
      <c r="BY85" s="18">
        <v>0</v>
      </c>
      <c r="BZ85" s="18">
        <f>Table2[[#This Row],[Penalty Paid
Through Current FY]]+Table2[[#This Row],[Penalty Paid
Next FY &amp; After]]</f>
        <v>0</v>
      </c>
      <c r="CA85" s="18">
        <v>0</v>
      </c>
      <c r="CB85" s="18">
        <v>0</v>
      </c>
      <c r="CC85" s="18">
        <v>0</v>
      </c>
      <c r="CD85" s="18">
        <f>Table2[[#This Row],[Total Recapture &amp; Penalties
Through Current FY]]+Table2[[#This Row],[Total Recapture &amp; Penalties
Next FY &amp; After]]</f>
        <v>0</v>
      </c>
      <c r="CE85" s="18">
        <v>666.07399999999996</v>
      </c>
      <c r="CF85" s="18">
        <v>2163.5075000000002</v>
      </c>
      <c r="CG85" s="18">
        <v>7118.9674000000005</v>
      </c>
      <c r="CH85" s="18">
        <f>Table2[[#This Row],[Total Net Tax Revenue Generated
Through Current FY]]+Table2[[#This Row],[Total Net Tax Revenue Generated
Next FY &amp; After]]</f>
        <v>9282.4749000000011</v>
      </c>
      <c r="CI85" s="18">
        <v>0</v>
      </c>
      <c r="CJ85" s="18">
        <v>0</v>
      </c>
      <c r="CK85" s="18">
        <v>0</v>
      </c>
      <c r="CL85" s="18">
        <v>0</v>
      </c>
      <c r="CM85" s="43">
        <v>0</v>
      </c>
      <c r="CN85" s="43">
        <v>0</v>
      </c>
      <c r="CO85" s="43">
        <v>0</v>
      </c>
      <c r="CP85" s="43">
        <v>196</v>
      </c>
      <c r="CQ85" s="43">
        <f>Table2[[#This Row],[Total Number of Industrial Jobs]]+Table2[[#This Row],[Total Number of Restaurant Jobs]]+Table2[[#This Row],[Total Number of Retail Jobs]]+Table2[[#This Row],[Total Number of Other Jobs]]</f>
        <v>196</v>
      </c>
      <c r="CR85" s="43">
        <v>0</v>
      </c>
      <c r="CS85" s="43">
        <v>0</v>
      </c>
      <c r="CT85" s="43">
        <v>0</v>
      </c>
      <c r="CU85" s="43">
        <v>196</v>
      </c>
      <c r="CV85" s="43">
        <f>Table2[[#This Row],[Number of Industrial Jobs Earning a Living Wage or more]]+Table2[[#This Row],[Number of Restaurant Jobs Earning a Living Wage or more]]+Table2[[#This Row],[Number of Retail Jobs Earning a Living Wage or more]]+Table2[[#This Row],[Number of Other Jobs Earning a Living Wage or more]]</f>
        <v>196</v>
      </c>
      <c r="CW85" s="47">
        <v>0</v>
      </c>
      <c r="CX85" s="47">
        <v>0</v>
      </c>
      <c r="CY85" s="47">
        <v>0</v>
      </c>
      <c r="CZ85" s="47">
        <v>100</v>
      </c>
      <c r="DA85" s="42">
        <v>1</v>
      </c>
      <c r="DB85" s="4"/>
      <c r="DE85" s="3"/>
      <c r="DF85" s="4"/>
      <c r="DG85" s="4"/>
      <c r="DH85" s="11"/>
      <c r="DI85" s="3"/>
      <c r="DJ85" s="1"/>
      <c r="DK85" s="1"/>
      <c r="DL85" s="1"/>
    </row>
    <row r="86" spans="1:116" x14ac:dyDescent="0.2">
      <c r="A86" s="12">
        <v>94197</v>
      </c>
      <c r="B86" s="14" t="s">
        <v>1183</v>
      </c>
      <c r="C86" s="15" t="s">
        <v>1601</v>
      </c>
      <c r="D86" s="15" t="s">
        <v>1185</v>
      </c>
      <c r="E86" s="25" t="s">
        <v>1822</v>
      </c>
      <c r="F86" s="26" t="s">
        <v>539</v>
      </c>
      <c r="G86" s="16">
        <v>10000000</v>
      </c>
      <c r="H86" s="14" t="s">
        <v>690</v>
      </c>
      <c r="I86" s="14" t="s">
        <v>1184</v>
      </c>
      <c r="J86" s="12">
        <v>8</v>
      </c>
      <c r="K86" s="14" t="s">
        <v>25</v>
      </c>
      <c r="L86" s="15" t="s">
        <v>2096</v>
      </c>
      <c r="M86" s="15" t="s">
        <v>1973</v>
      </c>
      <c r="N86" s="15">
        <v>208700</v>
      </c>
      <c r="O86" s="15">
        <v>606259</v>
      </c>
      <c r="P86" s="13">
        <v>0</v>
      </c>
      <c r="Q86" s="13">
        <v>102</v>
      </c>
      <c r="R86" s="13">
        <v>0</v>
      </c>
      <c r="S86" s="13">
        <v>0</v>
      </c>
      <c r="T86" s="13">
        <v>115</v>
      </c>
      <c r="U86" s="13">
        <v>0</v>
      </c>
      <c r="V86" s="13">
        <v>39</v>
      </c>
      <c r="W86" s="13">
        <v>0</v>
      </c>
      <c r="X86" s="13">
        <v>0</v>
      </c>
      <c r="Y86" s="13">
        <v>154</v>
      </c>
      <c r="Z86" s="13">
        <v>96</v>
      </c>
      <c r="AA86" s="13">
        <v>98.05194805194806</v>
      </c>
      <c r="AB86" s="13" t="s">
        <v>16</v>
      </c>
      <c r="AC86" s="13" t="s">
        <v>16</v>
      </c>
      <c r="AD86" s="17">
        <v>0</v>
      </c>
      <c r="AE86" s="13">
        <v>0</v>
      </c>
      <c r="AF86" s="13">
        <v>0</v>
      </c>
      <c r="AG86" s="13">
        <v>0</v>
      </c>
      <c r="AH86" s="13">
        <v>0</v>
      </c>
      <c r="AI86" s="18">
        <v>4384.4026000000003</v>
      </c>
      <c r="AJ86" s="18">
        <v>29607.398099999999</v>
      </c>
      <c r="AK86" s="18">
        <v>60307.474399999999</v>
      </c>
      <c r="AL86" s="27">
        <f>Table2[[#This Row],[Direct Tax Revenue
Through Current FY]]+Table2[[#This Row],[Direct Tax Revenue
Next FY &amp; After]]</f>
        <v>89914.872499999998</v>
      </c>
      <c r="AM86" s="18">
        <v>305.51139999999998</v>
      </c>
      <c r="AN86" s="18">
        <v>858.45659999999998</v>
      </c>
      <c r="AO86" s="18">
        <v>4202.3104000000003</v>
      </c>
      <c r="AP86" s="18">
        <f>Table2[[#This Row],[Indirect  &amp; Induced Tax Revenue
Through Current FY]]+Table2[[#This Row],[Indirect  &amp; Induced Tax Revenue
Next FY &amp; After]]</f>
        <v>5060.7669999999998</v>
      </c>
      <c r="AQ86" s="18">
        <v>4689.9139999999998</v>
      </c>
      <c r="AR86" s="18">
        <v>30465.8547</v>
      </c>
      <c r="AS86" s="18">
        <v>64509.784800000001</v>
      </c>
      <c r="AT86" s="18">
        <f>Table2[[#This Row],[Total Tax Revenue Generated
Through Current FY]]+Table2[[#This Row],[Total Tax Revenues Generated 
Next FY &amp; After]]</f>
        <v>94975.639500000005</v>
      </c>
      <c r="AU86" s="18">
        <f>VLOOKUP(A:A,[1]AssistancePivot!$1:$1048576,86,FALSE)</f>
        <v>0</v>
      </c>
      <c r="AV86" s="18">
        <v>0</v>
      </c>
      <c r="AW86" s="18">
        <v>0</v>
      </c>
      <c r="AX86" s="18">
        <v>0</v>
      </c>
      <c r="AY86" s="18">
        <v>0</v>
      </c>
      <c r="AZ86" s="18">
        <v>0</v>
      </c>
      <c r="BA86" s="18">
        <v>0</v>
      </c>
      <c r="BB86" s="18">
        <f>Table2[[#This Row],[MRT Savings
Through Current FY]]+Table2[[#This Row],[MRT Savings
Next FY &amp; After]]</f>
        <v>0</v>
      </c>
      <c r="BC86" s="18">
        <v>0</v>
      </c>
      <c r="BD86" s="18">
        <v>95.910300000000007</v>
      </c>
      <c r="BE86" s="18">
        <v>0</v>
      </c>
      <c r="BF86" s="18">
        <f>Table2[[#This Row],[ST Savings
Through Current FY]]+Table2[[#This Row],[ST Savings
Next FY &amp; After]]</f>
        <v>95.910300000000007</v>
      </c>
      <c r="BG86" s="18">
        <v>0</v>
      </c>
      <c r="BH86" s="18">
        <v>0</v>
      </c>
      <c r="BI86" s="18">
        <v>0</v>
      </c>
      <c r="BJ86" s="18">
        <f>Table2[[#This Row],[Energy Savings
Through Current FY]]+Table2[[#This Row],[Energy Savings
Next FY &amp; After]]</f>
        <v>0</v>
      </c>
      <c r="BK86" s="18">
        <v>0</v>
      </c>
      <c r="BL86" s="18">
        <v>0</v>
      </c>
      <c r="BM86" s="18">
        <v>0</v>
      </c>
      <c r="BN86" s="18">
        <f>Table2[[#This Row],[Bond Savings
Through Current FY]]+Table2[[#This Row],[Bond Savings
Next FY &amp; After]]</f>
        <v>0</v>
      </c>
      <c r="BO86" s="18">
        <v>0</v>
      </c>
      <c r="BP86" s="18">
        <v>95.910300000000007</v>
      </c>
      <c r="BQ86" s="18">
        <v>0</v>
      </c>
      <c r="BR86" s="18">
        <f>Table2[[#This Row],[Total Savings
Through Current FY]]+Table2[[#This Row],[Total Savings
Next FY &amp; After]]</f>
        <v>95.910300000000007</v>
      </c>
      <c r="BS86" s="18">
        <v>0</v>
      </c>
      <c r="BT86" s="18">
        <v>0</v>
      </c>
      <c r="BU86" s="18">
        <v>0</v>
      </c>
      <c r="BV86" s="18">
        <f>Table2[[#This Row],[Recapture, Cancellation, or Reduction
Through Current FY]]+Table2[[#This Row],[Recapture, Cancellation, or Reduction
Next FY &amp; After]]</f>
        <v>0</v>
      </c>
      <c r="BW86" s="18">
        <v>0</v>
      </c>
      <c r="BX86" s="18">
        <v>0</v>
      </c>
      <c r="BY86" s="18">
        <v>0</v>
      </c>
      <c r="BZ86" s="18">
        <f>Table2[[#This Row],[Penalty Paid
Through Current FY]]+Table2[[#This Row],[Penalty Paid
Next FY &amp; After]]</f>
        <v>0</v>
      </c>
      <c r="CA86" s="18">
        <v>0</v>
      </c>
      <c r="CB86" s="18">
        <v>0</v>
      </c>
      <c r="CC86" s="18">
        <v>0</v>
      </c>
      <c r="CD86" s="18">
        <f>Table2[[#This Row],[Total Recapture &amp; Penalties
Through Current FY]]+Table2[[#This Row],[Total Recapture &amp; Penalties
Next FY &amp; After]]</f>
        <v>0</v>
      </c>
      <c r="CE86" s="18">
        <v>4689.9139999999998</v>
      </c>
      <c r="CF86" s="18">
        <v>30369.9444</v>
      </c>
      <c r="CG86" s="18">
        <v>64509.784800000001</v>
      </c>
      <c r="CH86" s="18">
        <f>Table2[[#This Row],[Total Net Tax Revenue Generated
Through Current FY]]+Table2[[#This Row],[Total Net Tax Revenue Generated
Next FY &amp; After]]</f>
        <v>94879.729200000002</v>
      </c>
      <c r="CI86" s="18">
        <v>0</v>
      </c>
      <c r="CJ86" s="18">
        <v>0</v>
      </c>
      <c r="CK86" s="18">
        <v>0</v>
      </c>
      <c r="CL86" s="18">
        <v>0</v>
      </c>
      <c r="CM86" s="43">
        <v>0</v>
      </c>
      <c r="CN86" s="43">
        <v>0</v>
      </c>
      <c r="CO86" s="43">
        <v>154</v>
      </c>
      <c r="CP86" s="43">
        <v>0</v>
      </c>
      <c r="CQ86" s="43">
        <f>Table2[[#This Row],[Total Number of Industrial Jobs]]+Table2[[#This Row],[Total Number of Restaurant Jobs]]+Table2[[#This Row],[Total Number of Retail Jobs]]+Table2[[#This Row],[Total Number of Other Jobs]]</f>
        <v>154</v>
      </c>
      <c r="CR86" s="43">
        <v>0</v>
      </c>
      <c r="CS86" s="43">
        <v>0</v>
      </c>
      <c r="CT86" s="43">
        <v>154</v>
      </c>
      <c r="CU86" s="43">
        <v>0</v>
      </c>
      <c r="CV86" s="43">
        <f>Table2[[#This Row],[Number of Industrial Jobs Earning a Living Wage or more]]+Table2[[#This Row],[Number of Restaurant Jobs Earning a Living Wage or more]]+Table2[[#This Row],[Number of Retail Jobs Earning a Living Wage or more]]+Table2[[#This Row],[Number of Other Jobs Earning a Living Wage or more]]</f>
        <v>154</v>
      </c>
      <c r="CW86" s="47">
        <v>0</v>
      </c>
      <c r="CX86" s="47">
        <v>0</v>
      </c>
      <c r="CY86" s="47">
        <v>100</v>
      </c>
      <c r="CZ86" s="47">
        <v>0</v>
      </c>
      <c r="DA86" s="42">
        <v>1</v>
      </c>
      <c r="DB86" s="4"/>
      <c r="DE86" s="3"/>
      <c r="DF86" s="4"/>
      <c r="DG86" s="4"/>
      <c r="DH86" s="11"/>
      <c r="DI86" s="3"/>
      <c r="DJ86" s="1"/>
      <c r="DK86" s="1"/>
      <c r="DL86" s="1"/>
    </row>
    <row r="87" spans="1:116" x14ac:dyDescent="0.2">
      <c r="A87" s="12">
        <v>93952</v>
      </c>
      <c r="B87" s="14" t="s">
        <v>743</v>
      </c>
      <c r="C87" s="15" t="s">
        <v>1601</v>
      </c>
      <c r="D87" s="15" t="s">
        <v>745</v>
      </c>
      <c r="E87" s="25" t="s">
        <v>1712</v>
      </c>
      <c r="F87" s="26" t="s">
        <v>539</v>
      </c>
      <c r="G87" s="16">
        <v>4400000</v>
      </c>
      <c r="H87" s="14" t="s">
        <v>22</v>
      </c>
      <c r="I87" s="14" t="s">
        <v>744</v>
      </c>
      <c r="J87" s="12">
        <v>26</v>
      </c>
      <c r="K87" s="14" t="s">
        <v>20</v>
      </c>
      <c r="L87" s="15" t="s">
        <v>2218</v>
      </c>
      <c r="M87" s="15" t="s">
        <v>2193</v>
      </c>
      <c r="N87" s="15">
        <v>146206</v>
      </c>
      <c r="O87" s="15">
        <v>74637</v>
      </c>
      <c r="P87" s="13">
        <v>0</v>
      </c>
      <c r="Q87" s="13">
        <v>102</v>
      </c>
      <c r="R87" s="13">
        <v>0</v>
      </c>
      <c r="S87" s="13">
        <v>0</v>
      </c>
      <c r="T87" s="13">
        <v>131</v>
      </c>
      <c r="U87" s="13">
        <v>0</v>
      </c>
      <c r="V87" s="13">
        <v>88</v>
      </c>
      <c r="W87" s="13">
        <v>0</v>
      </c>
      <c r="X87" s="13">
        <v>0</v>
      </c>
      <c r="Y87" s="13">
        <v>219</v>
      </c>
      <c r="Z87" s="13">
        <v>153</v>
      </c>
      <c r="AA87" s="13">
        <v>97.260273972602747</v>
      </c>
      <c r="AB87" s="13" t="s">
        <v>16</v>
      </c>
      <c r="AC87" s="13" t="s">
        <v>16</v>
      </c>
      <c r="AD87" s="17">
        <v>0</v>
      </c>
      <c r="AE87" s="13">
        <v>0</v>
      </c>
      <c r="AF87" s="13">
        <v>0</v>
      </c>
      <c r="AG87" s="13">
        <v>0</v>
      </c>
      <c r="AH87" s="13">
        <v>0</v>
      </c>
      <c r="AI87" s="18">
        <v>1018.7584000000001</v>
      </c>
      <c r="AJ87" s="18">
        <v>6720.5977999999996</v>
      </c>
      <c r="AK87" s="18">
        <v>8491.2000000000007</v>
      </c>
      <c r="AL87" s="27">
        <f>Table2[[#This Row],[Direct Tax Revenue
Through Current FY]]+Table2[[#This Row],[Direct Tax Revenue
Next FY &amp; After]]</f>
        <v>15211.7978</v>
      </c>
      <c r="AM87" s="18">
        <v>491.58760000000001</v>
      </c>
      <c r="AN87" s="18">
        <v>2513.3312000000001</v>
      </c>
      <c r="AO87" s="18">
        <v>4097.3109000000004</v>
      </c>
      <c r="AP87" s="18">
        <f>Table2[[#This Row],[Indirect  &amp; Induced Tax Revenue
Through Current FY]]+Table2[[#This Row],[Indirect  &amp; Induced Tax Revenue
Next FY &amp; After]]</f>
        <v>6610.6421000000009</v>
      </c>
      <c r="AQ87" s="18">
        <v>1510.346</v>
      </c>
      <c r="AR87" s="18">
        <v>9233.9290000000001</v>
      </c>
      <c r="AS87" s="18">
        <v>12588.510899999999</v>
      </c>
      <c r="AT87" s="18">
        <f>Table2[[#This Row],[Total Tax Revenue Generated
Through Current FY]]+Table2[[#This Row],[Total Tax Revenues Generated 
Next FY &amp; After]]</f>
        <v>21822.439899999998</v>
      </c>
      <c r="AU87" s="18">
        <f>VLOOKUP(A:A,[1]AssistancePivot!$1:$1048576,86,FALSE)</f>
        <v>59.8</v>
      </c>
      <c r="AV87" s="18">
        <v>444.9923</v>
      </c>
      <c r="AW87" s="18">
        <v>498.42430000000002</v>
      </c>
      <c r="AX87" s="18">
        <v>943.41660000000002</v>
      </c>
      <c r="AY87" s="18">
        <v>0</v>
      </c>
      <c r="AZ87" s="18">
        <v>55.255200000000002</v>
      </c>
      <c r="BA87" s="18">
        <v>0</v>
      </c>
      <c r="BB87" s="18">
        <f>Table2[[#This Row],[MRT Savings
Through Current FY]]+Table2[[#This Row],[MRT Savings
Next FY &amp; After]]</f>
        <v>55.255200000000002</v>
      </c>
      <c r="BC87" s="18">
        <v>0</v>
      </c>
      <c r="BD87" s="18">
        <v>26.427199999999999</v>
      </c>
      <c r="BE87" s="18">
        <v>0</v>
      </c>
      <c r="BF87" s="18">
        <f>Table2[[#This Row],[ST Savings
Through Current FY]]+Table2[[#This Row],[ST Savings
Next FY &amp; After]]</f>
        <v>26.427199999999999</v>
      </c>
      <c r="BG87" s="18">
        <v>0</v>
      </c>
      <c r="BH87" s="18">
        <v>0</v>
      </c>
      <c r="BI87" s="18">
        <v>0</v>
      </c>
      <c r="BJ87" s="18">
        <f>Table2[[#This Row],[Energy Savings
Through Current FY]]+Table2[[#This Row],[Energy Savings
Next FY &amp; After]]</f>
        <v>0</v>
      </c>
      <c r="BK87" s="18">
        <v>0</v>
      </c>
      <c r="BL87" s="18">
        <v>0</v>
      </c>
      <c r="BM87" s="18">
        <v>0</v>
      </c>
      <c r="BN87" s="18">
        <f>Table2[[#This Row],[Bond Savings
Through Current FY]]+Table2[[#This Row],[Bond Savings
Next FY &amp; After]]</f>
        <v>0</v>
      </c>
      <c r="BO87" s="18">
        <v>59.8</v>
      </c>
      <c r="BP87" s="18">
        <v>526.67470000000003</v>
      </c>
      <c r="BQ87" s="18">
        <v>498.42430000000002</v>
      </c>
      <c r="BR87" s="18">
        <f>Table2[[#This Row],[Total Savings
Through Current FY]]+Table2[[#This Row],[Total Savings
Next FY &amp; After]]</f>
        <v>1025.0990000000002</v>
      </c>
      <c r="BS87" s="18">
        <v>0</v>
      </c>
      <c r="BT87" s="18">
        <v>0</v>
      </c>
      <c r="BU87" s="18">
        <v>0</v>
      </c>
      <c r="BV87" s="18">
        <f>Table2[[#This Row],[Recapture, Cancellation, or Reduction
Through Current FY]]+Table2[[#This Row],[Recapture, Cancellation, or Reduction
Next FY &amp; After]]</f>
        <v>0</v>
      </c>
      <c r="BW87" s="18">
        <v>0</v>
      </c>
      <c r="BX87" s="18">
        <v>0</v>
      </c>
      <c r="BY87" s="18">
        <v>0</v>
      </c>
      <c r="BZ87" s="18">
        <f>Table2[[#This Row],[Penalty Paid
Through Current FY]]+Table2[[#This Row],[Penalty Paid
Next FY &amp; After]]</f>
        <v>0</v>
      </c>
      <c r="CA87" s="18">
        <v>0</v>
      </c>
      <c r="CB87" s="18">
        <v>0</v>
      </c>
      <c r="CC87" s="18">
        <v>0</v>
      </c>
      <c r="CD87" s="18">
        <f>Table2[[#This Row],[Total Recapture &amp; Penalties
Through Current FY]]+Table2[[#This Row],[Total Recapture &amp; Penalties
Next FY &amp; After]]</f>
        <v>0</v>
      </c>
      <c r="CE87" s="18">
        <v>1450.546</v>
      </c>
      <c r="CF87" s="18">
        <v>8707.2543000000005</v>
      </c>
      <c r="CG87" s="18">
        <v>12090.086600000001</v>
      </c>
      <c r="CH87" s="18">
        <f>Table2[[#This Row],[Total Net Tax Revenue Generated
Through Current FY]]+Table2[[#This Row],[Total Net Tax Revenue Generated
Next FY &amp; After]]</f>
        <v>20797.340900000003</v>
      </c>
      <c r="CI87" s="18">
        <v>0</v>
      </c>
      <c r="CJ87" s="18">
        <v>0</v>
      </c>
      <c r="CK87" s="18">
        <v>0</v>
      </c>
      <c r="CL87" s="18">
        <v>0</v>
      </c>
      <c r="CM87" s="43">
        <v>0</v>
      </c>
      <c r="CN87" s="43">
        <v>0</v>
      </c>
      <c r="CO87" s="43">
        <v>219</v>
      </c>
      <c r="CP87" s="43">
        <v>0</v>
      </c>
      <c r="CQ87" s="43">
        <f>Table2[[#This Row],[Total Number of Industrial Jobs]]+Table2[[#This Row],[Total Number of Restaurant Jobs]]+Table2[[#This Row],[Total Number of Retail Jobs]]+Table2[[#This Row],[Total Number of Other Jobs]]</f>
        <v>219</v>
      </c>
      <c r="CR87" s="43">
        <v>0</v>
      </c>
      <c r="CS87" s="43">
        <v>0</v>
      </c>
      <c r="CT87" s="43">
        <v>219</v>
      </c>
      <c r="CU87" s="43">
        <v>0</v>
      </c>
      <c r="CV87" s="43">
        <f>Table2[[#This Row],[Number of Industrial Jobs Earning a Living Wage or more]]+Table2[[#This Row],[Number of Restaurant Jobs Earning a Living Wage or more]]+Table2[[#This Row],[Number of Retail Jobs Earning a Living Wage or more]]+Table2[[#This Row],[Number of Other Jobs Earning a Living Wage or more]]</f>
        <v>219</v>
      </c>
      <c r="CW87" s="47">
        <v>0</v>
      </c>
      <c r="CX87" s="47">
        <v>0</v>
      </c>
      <c r="CY87" s="47">
        <v>100</v>
      </c>
      <c r="CZ87" s="47">
        <v>0</v>
      </c>
      <c r="DA87" s="42">
        <v>1</v>
      </c>
      <c r="DB87" s="4"/>
      <c r="DE87" s="3"/>
      <c r="DF87" s="4"/>
      <c r="DG87" s="4"/>
      <c r="DH87" s="11"/>
      <c r="DI87" s="3"/>
      <c r="DJ87" s="1"/>
      <c r="DK87" s="1"/>
      <c r="DL87" s="1"/>
    </row>
    <row r="88" spans="1:116" x14ac:dyDescent="0.2">
      <c r="A88" s="12">
        <v>93977</v>
      </c>
      <c r="B88" s="14" t="s">
        <v>789</v>
      </c>
      <c r="C88" s="15" t="s">
        <v>1601</v>
      </c>
      <c r="D88" s="15" t="s">
        <v>791</v>
      </c>
      <c r="E88" s="25" t="s">
        <v>1712</v>
      </c>
      <c r="F88" s="26" t="s">
        <v>539</v>
      </c>
      <c r="G88" s="16">
        <v>12165500</v>
      </c>
      <c r="H88" s="14" t="s">
        <v>22</v>
      </c>
      <c r="I88" s="14" t="s">
        <v>790</v>
      </c>
      <c r="J88" s="12">
        <v>17</v>
      </c>
      <c r="K88" s="14" t="s">
        <v>25</v>
      </c>
      <c r="L88" s="15" t="s">
        <v>2245</v>
      </c>
      <c r="M88" s="15" t="s">
        <v>1902</v>
      </c>
      <c r="N88" s="15">
        <v>99613</v>
      </c>
      <c r="O88" s="15">
        <v>42250</v>
      </c>
      <c r="P88" s="13">
        <v>0</v>
      </c>
      <c r="Q88" s="13">
        <v>95</v>
      </c>
      <c r="R88" s="13">
        <v>0</v>
      </c>
      <c r="S88" s="13">
        <v>0</v>
      </c>
      <c r="T88" s="13">
        <v>93</v>
      </c>
      <c r="U88" s="13">
        <v>0</v>
      </c>
      <c r="V88" s="13">
        <v>27</v>
      </c>
      <c r="W88" s="13">
        <v>0</v>
      </c>
      <c r="X88" s="13">
        <v>0</v>
      </c>
      <c r="Y88" s="13">
        <v>120</v>
      </c>
      <c r="Z88" s="13">
        <v>73</v>
      </c>
      <c r="AA88" s="13">
        <v>100</v>
      </c>
      <c r="AB88" s="13" t="s">
        <v>16</v>
      </c>
      <c r="AC88" s="13" t="s">
        <v>16</v>
      </c>
      <c r="AD88" s="17">
        <v>0</v>
      </c>
      <c r="AE88" s="13">
        <v>0</v>
      </c>
      <c r="AF88" s="13">
        <v>0</v>
      </c>
      <c r="AG88" s="13">
        <v>0</v>
      </c>
      <c r="AH88" s="13">
        <v>0</v>
      </c>
      <c r="AI88" s="18">
        <v>548.35379999999998</v>
      </c>
      <c r="AJ88" s="18">
        <v>3441.5542</v>
      </c>
      <c r="AK88" s="18">
        <v>4570.4489000000003</v>
      </c>
      <c r="AL88" s="27">
        <f>Table2[[#This Row],[Direct Tax Revenue
Through Current FY]]+Table2[[#This Row],[Direct Tax Revenue
Next FY &amp; After]]</f>
        <v>8012.0030999999999</v>
      </c>
      <c r="AM88" s="18">
        <v>232.31739999999999</v>
      </c>
      <c r="AN88" s="18">
        <v>1168.5246999999999</v>
      </c>
      <c r="AO88" s="18">
        <v>1936.3302000000001</v>
      </c>
      <c r="AP88" s="18">
        <f>Table2[[#This Row],[Indirect  &amp; Induced Tax Revenue
Through Current FY]]+Table2[[#This Row],[Indirect  &amp; Induced Tax Revenue
Next FY &amp; After]]</f>
        <v>3104.8549000000003</v>
      </c>
      <c r="AQ88" s="18">
        <v>780.6712</v>
      </c>
      <c r="AR88" s="18">
        <v>4610.0789000000004</v>
      </c>
      <c r="AS88" s="18">
        <v>6506.7790999999997</v>
      </c>
      <c r="AT88" s="18">
        <f>Table2[[#This Row],[Total Tax Revenue Generated
Through Current FY]]+Table2[[#This Row],[Total Tax Revenues Generated 
Next FY &amp; After]]</f>
        <v>11116.858</v>
      </c>
      <c r="AU88" s="18">
        <f>VLOOKUP(A:A,[1]AssistancePivot!$1:$1048576,86,FALSE)</f>
        <v>181.0043</v>
      </c>
      <c r="AV88" s="18">
        <v>1092.5021999999999</v>
      </c>
      <c r="AW88" s="18">
        <v>1508.6448</v>
      </c>
      <c r="AX88" s="18">
        <v>2601.1469999999999</v>
      </c>
      <c r="AY88" s="18">
        <v>0</v>
      </c>
      <c r="AZ88" s="18">
        <v>152.774</v>
      </c>
      <c r="BA88" s="18">
        <v>0</v>
      </c>
      <c r="BB88" s="18">
        <f>Table2[[#This Row],[MRT Savings
Through Current FY]]+Table2[[#This Row],[MRT Savings
Next FY &amp; After]]</f>
        <v>152.774</v>
      </c>
      <c r="BC88" s="18">
        <v>0</v>
      </c>
      <c r="BD88" s="18">
        <v>75.813699999999997</v>
      </c>
      <c r="BE88" s="18">
        <v>0</v>
      </c>
      <c r="BF88" s="18">
        <f>Table2[[#This Row],[ST Savings
Through Current FY]]+Table2[[#This Row],[ST Savings
Next FY &amp; After]]</f>
        <v>75.813699999999997</v>
      </c>
      <c r="BG88" s="18">
        <v>0</v>
      </c>
      <c r="BH88" s="18">
        <v>0</v>
      </c>
      <c r="BI88" s="18">
        <v>0</v>
      </c>
      <c r="BJ88" s="18">
        <f>Table2[[#This Row],[Energy Savings
Through Current FY]]+Table2[[#This Row],[Energy Savings
Next FY &amp; After]]</f>
        <v>0</v>
      </c>
      <c r="BK88" s="18">
        <v>0</v>
      </c>
      <c r="BL88" s="18">
        <v>0</v>
      </c>
      <c r="BM88" s="18">
        <v>0</v>
      </c>
      <c r="BN88" s="18">
        <f>Table2[[#This Row],[Bond Savings
Through Current FY]]+Table2[[#This Row],[Bond Savings
Next FY &amp; After]]</f>
        <v>0</v>
      </c>
      <c r="BO88" s="18">
        <v>181.0043</v>
      </c>
      <c r="BP88" s="18">
        <v>1321.0898999999999</v>
      </c>
      <c r="BQ88" s="18">
        <v>1508.6448</v>
      </c>
      <c r="BR88" s="18">
        <f>Table2[[#This Row],[Total Savings
Through Current FY]]+Table2[[#This Row],[Total Savings
Next FY &amp; After]]</f>
        <v>2829.7347</v>
      </c>
      <c r="BS88" s="18">
        <v>0</v>
      </c>
      <c r="BT88" s="18">
        <v>0</v>
      </c>
      <c r="BU88" s="18">
        <v>0</v>
      </c>
      <c r="BV88" s="18">
        <f>Table2[[#This Row],[Recapture, Cancellation, or Reduction
Through Current FY]]+Table2[[#This Row],[Recapture, Cancellation, or Reduction
Next FY &amp; After]]</f>
        <v>0</v>
      </c>
      <c r="BW88" s="18">
        <v>0</v>
      </c>
      <c r="BX88" s="18">
        <v>0</v>
      </c>
      <c r="BY88" s="18">
        <v>0</v>
      </c>
      <c r="BZ88" s="18">
        <f>Table2[[#This Row],[Penalty Paid
Through Current FY]]+Table2[[#This Row],[Penalty Paid
Next FY &amp; After]]</f>
        <v>0</v>
      </c>
      <c r="CA88" s="18">
        <v>0</v>
      </c>
      <c r="CB88" s="18">
        <v>0</v>
      </c>
      <c r="CC88" s="18">
        <v>0</v>
      </c>
      <c r="CD88" s="18">
        <f>Table2[[#This Row],[Total Recapture &amp; Penalties
Through Current FY]]+Table2[[#This Row],[Total Recapture &amp; Penalties
Next FY &amp; After]]</f>
        <v>0</v>
      </c>
      <c r="CE88" s="18">
        <v>599.66690000000006</v>
      </c>
      <c r="CF88" s="18">
        <v>3288.989</v>
      </c>
      <c r="CG88" s="18">
        <v>4998.1342999999997</v>
      </c>
      <c r="CH88" s="18">
        <f>Table2[[#This Row],[Total Net Tax Revenue Generated
Through Current FY]]+Table2[[#This Row],[Total Net Tax Revenue Generated
Next FY &amp; After]]</f>
        <v>8287.1232999999993</v>
      </c>
      <c r="CI88" s="18">
        <v>0</v>
      </c>
      <c r="CJ88" s="18">
        <v>0</v>
      </c>
      <c r="CK88" s="18">
        <v>0</v>
      </c>
      <c r="CL88" s="18">
        <v>0</v>
      </c>
      <c r="CM88" s="43">
        <v>0</v>
      </c>
      <c r="CN88" s="43">
        <v>0</v>
      </c>
      <c r="CO88" s="43">
        <v>120</v>
      </c>
      <c r="CP88" s="43">
        <v>0</v>
      </c>
      <c r="CQ88" s="43">
        <f>Table2[[#This Row],[Total Number of Industrial Jobs]]+Table2[[#This Row],[Total Number of Restaurant Jobs]]+Table2[[#This Row],[Total Number of Retail Jobs]]+Table2[[#This Row],[Total Number of Other Jobs]]</f>
        <v>120</v>
      </c>
      <c r="CR88" s="43">
        <v>0</v>
      </c>
      <c r="CS88" s="43">
        <v>0</v>
      </c>
      <c r="CT88" s="43">
        <v>120</v>
      </c>
      <c r="CU88" s="43">
        <v>0</v>
      </c>
      <c r="CV88" s="43">
        <f>Table2[[#This Row],[Number of Industrial Jobs Earning a Living Wage or more]]+Table2[[#This Row],[Number of Restaurant Jobs Earning a Living Wage or more]]+Table2[[#This Row],[Number of Retail Jobs Earning a Living Wage or more]]+Table2[[#This Row],[Number of Other Jobs Earning a Living Wage or more]]</f>
        <v>120</v>
      </c>
      <c r="CW88" s="47">
        <v>0</v>
      </c>
      <c r="CX88" s="47">
        <v>0</v>
      </c>
      <c r="CY88" s="47">
        <v>100</v>
      </c>
      <c r="CZ88" s="47">
        <v>0</v>
      </c>
      <c r="DA88" s="42">
        <v>1</v>
      </c>
      <c r="DB88" s="4"/>
      <c r="DE88" s="3"/>
      <c r="DF88" s="4"/>
      <c r="DG88" s="4"/>
      <c r="DH88" s="11"/>
      <c r="DI88" s="3"/>
      <c r="DJ88" s="1"/>
      <c r="DK88" s="1"/>
      <c r="DL88" s="1"/>
    </row>
    <row r="89" spans="1:116" x14ac:dyDescent="0.2">
      <c r="A89" s="12">
        <v>93927</v>
      </c>
      <c r="B89" s="14" t="s">
        <v>694</v>
      </c>
      <c r="C89" s="15" t="s">
        <v>1601</v>
      </c>
      <c r="D89" s="15" t="s">
        <v>689</v>
      </c>
      <c r="E89" s="25" t="s">
        <v>1653</v>
      </c>
      <c r="F89" s="26" t="s">
        <v>539</v>
      </c>
      <c r="G89" s="16">
        <v>3500000</v>
      </c>
      <c r="H89" s="14" t="s">
        <v>690</v>
      </c>
      <c r="I89" s="14" t="s">
        <v>695</v>
      </c>
      <c r="J89" s="12">
        <v>37</v>
      </c>
      <c r="K89" s="14" t="s">
        <v>12</v>
      </c>
      <c r="L89" s="15" t="s">
        <v>2161</v>
      </c>
      <c r="M89" s="15" t="s">
        <v>1902</v>
      </c>
      <c r="N89" s="15">
        <v>145382</v>
      </c>
      <c r="O89" s="15">
        <v>47263</v>
      </c>
      <c r="P89" s="13">
        <v>112</v>
      </c>
      <c r="Q89" s="13">
        <v>6</v>
      </c>
      <c r="R89" s="13">
        <v>0</v>
      </c>
      <c r="S89" s="13">
        <v>0</v>
      </c>
      <c r="T89" s="13">
        <v>105</v>
      </c>
      <c r="U89" s="13">
        <v>0</v>
      </c>
      <c r="V89" s="13">
        <v>62</v>
      </c>
      <c r="W89" s="13">
        <v>0</v>
      </c>
      <c r="X89" s="13">
        <v>0</v>
      </c>
      <c r="Y89" s="13">
        <v>167</v>
      </c>
      <c r="Z89" s="13">
        <v>114</v>
      </c>
      <c r="AA89" s="13">
        <v>100</v>
      </c>
      <c r="AB89" s="13" t="s">
        <v>16</v>
      </c>
      <c r="AC89" s="13" t="s">
        <v>16</v>
      </c>
      <c r="AD89" s="17">
        <v>0</v>
      </c>
      <c r="AE89" s="13">
        <v>0</v>
      </c>
      <c r="AF89" s="13">
        <v>0</v>
      </c>
      <c r="AG89" s="13">
        <v>0</v>
      </c>
      <c r="AH89" s="13">
        <v>0</v>
      </c>
      <c r="AI89" s="18">
        <v>960.73159999999996</v>
      </c>
      <c r="AJ89" s="18">
        <v>6913.4831000000004</v>
      </c>
      <c r="AK89" s="18">
        <v>0</v>
      </c>
      <c r="AL89" s="27">
        <f>Table2[[#This Row],[Direct Tax Revenue
Through Current FY]]+Table2[[#This Row],[Direct Tax Revenue
Next FY &amp; After]]</f>
        <v>6913.4831000000004</v>
      </c>
      <c r="AM89" s="18">
        <v>381.50909999999999</v>
      </c>
      <c r="AN89" s="18">
        <v>2744.0688</v>
      </c>
      <c r="AO89" s="18">
        <v>0</v>
      </c>
      <c r="AP89" s="18">
        <f>Table2[[#This Row],[Indirect  &amp; Induced Tax Revenue
Through Current FY]]+Table2[[#This Row],[Indirect  &amp; Induced Tax Revenue
Next FY &amp; After]]</f>
        <v>2744.0688</v>
      </c>
      <c r="AQ89" s="18">
        <v>1342.2407000000001</v>
      </c>
      <c r="AR89" s="18">
        <v>9657.5519000000004</v>
      </c>
      <c r="AS89" s="18">
        <v>0</v>
      </c>
      <c r="AT89" s="18">
        <f>Table2[[#This Row],[Total Tax Revenue Generated
Through Current FY]]+Table2[[#This Row],[Total Tax Revenues Generated 
Next FY &amp; After]]</f>
        <v>9657.5519000000004</v>
      </c>
      <c r="AU89" s="18">
        <f>VLOOKUP(A:A,[1]AssistancePivot!$1:$1048576,86,FALSE)</f>
        <v>0</v>
      </c>
      <c r="AV89" s="18">
        <v>0</v>
      </c>
      <c r="AW89" s="18">
        <v>0</v>
      </c>
      <c r="AX89" s="18">
        <v>0</v>
      </c>
      <c r="AY89" s="18">
        <v>0</v>
      </c>
      <c r="AZ89" s="18">
        <v>0</v>
      </c>
      <c r="BA89" s="18">
        <v>0</v>
      </c>
      <c r="BB89" s="18">
        <f>Table2[[#This Row],[MRT Savings
Through Current FY]]+Table2[[#This Row],[MRT Savings
Next FY &amp; After]]</f>
        <v>0</v>
      </c>
      <c r="BC89" s="18">
        <v>0</v>
      </c>
      <c r="BD89" s="18">
        <v>17.9145</v>
      </c>
      <c r="BE89" s="18">
        <v>0</v>
      </c>
      <c r="BF89" s="18">
        <f>Table2[[#This Row],[ST Savings
Through Current FY]]+Table2[[#This Row],[ST Savings
Next FY &amp; After]]</f>
        <v>17.9145</v>
      </c>
      <c r="BG89" s="18">
        <v>0</v>
      </c>
      <c r="BH89" s="18">
        <v>0</v>
      </c>
      <c r="BI89" s="18">
        <v>0</v>
      </c>
      <c r="BJ89" s="18">
        <f>Table2[[#This Row],[Energy Savings
Through Current FY]]+Table2[[#This Row],[Energy Savings
Next FY &amp; After]]</f>
        <v>0</v>
      </c>
      <c r="BK89" s="18">
        <v>0</v>
      </c>
      <c r="BL89" s="18">
        <v>0</v>
      </c>
      <c r="BM89" s="18">
        <v>0</v>
      </c>
      <c r="BN89" s="18">
        <f>Table2[[#This Row],[Bond Savings
Through Current FY]]+Table2[[#This Row],[Bond Savings
Next FY &amp; After]]</f>
        <v>0</v>
      </c>
      <c r="BO89" s="18">
        <v>0</v>
      </c>
      <c r="BP89" s="18">
        <v>17.9145</v>
      </c>
      <c r="BQ89" s="18">
        <v>0</v>
      </c>
      <c r="BR89" s="18">
        <f>Table2[[#This Row],[Total Savings
Through Current FY]]+Table2[[#This Row],[Total Savings
Next FY &amp; After]]</f>
        <v>17.9145</v>
      </c>
      <c r="BS89" s="18">
        <v>0</v>
      </c>
      <c r="BT89" s="18">
        <v>0</v>
      </c>
      <c r="BU89" s="18">
        <v>0</v>
      </c>
      <c r="BV89" s="18">
        <f>Table2[[#This Row],[Recapture, Cancellation, or Reduction
Through Current FY]]+Table2[[#This Row],[Recapture, Cancellation, or Reduction
Next FY &amp; After]]</f>
        <v>0</v>
      </c>
      <c r="BW89" s="18">
        <v>0</v>
      </c>
      <c r="BX89" s="18">
        <v>0</v>
      </c>
      <c r="BY89" s="18">
        <v>0</v>
      </c>
      <c r="BZ89" s="18">
        <f>Table2[[#This Row],[Penalty Paid
Through Current FY]]+Table2[[#This Row],[Penalty Paid
Next FY &amp; After]]</f>
        <v>0</v>
      </c>
      <c r="CA89" s="18">
        <v>0</v>
      </c>
      <c r="CB89" s="18">
        <v>0</v>
      </c>
      <c r="CC89" s="18">
        <v>0</v>
      </c>
      <c r="CD89" s="18">
        <f>Table2[[#This Row],[Total Recapture &amp; Penalties
Through Current FY]]+Table2[[#This Row],[Total Recapture &amp; Penalties
Next FY &amp; After]]</f>
        <v>0</v>
      </c>
      <c r="CE89" s="18">
        <v>1342.2407000000001</v>
      </c>
      <c r="CF89" s="18">
        <v>9639.6373999999996</v>
      </c>
      <c r="CG89" s="18">
        <v>0</v>
      </c>
      <c r="CH89" s="18">
        <f>Table2[[#This Row],[Total Net Tax Revenue Generated
Through Current FY]]+Table2[[#This Row],[Total Net Tax Revenue Generated
Next FY &amp; After]]</f>
        <v>9639.6373999999996</v>
      </c>
      <c r="CI89" s="18">
        <v>0</v>
      </c>
      <c r="CJ89" s="18">
        <v>0</v>
      </c>
      <c r="CK89" s="18">
        <v>0</v>
      </c>
      <c r="CL89" s="18">
        <v>0</v>
      </c>
      <c r="CM89" s="43">
        <v>0</v>
      </c>
      <c r="CN89" s="43">
        <v>0</v>
      </c>
      <c r="CO89" s="43">
        <v>167</v>
      </c>
      <c r="CP89" s="43">
        <v>0</v>
      </c>
      <c r="CQ89" s="43">
        <f>Table2[[#This Row],[Total Number of Industrial Jobs]]+Table2[[#This Row],[Total Number of Restaurant Jobs]]+Table2[[#This Row],[Total Number of Retail Jobs]]+Table2[[#This Row],[Total Number of Other Jobs]]</f>
        <v>167</v>
      </c>
      <c r="CR89" s="43">
        <v>0</v>
      </c>
      <c r="CS89" s="43">
        <v>0</v>
      </c>
      <c r="CT89" s="43">
        <v>167</v>
      </c>
      <c r="CU89" s="43">
        <v>0</v>
      </c>
      <c r="CV89" s="43">
        <f>Table2[[#This Row],[Number of Industrial Jobs Earning a Living Wage or more]]+Table2[[#This Row],[Number of Restaurant Jobs Earning a Living Wage or more]]+Table2[[#This Row],[Number of Retail Jobs Earning a Living Wage or more]]+Table2[[#This Row],[Number of Other Jobs Earning a Living Wage or more]]</f>
        <v>167</v>
      </c>
      <c r="CW89" s="47">
        <v>0</v>
      </c>
      <c r="CX89" s="47">
        <v>0</v>
      </c>
      <c r="CY89" s="47">
        <v>100</v>
      </c>
      <c r="CZ89" s="47">
        <v>0</v>
      </c>
      <c r="DA89" s="42">
        <v>1</v>
      </c>
      <c r="DB89" s="4"/>
      <c r="DE89" s="3"/>
      <c r="DF89" s="4"/>
      <c r="DG89" s="4"/>
      <c r="DH89" s="11"/>
      <c r="DI89" s="3"/>
      <c r="DJ89" s="1"/>
      <c r="DK89" s="1"/>
      <c r="DL89" s="1"/>
    </row>
    <row r="90" spans="1:116" x14ac:dyDescent="0.2">
      <c r="A90" s="12">
        <v>93929</v>
      </c>
      <c r="B90" s="14" t="s">
        <v>698</v>
      </c>
      <c r="C90" s="15" t="s">
        <v>1601</v>
      </c>
      <c r="D90" s="15" t="s">
        <v>689</v>
      </c>
      <c r="E90" s="25" t="s">
        <v>1653</v>
      </c>
      <c r="F90" s="26" t="s">
        <v>539</v>
      </c>
      <c r="G90" s="16">
        <v>1066000</v>
      </c>
      <c r="H90" s="14" t="s">
        <v>690</v>
      </c>
      <c r="I90" s="14" t="s">
        <v>699</v>
      </c>
      <c r="J90" s="12">
        <v>16</v>
      </c>
      <c r="K90" s="14" t="s">
        <v>25</v>
      </c>
      <c r="L90" s="15" t="s">
        <v>2163</v>
      </c>
      <c r="M90" s="15" t="s">
        <v>2164</v>
      </c>
      <c r="N90" s="15">
        <v>347717</v>
      </c>
      <c r="O90" s="15">
        <v>810605</v>
      </c>
      <c r="P90" s="13">
        <v>92</v>
      </c>
      <c r="Q90" s="13">
        <v>6</v>
      </c>
      <c r="R90" s="13">
        <v>0</v>
      </c>
      <c r="S90" s="13">
        <v>0</v>
      </c>
      <c r="T90" s="13">
        <v>89</v>
      </c>
      <c r="U90" s="13">
        <v>0</v>
      </c>
      <c r="V90" s="13">
        <v>46</v>
      </c>
      <c r="W90" s="13">
        <v>0</v>
      </c>
      <c r="X90" s="13">
        <v>0</v>
      </c>
      <c r="Y90" s="13">
        <v>135</v>
      </c>
      <c r="Z90" s="13">
        <v>90</v>
      </c>
      <c r="AA90" s="13">
        <v>100</v>
      </c>
      <c r="AB90" s="13" t="s">
        <v>16</v>
      </c>
      <c r="AC90" s="13" t="s">
        <v>16</v>
      </c>
      <c r="AD90" s="17">
        <v>0</v>
      </c>
      <c r="AE90" s="13">
        <v>0</v>
      </c>
      <c r="AF90" s="13">
        <v>0</v>
      </c>
      <c r="AG90" s="13">
        <v>0</v>
      </c>
      <c r="AH90" s="13">
        <v>0</v>
      </c>
      <c r="AI90" s="18">
        <v>6104.8946999999998</v>
      </c>
      <c r="AJ90" s="18">
        <v>26446.63</v>
      </c>
      <c r="AK90" s="18">
        <v>0</v>
      </c>
      <c r="AL90" s="27">
        <f>Table2[[#This Row],[Direct Tax Revenue
Through Current FY]]+Table2[[#This Row],[Direct Tax Revenue
Next FY &amp; After]]</f>
        <v>26446.63</v>
      </c>
      <c r="AM90" s="18">
        <v>286.42430000000002</v>
      </c>
      <c r="AN90" s="18">
        <v>2248.1138999999998</v>
      </c>
      <c r="AO90" s="18">
        <v>0</v>
      </c>
      <c r="AP90" s="18">
        <f>Table2[[#This Row],[Indirect  &amp; Induced Tax Revenue
Through Current FY]]+Table2[[#This Row],[Indirect  &amp; Induced Tax Revenue
Next FY &amp; After]]</f>
        <v>2248.1138999999998</v>
      </c>
      <c r="AQ90" s="18">
        <v>6391.3190000000004</v>
      </c>
      <c r="AR90" s="18">
        <v>28694.743900000001</v>
      </c>
      <c r="AS90" s="18">
        <v>0</v>
      </c>
      <c r="AT90" s="18">
        <f>Table2[[#This Row],[Total Tax Revenue Generated
Through Current FY]]+Table2[[#This Row],[Total Tax Revenues Generated 
Next FY &amp; After]]</f>
        <v>28694.743900000001</v>
      </c>
      <c r="AU90" s="18">
        <f>VLOOKUP(A:A,[1]AssistancePivot!$1:$1048576,86,FALSE)</f>
        <v>0</v>
      </c>
      <c r="AV90" s="18">
        <v>0</v>
      </c>
      <c r="AW90" s="18">
        <v>0</v>
      </c>
      <c r="AX90" s="18">
        <v>0</v>
      </c>
      <c r="AY90" s="18">
        <v>0</v>
      </c>
      <c r="AZ90" s="18">
        <v>0</v>
      </c>
      <c r="BA90" s="18">
        <v>0</v>
      </c>
      <c r="BB90" s="18">
        <f>Table2[[#This Row],[MRT Savings
Through Current FY]]+Table2[[#This Row],[MRT Savings
Next FY &amp; After]]</f>
        <v>0</v>
      </c>
      <c r="BC90" s="18">
        <v>0</v>
      </c>
      <c r="BD90" s="18">
        <v>28.188400000000001</v>
      </c>
      <c r="BE90" s="18">
        <v>0</v>
      </c>
      <c r="BF90" s="18">
        <f>Table2[[#This Row],[ST Savings
Through Current FY]]+Table2[[#This Row],[ST Savings
Next FY &amp; After]]</f>
        <v>28.188400000000001</v>
      </c>
      <c r="BG90" s="18">
        <v>0</v>
      </c>
      <c r="BH90" s="18">
        <v>0</v>
      </c>
      <c r="BI90" s="18">
        <v>0</v>
      </c>
      <c r="BJ90" s="18">
        <f>Table2[[#This Row],[Energy Savings
Through Current FY]]+Table2[[#This Row],[Energy Savings
Next FY &amp; After]]</f>
        <v>0</v>
      </c>
      <c r="BK90" s="18">
        <v>0</v>
      </c>
      <c r="BL90" s="18">
        <v>0</v>
      </c>
      <c r="BM90" s="18">
        <v>0</v>
      </c>
      <c r="BN90" s="18">
        <f>Table2[[#This Row],[Bond Savings
Through Current FY]]+Table2[[#This Row],[Bond Savings
Next FY &amp; After]]</f>
        <v>0</v>
      </c>
      <c r="BO90" s="18">
        <v>0</v>
      </c>
      <c r="BP90" s="18">
        <v>28.188400000000001</v>
      </c>
      <c r="BQ90" s="18">
        <v>0</v>
      </c>
      <c r="BR90" s="18">
        <f>Table2[[#This Row],[Total Savings
Through Current FY]]+Table2[[#This Row],[Total Savings
Next FY &amp; After]]</f>
        <v>28.188400000000001</v>
      </c>
      <c r="BS90" s="18">
        <v>0</v>
      </c>
      <c r="BT90" s="18">
        <v>0</v>
      </c>
      <c r="BU90" s="18">
        <v>0</v>
      </c>
      <c r="BV90" s="18">
        <f>Table2[[#This Row],[Recapture, Cancellation, or Reduction
Through Current FY]]+Table2[[#This Row],[Recapture, Cancellation, or Reduction
Next FY &amp; After]]</f>
        <v>0</v>
      </c>
      <c r="BW90" s="18">
        <v>0</v>
      </c>
      <c r="BX90" s="18">
        <v>0</v>
      </c>
      <c r="BY90" s="18">
        <v>0</v>
      </c>
      <c r="BZ90" s="18">
        <f>Table2[[#This Row],[Penalty Paid
Through Current FY]]+Table2[[#This Row],[Penalty Paid
Next FY &amp; After]]</f>
        <v>0</v>
      </c>
      <c r="CA90" s="18">
        <v>0</v>
      </c>
      <c r="CB90" s="18">
        <v>0</v>
      </c>
      <c r="CC90" s="18">
        <v>0</v>
      </c>
      <c r="CD90" s="18">
        <f>Table2[[#This Row],[Total Recapture &amp; Penalties
Through Current FY]]+Table2[[#This Row],[Total Recapture &amp; Penalties
Next FY &amp; After]]</f>
        <v>0</v>
      </c>
      <c r="CE90" s="18">
        <v>6391.3190000000004</v>
      </c>
      <c r="CF90" s="18">
        <v>28666.555499999999</v>
      </c>
      <c r="CG90" s="18">
        <v>0</v>
      </c>
      <c r="CH90" s="18">
        <f>Table2[[#This Row],[Total Net Tax Revenue Generated
Through Current FY]]+Table2[[#This Row],[Total Net Tax Revenue Generated
Next FY &amp; After]]</f>
        <v>28666.555499999999</v>
      </c>
      <c r="CI90" s="18">
        <v>0</v>
      </c>
      <c r="CJ90" s="18">
        <v>0</v>
      </c>
      <c r="CK90" s="18">
        <v>0</v>
      </c>
      <c r="CL90" s="18">
        <v>0</v>
      </c>
      <c r="CM90" s="43">
        <v>0</v>
      </c>
      <c r="CN90" s="43">
        <v>0</v>
      </c>
      <c r="CO90" s="43">
        <v>135</v>
      </c>
      <c r="CP90" s="43">
        <v>0</v>
      </c>
      <c r="CQ90" s="43">
        <f>Table2[[#This Row],[Total Number of Industrial Jobs]]+Table2[[#This Row],[Total Number of Restaurant Jobs]]+Table2[[#This Row],[Total Number of Retail Jobs]]+Table2[[#This Row],[Total Number of Other Jobs]]</f>
        <v>135</v>
      </c>
      <c r="CR90" s="43">
        <v>0</v>
      </c>
      <c r="CS90" s="43">
        <v>0</v>
      </c>
      <c r="CT90" s="43">
        <v>135</v>
      </c>
      <c r="CU90" s="43">
        <v>0</v>
      </c>
      <c r="CV90" s="43">
        <f>Table2[[#This Row],[Number of Industrial Jobs Earning a Living Wage or more]]+Table2[[#This Row],[Number of Restaurant Jobs Earning a Living Wage or more]]+Table2[[#This Row],[Number of Retail Jobs Earning a Living Wage or more]]+Table2[[#This Row],[Number of Other Jobs Earning a Living Wage or more]]</f>
        <v>135</v>
      </c>
      <c r="CW90" s="47">
        <v>0</v>
      </c>
      <c r="CX90" s="47">
        <v>0</v>
      </c>
      <c r="CY90" s="47">
        <v>100</v>
      </c>
      <c r="CZ90" s="47">
        <v>0</v>
      </c>
      <c r="DA90" s="42">
        <v>1</v>
      </c>
      <c r="DB90" s="4"/>
      <c r="DE90" s="3"/>
      <c r="DF90" s="4"/>
      <c r="DG90" s="4"/>
      <c r="DH90" s="11"/>
      <c r="DI90" s="3"/>
      <c r="DJ90" s="1"/>
      <c r="DK90" s="1"/>
      <c r="DL90" s="1"/>
    </row>
    <row r="91" spans="1:116" x14ac:dyDescent="0.2">
      <c r="A91" s="12">
        <v>93930</v>
      </c>
      <c r="B91" s="14" t="s">
        <v>700</v>
      </c>
      <c r="C91" s="15" t="s">
        <v>1601</v>
      </c>
      <c r="D91" s="15" t="s">
        <v>689</v>
      </c>
      <c r="E91" s="25" t="s">
        <v>1711</v>
      </c>
      <c r="F91" s="26" t="s">
        <v>539</v>
      </c>
      <c r="G91" s="16">
        <v>805000</v>
      </c>
      <c r="H91" s="14" t="s">
        <v>690</v>
      </c>
      <c r="I91" s="14" t="s">
        <v>701</v>
      </c>
      <c r="J91" s="12">
        <v>21</v>
      </c>
      <c r="K91" s="14" t="s">
        <v>20</v>
      </c>
      <c r="L91" s="15" t="s">
        <v>2165</v>
      </c>
      <c r="M91" s="15" t="s">
        <v>1964</v>
      </c>
      <c r="N91" s="15">
        <v>46326</v>
      </c>
      <c r="O91" s="15">
        <v>19000</v>
      </c>
      <c r="P91" s="13">
        <v>79</v>
      </c>
      <c r="Q91" s="13">
        <v>6</v>
      </c>
      <c r="R91" s="13">
        <v>0</v>
      </c>
      <c r="S91" s="13">
        <v>0</v>
      </c>
      <c r="T91" s="13">
        <v>95</v>
      </c>
      <c r="U91" s="13">
        <v>0</v>
      </c>
      <c r="V91" s="13">
        <v>58</v>
      </c>
      <c r="W91" s="13">
        <v>0</v>
      </c>
      <c r="X91" s="13">
        <v>0</v>
      </c>
      <c r="Y91" s="13">
        <v>153</v>
      </c>
      <c r="Z91" s="13">
        <v>105</v>
      </c>
      <c r="AA91" s="13">
        <v>100</v>
      </c>
      <c r="AB91" s="13" t="s">
        <v>16</v>
      </c>
      <c r="AC91" s="13" t="s">
        <v>16</v>
      </c>
      <c r="AD91" s="17">
        <v>0</v>
      </c>
      <c r="AE91" s="13">
        <v>0</v>
      </c>
      <c r="AF91" s="13">
        <v>0</v>
      </c>
      <c r="AG91" s="13">
        <v>0</v>
      </c>
      <c r="AH91" s="13">
        <v>0</v>
      </c>
      <c r="AI91" s="18">
        <v>587.38199999999995</v>
      </c>
      <c r="AJ91" s="18">
        <v>4782.9178000000002</v>
      </c>
      <c r="AK91" s="18">
        <v>312.06319999999999</v>
      </c>
      <c r="AL91" s="27">
        <f>Table2[[#This Row],[Direct Tax Revenue
Through Current FY]]+Table2[[#This Row],[Direct Tax Revenue
Next FY &amp; After]]</f>
        <v>5094.9809999999998</v>
      </c>
      <c r="AM91" s="18">
        <v>337.36559999999997</v>
      </c>
      <c r="AN91" s="18">
        <v>2062.0657999999999</v>
      </c>
      <c r="AO91" s="18">
        <v>179.23500000000001</v>
      </c>
      <c r="AP91" s="18">
        <f>Table2[[#This Row],[Indirect  &amp; Induced Tax Revenue
Through Current FY]]+Table2[[#This Row],[Indirect  &amp; Induced Tax Revenue
Next FY &amp; After]]</f>
        <v>2241.3008</v>
      </c>
      <c r="AQ91" s="18">
        <v>924.74760000000003</v>
      </c>
      <c r="AR91" s="18">
        <v>6844.9835999999996</v>
      </c>
      <c r="AS91" s="18">
        <v>491.29820000000001</v>
      </c>
      <c r="AT91" s="18">
        <f>Table2[[#This Row],[Total Tax Revenue Generated
Through Current FY]]+Table2[[#This Row],[Total Tax Revenues Generated 
Next FY &amp; After]]</f>
        <v>7336.2817999999997</v>
      </c>
      <c r="AU91" s="18">
        <f>VLOOKUP(A:A,[1]AssistancePivot!$1:$1048576,86,FALSE)</f>
        <v>0</v>
      </c>
      <c r="AV91" s="18">
        <v>0</v>
      </c>
      <c r="AW91" s="18">
        <v>0</v>
      </c>
      <c r="AX91" s="18">
        <v>0</v>
      </c>
      <c r="AY91" s="18">
        <v>0</v>
      </c>
      <c r="AZ91" s="18">
        <v>0</v>
      </c>
      <c r="BA91" s="18">
        <v>0</v>
      </c>
      <c r="BB91" s="18">
        <f>Table2[[#This Row],[MRT Savings
Through Current FY]]+Table2[[#This Row],[MRT Savings
Next FY &amp; After]]</f>
        <v>0</v>
      </c>
      <c r="BC91" s="18">
        <v>0</v>
      </c>
      <c r="BD91" s="18">
        <v>90.750500000000002</v>
      </c>
      <c r="BE91" s="18">
        <v>0</v>
      </c>
      <c r="BF91" s="18">
        <f>Table2[[#This Row],[ST Savings
Through Current FY]]+Table2[[#This Row],[ST Savings
Next FY &amp; After]]</f>
        <v>90.750500000000002</v>
      </c>
      <c r="BG91" s="18">
        <v>0</v>
      </c>
      <c r="BH91" s="18">
        <v>0</v>
      </c>
      <c r="BI91" s="18">
        <v>0</v>
      </c>
      <c r="BJ91" s="18">
        <f>Table2[[#This Row],[Energy Savings
Through Current FY]]+Table2[[#This Row],[Energy Savings
Next FY &amp; After]]</f>
        <v>0</v>
      </c>
      <c r="BK91" s="18">
        <v>0</v>
      </c>
      <c r="BL91" s="18">
        <v>0</v>
      </c>
      <c r="BM91" s="18">
        <v>0</v>
      </c>
      <c r="BN91" s="18">
        <f>Table2[[#This Row],[Bond Savings
Through Current FY]]+Table2[[#This Row],[Bond Savings
Next FY &amp; After]]</f>
        <v>0</v>
      </c>
      <c r="BO91" s="18">
        <v>0</v>
      </c>
      <c r="BP91" s="18">
        <v>90.750500000000002</v>
      </c>
      <c r="BQ91" s="18">
        <v>0</v>
      </c>
      <c r="BR91" s="18">
        <f>Table2[[#This Row],[Total Savings
Through Current FY]]+Table2[[#This Row],[Total Savings
Next FY &amp; After]]</f>
        <v>90.750500000000002</v>
      </c>
      <c r="BS91" s="18">
        <v>0</v>
      </c>
      <c r="BT91" s="18">
        <v>0</v>
      </c>
      <c r="BU91" s="18">
        <v>0</v>
      </c>
      <c r="BV91" s="18">
        <f>Table2[[#This Row],[Recapture, Cancellation, or Reduction
Through Current FY]]+Table2[[#This Row],[Recapture, Cancellation, or Reduction
Next FY &amp; After]]</f>
        <v>0</v>
      </c>
      <c r="BW91" s="18">
        <v>0</v>
      </c>
      <c r="BX91" s="18">
        <v>0</v>
      </c>
      <c r="BY91" s="18">
        <v>0</v>
      </c>
      <c r="BZ91" s="18">
        <f>Table2[[#This Row],[Penalty Paid
Through Current FY]]+Table2[[#This Row],[Penalty Paid
Next FY &amp; After]]</f>
        <v>0</v>
      </c>
      <c r="CA91" s="18">
        <v>0</v>
      </c>
      <c r="CB91" s="18">
        <v>0</v>
      </c>
      <c r="CC91" s="18">
        <v>0</v>
      </c>
      <c r="CD91" s="18">
        <f>Table2[[#This Row],[Total Recapture &amp; Penalties
Through Current FY]]+Table2[[#This Row],[Total Recapture &amp; Penalties
Next FY &amp; After]]</f>
        <v>0</v>
      </c>
      <c r="CE91" s="18">
        <v>924.74760000000003</v>
      </c>
      <c r="CF91" s="18">
        <v>6754.2331000000004</v>
      </c>
      <c r="CG91" s="18">
        <v>491.29820000000001</v>
      </c>
      <c r="CH91" s="18">
        <f>Table2[[#This Row],[Total Net Tax Revenue Generated
Through Current FY]]+Table2[[#This Row],[Total Net Tax Revenue Generated
Next FY &amp; After]]</f>
        <v>7245.5313000000006</v>
      </c>
      <c r="CI91" s="18">
        <v>0</v>
      </c>
      <c r="CJ91" s="18">
        <v>0</v>
      </c>
      <c r="CK91" s="18">
        <v>0</v>
      </c>
      <c r="CL91" s="18">
        <v>0</v>
      </c>
      <c r="CM91" s="43">
        <v>0</v>
      </c>
      <c r="CN91" s="43">
        <v>0</v>
      </c>
      <c r="CO91" s="43">
        <v>153</v>
      </c>
      <c r="CP91" s="43">
        <v>0</v>
      </c>
      <c r="CQ91" s="43">
        <f>Table2[[#This Row],[Total Number of Industrial Jobs]]+Table2[[#This Row],[Total Number of Restaurant Jobs]]+Table2[[#This Row],[Total Number of Retail Jobs]]+Table2[[#This Row],[Total Number of Other Jobs]]</f>
        <v>153</v>
      </c>
      <c r="CR91" s="43">
        <v>0</v>
      </c>
      <c r="CS91" s="43">
        <v>0</v>
      </c>
      <c r="CT91" s="43">
        <v>153</v>
      </c>
      <c r="CU91" s="43">
        <v>0</v>
      </c>
      <c r="CV91" s="43">
        <f>Table2[[#This Row],[Number of Industrial Jobs Earning a Living Wage or more]]+Table2[[#This Row],[Number of Restaurant Jobs Earning a Living Wage or more]]+Table2[[#This Row],[Number of Retail Jobs Earning a Living Wage or more]]+Table2[[#This Row],[Number of Other Jobs Earning a Living Wage or more]]</f>
        <v>153</v>
      </c>
      <c r="CW91" s="47">
        <v>0</v>
      </c>
      <c r="CX91" s="47">
        <v>0</v>
      </c>
      <c r="CY91" s="47">
        <v>100</v>
      </c>
      <c r="CZ91" s="47">
        <v>0</v>
      </c>
      <c r="DA91" s="42">
        <v>1</v>
      </c>
      <c r="DB91" s="4"/>
      <c r="DE91" s="3"/>
      <c r="DF91" s="4"/>
      <c r="DG91" s="4"/>
      <c r="DH91" s="11"/>
      <c r="DI91" s="3"/>
      <c r="DJ91" s="1"/>
      <c r="DK91" s="1"/>
      <c r="DL91" s="1"/>
    </row>
    <row r="92" spans="1:116" x14ac:dyDescent="0.2">
      <c r="A92" s="12">
        <v>93928</v>
      </c>
      <c r="B92" s="14" t="s">
        <v>696</v>
      </c>
      <c r="C92" s="15" t="s">
        <v>1601</v>
      </c>
      <c r="D92" s="15" t="s">
        <v>689</v>
      </c>
      <c r="E92" s="25" t="s">
        <v>1653</v>
      </c>
      <c r="F92" s="26" t="s">
        <v>539</v>
      </c>
      <c r="G92" s="16">
        <v>910000</v>
      </c>
      <c r="H92" s="14" t="s">
        <v>690</v>
      </c>
      <c r="I92" s="14" t="s">
        <v>697</v>
      </c>
      <c r="J92" s="12">
        <v>41</v>
      </c>
      <c r="K92" s="14" t="s">
        <v>12</v>
      </c>
      <c r="L92" s="15" t="s">
        <v>2162</v>
      </c>
      <c r="M92" s="15" t="s">
        <v>2030</v>
      </c>
      <c r="N92" s="15">
        <v>47103</v>
      </c>
      <c r="O92" s="15">
        <v>45825</v>
      </c>
      <c r="P92" s="13">
        <v>79</v>
      </c>
      <c r="Q92" s="13">
        <v>6</v>
      </c>
      <c r="R92" s="13">
        <v>0</v>
      </c>
      <c r="S92" s="13">
        <v>0</v>
      </c>
      <c r="T92" s="13">
        <v>92</v>
      </c>
      <c r="U92" s="13">
        <v>0</v>
      </c>
      <c r="V92" s="13">
        <v>40</v>
      </c>
      <c r="W92" s="13">
        <v>0</v>
      </c>
      <c r="X92" s="13">
        <v>0</v>
      </c>
      <c r="Y92" s="13">
        <v>132</v>
      </c>
      <c r="Z92" s="13">
        <v>86</v>
      </c>
      <c r="AA92" s="13">
        <v>100</v>
      </c>
      <c r="AB92" s="13" t="s">
        <v>16</v>
      </c>
      <c r="AC92" s="13" t="s">
        <v>16</v>
      </c>
      <c r="AD92" s="17">
        <v>0</v>
      </c>
      <c r="AE92" s="13">
        <v>0</v>
      </c>
      <c r="AF92" s="13">
        <v>0</v>
      </c>
      <c r="AG92" s="13">
        <v>0</v>
      </c>
      <c r="AH92" s="13">
        <v>0</v>
      </c>
      <c r="AI92" s="18">
        <v>706.08889999999997</v>
      </c>
      <c r="AJ92" s="18">
        <v>4176.7969999999996</v>
      </c>
      <c r="AK92" s="18">
        <v>0</v>
      </c>
      <c r="AL92" s="27">
        <f>Table2[[#This Row],[Direct Tax Revenue
Through Current FY]]+Table2[[#This Row],[Direct Tax Revenue
Next FY &amp; After]]</f>
        <v>4176.7969999999996</v>
      </c>
      <c r="AM92" s="18">
        <v>287.80309999999997</v>
      </c>
      <c r="AN92" s="18">
        <v>2159.4292</v>
      </c>
      <c r="AO92" s="18">
        <v>0</v>
      </c>
      <c r="AP92" s="18">
        <f>Table2[[#This Row],[Indirect  &amp; Induced Tax Revenue
Through Current FY]]+Table2[[#This Row],[Indirect  &amp; Induced Tax Revenue
Next FY &amp; After]]</f>
        <v>2159.4292</v>
      </c>
      <c r="AQ92" s="18">
        <v>993.89200000000005</v>
      </c>
      <c r="AR92" s="18">
        <v>6336.2262000000001</v>
      </c>
      <c r="AS92" s="18">
        <v>0</v>
      </c>
      <c r="AT92" s="18">
        <f>Table2[[#This Row],[Total Tax Revenue Generated
Through Current FY]]+Table2[[#This Row],[Total Tax Revenues Generated 
Next FY &amp; After]]</f>
        <v>6336.2262000000001</v>
      </c>
      <c r="AU92" s="18">
        <f>VLOOKUP(A:A,[1]AssistancePivot!$1:$1048576,86,FALSE)</f>
        <v>0</v>
      </c>
      <c r="AV92" s="18">
        <v>0</v>
      </c>
      <c r="AW92" s="18">
        <v>0</v>
      </c>
      <c r="AX92" s="18">
        <v>0</v>
      </c>
      <c r="AY92" s="18">
        <v>0</v>
      </c>
      <c r="AZ92" s="18">
        <v>0</v>
      </c>
      <c r="BA92" s="18">
        <v>0</v>
      </c>
      <c r="BB92" s="18">
        <f>Table2[[#This Row],[MRT Savings
Through Current FY]]+Table2[[#This Row],[MRT Savings
Next FY &amp; After]]</f>
        <v>0</v>
      </c>
      <c r="BC92" s="18">
        <v>0</v>
      </c>
      <c r="BD92" s="18">
        <v>12.075900000000001</v>
      </c>
      <c r="BE92" s="18">
        <v>0</v>
      </c>
      <c r="BF92" s="18">
        <f>Table2[[#This Row],[ST Savings
Through Current FY]]+Table2[[#This Row],[ST Savings
Next FY &amp; After]]</f>
        <v>12.075900000000001</v>
      </c>
      <c r="BG92" s="18">
        <v>0</v>
      </c>
      <c r="BH92" s="18">
        <v>0</v>
      </c>
      <c r="BI92" s="18">
        <v>0</v>
      </c>
      <c r="BJ92" s="18">
        <f>Table2[[#This Row],[Energy Savings
Through Current FY]]+Table2[[#This Row],[Energy Savings
Next FY &amp; After]]</f>
        <v>0</v>
      </c>
      <c r="BK92" s="18">
        <v>0</v>
      </c>
      <c r="BL92" s="18">
        <v>0</v>
      </c>
      <c r="BM92" s="18">
        <v>0</v>
      </c>
      <c r="BN92" s="18">
        <f>Table2[[#This Row],[Bond Savings
Through Current FY]]+Table2[[#This Row],[Bond Savings
Next FY &amp; After]]</f>
        <v>0</v>
      </c>
      <c r="BO92" s="18">
        <v>0</v>
      </c>
      <c r="BP92" s="18">
        <v>12.075900000000001</v>
      </c>
      <c r="BQ92" s="18">
        <v>0</v>
      </c>
      <c r="BR92" s="18">
        <f>Table2[[#This Row],[Total Savings
Through Current FY]]+Table2[[#This Row],[Total Savings
Next FY &amp; After]]</f>
        <v>12.075900000000001</v>
      </c>
      <c r="BS92" s="18">
        <v>0</v>
      </c>
      <c r="BT92" s="18">
        <v>0</v>
      </c>
      <c r="BU92" s="18">
        <v>0</v>
      </c>
      <c r="BV92" s="18">
        <f>Table2[[#This Row],[Recapture, Cancellation, or Reduction
Through Current FY]]+Table2[[#This Row],[Recapture, Cancellation, or Reduction
Next FY &amp; After]]</f>
        <v>0</v>
      </c>
      <c r="BW92" s="18">
        <v>0</v>
      </c>
      <c r="BX92" s="18">
        <v>0</v>
      </c>
      <c r="BY92" s="18">
        <v>0</v>
      </c>
      <c r="BZ92" s="18">
        <f>Table2[[#This Row],[Penalty Paid
Through Current FY]]+Table2[[#This Row],[Penalty Paid
Next FY &amp; After]]</f>
        <v>0</v>
      </c>
      <c r="CA92" s="18">
        <v>0</v>
      </c>
      <c r="CB92" s="18">
        <v>0</v>
      </c>
      <c r="CC92" s="18">
        <v>0</v>
      </c>
      <c r="CD92" s="18">
        <f>Table2[[#This Row],[Total Recapture &amp; Penalties
Through Current FY]]+Table2[[#This Row],[Total Recapture &amp; Penalties
Next FY &amp; After]]</f>
        <v>0</v>
      </c>
      <c r="CE92" s="18">
        <v>993.89200000000005</v>
      </c>
      <c r="CF92" s="18">
        <v>6324.1503000000002</v>
      </c>
      <c r="CG92" s="18">
        <v>0</v>
      </c>
      <c r="CH92" s="18">
        <f>Table2[[#This Row],[Total Net Tax Revenue Generated
Through Current FY]]+Table2[[#This Row],[Total Net Tax Revenue Generated
Next FY &amp; After]]</f>
        <v>6324.1503000000002</v>
      </c>
      <c r="CI92" s="18">
        <v>0</v>
      </c>
      <c r="CJ92" s="18">
        <v>0</v>
      </c>
      <c r="CK92" s="18">
        <v>0</v>
      </c>
      <c r="CL92" s="18">
        <v>0</v>
      </c>
      <c r="CM92" s="43">
        <v>0</v>
      </c>
      <c r="CN92" s="43">
        <v>0</v>
      </c>
      <c r="CO92" s="43">
        <v>132</v>
      </c>
      <c r="CP92" s="43">
        <v>0</v>
      </c>
      <c r="CQ92" s="43">
        <f>Table2[[#This Row],[Total Number of Industrial Jobs]]+Table2[[#This Row],[Total Number of Restaurant Jobs]]+Table2[[#This Row],[Total Number of Retail Jobs]]+Table2[[#This Row],[Total Number of Other Jobs]]</f>
        <v>132</v>
      </c>
      <c r="CR92" s="43">
        <v>0</v>
      </c>
      <c r="CS92" s="43">
        <v>0</v>
      </c>
      <c r="CT92" s="43">
        <v>132</v>
      </c>
      <c r="CU92" s="43">
        <v>0</v>
      </c>
      <c r="CV92" s="43">
        <f>Table2[[#This Row],[Number of Industrial Jobs Earning a Living Wage or more]]+Table2[[#This Row],[Number of Restaurant Jobs Earning a Living Wage or more]]+Table2[[#This Row],[Number of Retail Jobs Earning a Living Wage or more]]+Table2[[#This Row],[Number of Other Jobs Earning a Living Wage or more]]</f>
        <v>132</v>
      </c>
      <c r="CW92" s="47">
        <v>0</v>
      </c>
      <c r="CX92" s="47">
        <v>0</v>
      </c>
      <c r="CY92" s="47">
        <v>100</v>
      </c>
      <c r="CZ92" s="47">
        <v>0</v>
      </c>
      <c r="DA92" s="42">
        <v>1</v>
      </c>
      <c r="DB92" s="4"/>
      <c r="DE92" s="3"/>
      <c r="DF92" s="4"/>
      <c r="DG92" s="4"/>
      <c r="DH92" s="11"/>
      <c r="DI92" s="3"/>
      <c r="DJ92" s="1"/>
      <c r="DK92" s="1"/>
      <c r="DL92" s="1"/>
    </row>
    <row r="93" spans="1:116" x14ac:dyDescent="0.2">
      <c r="A93" s="12">
        <v>93920</v>
      </c>
      <c r="B93" s="14" t="s">
        <v>687</v>
      </c>
      <c r="C93" s="15" t="s">
        <v>1601</v>
      </c>
      <c r="D93" s="15" t="s">
        <v>689</v>
      </c>
      <c r="E93" s="25" t="s">
        <v>1653</v>
      </c>
      <c r="F93" s="26" t="s">
        <v>539</v>
      </c>
      <c r="G93" s="16">
        <v>980000</v>
      </c>
      <c r="H93" s="14" t="s">
        <v>690</v>
      </c>
      <c r="I93" s="14" t="s">
        <v>688</v>
      </c>
      <c r="J93" s="12">
        <v>34</v>
      </c>
      <c r="K93" s="14" t="s">
        <v>12</v>
      </c>
      <c r="L93" s="15" t="s">
        <v>2159</v>
      </c>
      <c r="M93" s="15" t="s">
        <v>1902</v>
      </c>
      <c r="N93" s="15">
        <v>100200</v>
      </c>
      <c r="O93" s="15">
        <v>52370</v>
      </c>
      <c r="P93" s="13">
        <v>85</v>
      </c>
      <c r="Q93" s="13">
        <v>6</v>
      </c>
      <c r="R93" s="13">
        <v>0</v>
      </c>
      <c r="S93" s="13">
        <v>0</v>
      </c>
      <c r="T93" s="13">
        <v>140</v>
      </c>
      <c r="U93" s="13">
        <v>0</v>
      </c>
      <c r="V93" s="13">
        <v>69</v>
      </c>
      <c r="W93" s="13">
        <v>0</v>
      </c>
      <c r="X93" s="13">
        <v>0</v>
      </c>
      <c r="Y93" s="13">
        <v>209</v>
      </c>
      <c r="Z93" s="13">
        <v>139</v>
      </c>
      <c r="AA93" s="13">
        <v>100</v>
      </c>
      <c r="AB93" s="13" t="s">
        <v>16</v>
      </c>
      <c r="AC93" s="13" t="s">
        <v>16</v>
      </c>
      <c r="AD93" s="17">
        <v>0</v>
      </c>
      <c r="AE93" s="13">
        <v>0</v>
      </c>
      <c r="AF93" s="13">
        <v>0</v>
      </c>
      <c r="AG93" s="13">
        <v>0</v>
      </c>
      <c r="AH93" s="13">
        <v>0</v>
      </c>
      <c r="AI93" s="18">
        <v>644.93799999999999</v>
      </c>
      <c r="AJ93" s="18">
        <v>4210.8131000000003</v>
      </c>
      <c r="AK93" s="18">
        <v>0</v>
      </c>
      <c r="AL93" s="27">
        <f>Table2[[#This Row],[Direct Tax Revenue
Through Current FY]]+Table2[[#This Row],[Direct Tax Revenue
Next FY &amp; After]]</f>
        <v>4210.8131000000003</v>
      </c>
      <c r="AM93" s="18">
        <v>465.17399999999998</v>
      </c>
      <c r="AN93" s="18">
        <v>2975.4074000000001</v>
      </c>
      <c r="AO93" s="18">
        <v>0</v>
      </c>
      <c r="AP93" s="18">
        <f>Table2[[#This Row],[Indirect  &amp; Induced Tax Revenue
Through Current FY]]+Table2[[#This Row],[Indirect  &amp; Induced Tax Revenue
Next FY &amp; After]]</f>
        <v>2975.4074000000001</v>
      </c>
      <c r="AQ93" s="18">
        <v>1110.1120000000001</v>
      </c>
      <c r="AR93" s="18">
        <v>7186.2205000000004</v>
      </c>
      <c r="AS93" s="18">
        <v>0</v>
      </c>
      <c r="AT93" s="18">
        <f>Table2[[#This Row],[Total Tax Revenue Generated
Through Current FY]]+Table2[[#This Row],[Total Tax Revenues Generated 
Next FY &amp; After]]</f>
        <v>7186.2205000000004</v>
      </c>
      <c r="AU93" s="18">
        <f>VLOOKUP(A:A,[1]AssistancePivot!$1:$1048576,86,FALSE)</f>
        <v>0</v>
      </c>
      <c r="AV93" s="18">
        <v>0</v>
      </c>
      <c r="AW93" s="18">
        <v>0</v>
      </c>
      <c r="AX93" s="18">
        <v>0</v>
      </c>
      <c r="AY93" s="18">
        <v>0</v>
      </c>
      <c r="AZ93" s="18">
        <v>0</v>
      </c>
      <c r="BA93" s="18">
        <v>0</v>
      </c>
      <c r="BB93" s="18">
        <f>Table2[[#This Row],[MRT Savings
Through Current FY]]+Table2[[#This Row],[MRT Savings
Next FY &amp; After]]</f>
        <v>0</v>
      </c>
      <c r="BC93" s="18">
        <v>0</v>
      </c>
      <c r="BD93" s="18">
        <v>53.885300000000001</v>
      </c>
      <c r="BE93" s="18">
        <v>0</v>
      </c>
      <c r="BF93" s="18">
        <f>Table2[[#This Row],[ST Savings
Through Current FY]]+Table2[[#This Row],[ST Savings
Next FY &amp; After]]</f>
        <v>53.885300000000001</v>
      </c>
      <c r="BG93" s="18">
        <v>0</v>
      </c>
      <c r="BH93" s="18">
        <v>0</v>
      </c>
      <c r="BI93" s="18">
        <v>0</v>
      </c>
      <c r="BJ93" s="18">
        <f>Table2[[#This Row],[Energy Savings
Through Current FY]]+Table2[[#This Row],[Energy Savings
Next FY &amp; After]]</f>
        <v>0</v>
      </c>
      <c r="BK93" s="18">
        <v>0</v>
      </c>
      <c r="BL93" s="18">
        <v>0</v>
      </c>
      <c r="BM93" s="18">
        <v>0</v>
      </c>
      <c r="BN93" s="18">
        <f>Table2[[#This Row],[Bond Savings
Through Current FY]]+Table2[[#This Row],[Bond Savings
Next FY &amp; After]]</f>
        <v>0</v>
      </c>
      <c r="BO93" s="18">
        <v>0</v>
      </c>
      <c r="BP93" s="18">
        <v>53.885300000000001</v>
      </c>
      <c r="BQ93" s="18">
        <v>0</v>
      </c>
      <c r="BR93" s="18">
        <f>Table2[[#This Row],[Total Savings
Through Current FY]]+Table2[[#This Row],[Total Savings
Next FY &amp; After]]</f>
        <v>53.885300000000001</v>
      </c>
      <c r="BS93" s="18">
        <v>0</v>
      </c>
      <c r="BT93" s="18">
        <v>0</v>
      </c>
      <c r="BU93" s="18">
        <v>0</v>
      </c>
      <c r="BV93" s="18">
        <f>Table2[[#This Row],[Recapture, Cancellation, or Reduction
Through Current FY]]+Table2[[#This Row],[Recapture, Cancellation, or Reduction
Next FY &amp; After]]</f>
        <v>0</v>
      </c>
      <c r="BW93" s="18">
        <v>0</v>
      </c>
      <c r="BX93" s="18">
        <v>0</v>
      </c>
      <c r="BY93" s="18">
        <v>0</v>
      </c>
      <c r="BZ93" s="18">
        <f>Table2[[#This Row],[Penalty Paid
Through Current FY]]+Table2[[#This Row],[Penalty Paid
Next FY &amp; After]]</f>
        <v>0</v>
      </c>
      <c r="CA93" s="18">
        <v>0</v>
      </c>
      <c r="CB93" s="18">
        <v>0</v>
      </c>
      <c r="CC93" s="18">
        <v>0</v>
      </c>
      <c r="CD93" s="18">
        <f>Table2[[#This Row],[Total Recapture &amp; Penalties
Through Current FY]]+Table2[[#This Row],[Total Recapture &amp; Penalties
Next FY &amp; After]]</f>
        <v>0</v>
      </c>
      <c r="CE93" s="18">
        <v>1110.1120000000001</v>
      </c>
      <c r="CF93" s="18">
        <v>7132.3352000000004</v>
      </c>
      <c r="CG93" s="18">
        <v>0</v>
      </c>
      <c r="CH93" s="18">
        <f>Table2[[#This Row],[Total Net Tax Revenue Generated
Through Current FY]]+Table2[[#This Row],[Total Net Tax Revenue Generated
Next FY &amp; After]]</f>
        <v>7132.3352000000004</v>
      </c>
      <c r="CI93" s="18">
        <v>0</v>
      </c>
      <c r="CJ93" s="18">
        <v>0</v>
      </c>
      <c r="CK93" s="18">
        <v>0</v>
      </c>
      <c r="CL93" s="18">
        <v>0</v>
      </c>
      <c r="CM93" s="43">
        <v>0</v>
      </c>
      <c r="CN93" s="43">
        <v>0</v>
      </c>
      <c r="CO93" s="43">
        <v>209</v>
      </c>
      <c r="CP93" s="43">
        <v>0</v>
      </c>
      <c r="CQ93" s="43">
        <f>Table2[[#This Row],[Total Number of Industrial Jobs]]+Table2[[#This Row],[Total Number of Restaurant Jobs]]+Table2[[#This Row],[Total Number of Retail Jobs]]+Table2[[#This Row],[Total Number of Other Jobs]]</f>
        <v>209</v>
      </c>
      <c r="CR93" s="43">
        <v>0</v>
      </c>
      <c r="CS93" s="43">
        <v>0</v>
      </c>
      <c r="CT93" s="43">
        <v>209</v>
      </c>
      <c r="CU93" s="43">
        <v>0</v>
      </c>
      <c r="CV93" s="43">
        <f>Table2[[#This Row],[Number of Industrial Jobs Earning a Living Wage or more]]+Table2[[#This Row],[Number of Restaurant Jobs Earning a Living Wage or more]]+Table2[[#This Row],[Number of Retail Jobs Earning a Living Wage or more]]+Table2[[#This Row],[Number of Other Jobs Earning a Living Wage or more]]</f>
        <v>209</v>
      </c>
      <c r="CW93" s="47">
        <v>0</v>
      </c>
      <c r="CX93" s="47">
        <v>0</v>
      </c>
      <c r="CY93" s="47">
        <v>100</v>
      </c>
      <c r="CZ93" s="47">
        <v>0</v>
      </c>
      <c r="DA93" s="42">
        <v>1</v>
      </c>
      <c r="DB93" s="4"/>
      <c r="DE93" s="3"/>
      <c r="DF93" s="4"/>
      <c r="DG93" s="4"/>
      <c r="DH93" s="11"/>
      <c r="DI93" s="3"/>
      <c r="DJ93" s="1"/>
      <c r="DK93" s="1"/>
      <c r="DL93" s="1"/>
    </row>
    <row r="94" spans="1:116" x14ac:dyDescent="0.2">
      <c r="A94" s="12">
        <v>94073</v>
      </c>
      <c r="B94" s="14" t="s">
        <v>907</v>
      </c>
      <c r="C94" s="15" t="s">
        <v>1580</v>
      </c>
      <c r="D94" s="15" t="s">
        <v>909</v>
      </c>
      <c r="E94" s="25" t="s">
        <v>1764</v>
      </c>
      <c r="F94" s="26" t="s">
        <v>395</v>
      </c>
      <c r="G94" s="16">
        <v>2180000000</v>
      </c>
      <c r="H94" s="14" t="s">
        <v>301</v>
      </c>
      <c r="I94" s="14" t="s">
        <v>908</v>
      </c>
      <c r="J94" s="12">
        <v>3</v>
      </c>
      <c r="K94" s="14" t="s">
        <v>94</v>
      </c>
      <c r="L94" s="15" t="s">
        <v>2283</v>
      </c>
      <c r="M94" s="15" t="s">
        <v>2194</v>
      </c>
      <c r="N94" s="15">
        <v>130068</v>
      </c>
      <c r="O94" s="15">
        <v>1653912</v>
      </c>
      <c r="P94" s="13">
        <v>0</v>
      </c>
      <c r="Q94" s="13">
        <v>6008</v>
      </c>
      <c r="R94" s="13">
        <v>0</v>
      </c>
      <c r="S94" s="13">
        <v>10</v>
      </c>
      <c r="T94" s="13">
        <v>229</v>
      </c>
      <c r="U94" s="13">
        <v>161</v>
      </c>
      <c r="V94" s="13">
        <v>15236</v>
      </c>
      <c r="W94" s="13">
        <v>1157</v>
      </c>
      <c r="X94" s="13">
        <v>150</v>
      </c>
      <c r="Y94" s="13">
        <v>16793</v>
      </c>
      <c r="Z94" s="13">
        <v>16673</v>
      </c>
      <c r="AA94" s="13">
        <v>46.096587863990948</v>
      </c>
      <c r="AB94" s="13" t="s">
        <v>16</v>
      </c>
      <c r="AC94" s="13" t="s">
        <v>16</v>
      </c>
      <c r="AD94" s="17">
        <v>13137</v>
      </c>
      <c r="AE94" s="13">
        <v>1833</v>
      </c>
      <c r="AF94" s="13">
        <v>109</v>
      </c>
      <c r="AG94" s="13">
        <v>57</v>
      </c>
      <c r="AH94" s="13">
        <v>500</v>
      </c>
      <c r="AI94" s="18">
        <v>109667.0763</v>
      </c>
      <c r="AJ94" s="18">
        <v>212935.12950000001</v>
      </c>
      <c r="AK94" s="18">
        <v>1214026.6237000001</v>
      </c>
      <c r="AL94" s="27">
        <f>Table2[[#This Row],[Direct Tax Revenue
Through Current FY]]+Table2[[#This Row],[Direct Tax Revenue
Next FY &amp; After]]</f>
        <v>1426961.7532000002</v>
      </c>
      <c r="AM94" s="18">
        <v>51348.049700000003</v>
      </c>
      <c r="AN94" s="18">
        <v>62738.783900000002</v>
      </c>
      <c r="AO94" s="18">
        <v>567609.58149999997</v>
      </c>
      <c r="AP94" s="18">
        <f>Table2[[#This Row],[Indirect  &amp; Induced Tax Revenue
Through Current FY]]+Table2[[#This Row],[Indirect  &amp; Induced Tax Revenue
Next FY &amp; After]]</f>
        <v>630348.36540000001</v>
      </c>
      <c r="AQ94" s="18">
        <v>161015.12599999999</v>
      </c>
      <c r="AR94" s="18">
        <v>275673.91340000002</v>
      </c>
      <c r="AS94" s="18">
        <v>1781636.2052</v>
      </c>
      <c r="AT94" s="18">
        <f>Table2[[#This Row],[Total Tax Revenue Generated
Through Current FY]]+Table2[[#This Row],[Total Tax Revenues Generated 
Next FY &amp; After]]</f>
        <v>2057310.1185999999</v>
      </c>
      <c r="AU94" s="18">
        <f>VLOOKUP(A:A,[1]AssistancePivot!$1:$1048576,86,FALSE)</f>
        <v>11292.75</v>
      </c>
      <c r="AV94" s="18">
        <v>21684.2546</v>
      </c>
      <c r="AW94" s="18">
        <v>125925.0909</v>
      </c>
      <c r="AX94" s="18">
        <v>147609.3455</v>
      </c>
      <c r="AY94" s="18">
        <v>0</v>
      </c>
      <c r="AZ94" s="18">
        <v>495.05619999999999</v>
      </c>
      <c r="BA94" s="18">
        <v>0</v>
      </c>
      <c r="BB94" s="18">
        <f>Table2[[#This Row],[MRT Savings
Through Current FY]]+Table2[[#This Row],[MRT Savings
Next FY &amp; After]]</f>
        <v>495.05619999999999</v>
      </c>
      <c r="BC94" s="18">
        <v>0</v>
      </c>
      <c r="BD94" s="18">
        <v>0</v>
      </c>
      <c r="BE94" s="18">
        <v>0</v>
      </c>
      <c r="BF94" s="18">
        <f>Table2[[#This Row],[ST Savings
Through Current FY]]+Table2[[#This Row],[ST Savings
Next FY &amp; After]]</f>
        <v>0</v>
      </c>
      <c r="BG94" s="18">
        <v>0</v>
      </c>
      <c r="BH94" s="18">
        <v>0</v>
      </c>
      <c r="BI94" s="18">
        <v>0</v>
      </c>
      <c r="BJ94" s="18">
        <f>Table2[[#This Row],[Energy Savings
Through Current FY]]+Table2[[#This Row],[Energy Savings
Next FY &amp; After]]</f>
        <v>0</v>
      </c>
      <c r="BK94" s="18">
        <v>0</v>
      </c>
      <c r="BL94" s="18">
        <v>0</v>
      </c>
      <c r="BM94" s="18">
        <v>0</v>
      </c>
      <c r="BN94" s="18">
        <f>Table2[[#This Row],[Bond Savings
Through Current FY]]+Table2[[#This Row],[Bond Savings
Next FY &amp; After]]</f>
        <v>0</v>
      </c>
      <c r="BO94" s="18">
        <v>11292.75</v>
      </c>
      <c r="BP94" s="18">
        <v>22179.310799999999</v>
      </c>
      <c r="BQ94" s="18">
        <v>125925.0909</v>
      </c>
      <c r="BR94" s="18">
        <f>Table2[[#This Row],[Total Savings
Through Current FY]]+Table2[[#This Row],[Total Savings
Next FY &amp; After]]</f>
        <v>148104.40169999999</v>
      </c>
      <c r="BS94" s="18">
        <v>0</v>
      </c>
      <c r="BT94" s="18">
        <v>0</v>
      </c>
      <c r="BU94" s="18">
        <v>0</v>
      </c>
      <c r="BV94" s="18">
        <f>Table2[[#This Row],[Recapture, Cancellation, or Reduction
Through Current FY]]+Table2[[#This Row],[Recapture, Cancellation, or Reduction
Next FY &amp; After]]</f>
        <v>0</v>
      </c>
      <c r="BW94" s="18">
        <v>0</v>
      </c>
      <c r="BX94" s="18">
        <v>0</v>
      </c>
      <c r="BY94" s="18">
        <v>0</v>
      </c>
      <c r="BZ94" s="18">
        <f>Table2[[#This Row],[Penalty Paid
Through Current FY]]+Table2[[#This Row],[Penalty Paid
Next FY &amp; After]]</f>
        <v>0</v>
      </c>
      <c r="CA94" s="18">
        <v>0</v>
      </c>
      <c r="CB94" s="18">
        <v>0</v>
      </c>
      <c r="CC94" s="18">
        <v>0</v>
      </c>
      <c r="CD94" s="18">
        <f>Table2[[#This Row],[Total Recapture &amp; Penalties
Through Current FY]]+Table2[[#This Row],[Total Recapture &amp; Penalties
Next FY &amp; After]]</f>
        <v>0</v>
      </c>
      <c r="CE94" s="18">
        <v>149722.37599999999</v>
      </c>
      <c r="CF94" s="18">
        <v>253494.60260000001</v>
      </c>
      <c r="CG94" s="18">
        <v>1655711.1143</v>
      </c>
      <c r="CH94" s="18">
        <f>Table2[[#This Row],[Total Net Tax Revenue Generated
Through Current FY]]+Table2[[#This Row],[Total Net Tax Revenue Generated
Next FY &amp; After]]</f>
        <v>1909205.7169000001</v>
      </c>
      <c r="CI94" s="18">
        <v>0</v>
      </c>
      <c r="CJ94" s="18">
        <v>0</v>
      </c>
      <c r="CK94" s="18">
        <v>0</v>
      </c>
      <c r="CL94" s="18">
        <v>0</v>
      </c>
      <c r="CM94" s="43">
        <v>0</v>
      </c>
      <c r="CN94" s="43">
        <v>0</v>
      </c>
      <c r="CO94" s="43">
        <v>0</v>
      </c>
      <c r="CP94" s="43">
        <v>16943</v>
      </c>
      <c r="CQ94" s="43">
        <f>Table2[[#This Row],[Total Number of Industrial Jobs]]+Table2[[#This Row],[Total Number of Restaurant Jobs]]+Table2[[#This Row],[Total Number of Retail Jobs]]+Table2[[#This Row],[Total Number of Other Jobs]]</f>
        <v>16943</v>
      </c>
      <c r="CR94" s="43">
        <v>0</v>
      </c>
      <c r="CS94" s="43">
        <v>0</v>
      </c>
      <c r="CT94" s="43">
        <v>0</v>
      </c>
      <c r="CU94" s="43">
        <v>16943</v>
      </c>
      <c r="CV94" s="43">
        <f>Table2[[#This Row],[Number of Industrial Jobs Earning a Living Wage or more]]+Table2[[#This Row],[Number of Restaurant Jobs Earning a Living Wage or more]]+Table2[[#This Row],[Number of Retail Jobs Earning a Living Wage or more]]+Table2[[#This Row],[Number of Other Jobs Earning a Living Wage or more]]</f>
        <v>16943</v>
      </c>
      <c r="CW94" s="47">
        <v>0</v>
      </c>
      <c r="CX94" s="47">
        <v>0</v>
      </c>
      <c r="CY94" s="47">
        <v>0</v>
      </c>
      <c r="CZ94" s="47">
        <v>100</v>
      </c>
      <c r="DA94" s="42">
        <v>1</v>
      </c>
      <c r="DB94" s="4"/>
      <c r="DE94" s="3"/>
      <c r="DF94" s="4"/>
      <c r="DG94" s="4"/>
      <c r="DH94" s="11"/>
      <c r="DI94" s="3"/>
      <c r="DJ94" s="1"/>
      <c r="DK94" s="1"/>
      <c r="DL94" s="1"/>
    </row>
    <row r="95" spans="1:116" x14ac:dyDescent="0.2">
      <c r="A95" s="12">
        <v>94205</v>
      </c>
      <c r="B95" s="14" t="s">
        <v>1204</v>
      </c>
      <c r="C95" s="15" t="s">
        <v>1580</v>
      </c>
      <c r="D95" s="15" t="s">
        <v>1206</v>
      </c>
      <c r="E95" s="25" t="s">
        <v>1820</v>
      </c>
      <c r="F95" s="26" t="s">
        <v>395</v>
      </c>
      <c r="G95" s="16">
        <v>2423000000</v>
      </c>
      <c r="H95" s="14" t="s">
        <v>301</v>
      </c>
      <c r="I95" s="14" t="s">
        <v>1205</v>
      </c>
      <c r="J95" s="12">
        <v>3</v>
      </c>
      <c r="K95" s="14" t="s">
        <v>94</v>
      </c>
      <c r="L95" s="15" t="s">
        <v>2283</v>
      </c>
      <c r="M95" s="15" t="s">
        <v>2193</v>
      </c>
      <c r="N95" s="15">
        <v>62000</v>
      </c>
      <c r="O95" s="15">
        <v>1820000</v>
      </c>
      <c r="P95" s="13">
        <v>0</v>
      </c>
      <c r="Q95" s="13">
        <v>2506</v>
      </c>
      <c r="R95" s="13">
        <v>0</v>
      </c>
      <c r="S95" s="13">
        <v>0</v>
      </c>
      <c r="T95" s="13">
        <v>0</v>
      </c>
      <c r="U95" s="13">
        <v>0</v>
      </c>
      <c r="V95" s="13">
        <v>0</v>
      </c>
      <c r="W95" s="13">
        <v>0</v>
      </c>
      <c r="X95" s="13">
        <v>935</v>
      </c>
      <c r="Y95" s="13">
        <v>0</v>
      </c>
      <c r="Z95" s="13">
        <v>0</v>
      </c>
      <c r="AA95" s="13">
        <v>0</v>
      </c>
      <c r="AB95" s="13" t="s">
        <v>17</v>
      </c>
      <c r="AC95" s="13" t="s">
        <v>17</v>
      </c>
      <c r="AD95" s="17">
        <v>0</v>
      </c>
      <c r="AE95" s="13">
        <v>0</v>
      </c>
      <c r="AF95" s="13">
        <v>0</v>
      </c>
      <c r="AG95" s="13">
        <v>0</v>
      </c>
      <c r="AH95" s="13">
        <v>0</v>
      </c>
      <c r="AI95" s="18">
        <v>8461.8765000000003</v>
      </c>
      <c r="AJ95" s="18">
        <v>19760.942899999998</v>
      </c>
      <c r="AK95" s="18">
        <v>68943.536300000007</v>
      </c>
      <c r="AL95" s="27">
        <f>Table2[[#This Row],[Direct Tax Revenue
Through Current FY]]+Table2[[#This Row],[Direct Tax Revenue
Next FY &amp; After]]</f>
        <v>88704.479200000002</v>
      </c>
      <c r="AM95" s="18">
        <v>3946.3366999999998</v>
      </c>
      <c r="AN95" s="18">
        <v>6568.0814</v>
      </c>
      <c r="AO95" s="18">
        <v>22967.3881</v>
      </c>
      <c r="AP95" s="18">
        <f>Table2[[#This Row],[Indirect  &amp; Induced Tax Revenue
Through Current FY]]+Table2[[#This Row],[Indirect  &amp; Induced Tax Revenue
Next FY &amp; After]]</f>
        <v>29535.469499999999</v>
      </c>
      <c r="AQ95" s="18">
        <v>12408.2132</v>
      </c>
      <c r="AR95" s="18">
        <v>26329.024300000001</v>
      </c>
      <c r="AS95" s="18">
        <v>91910.924400000004</v>
      </c>
      <c r="AT95" s="18">
        <f>Table2[[#This Row],[Total Tax Revenue Generated
Through Current FY]]+Table2[[#This Row],[Total Tax Revenues Generated 
Next FY &amp; After]]</f>
        <v>118239.94870000001</v>
      </c>
      <c r="AU95" s="18">
        <f>VLOOKUP(A:A,[1]AssistancePivot!$1:$1048576,86,FALSE)</f>
        <v>0</v>
      </c>
      <c r="AV95" s="18">
        <v>0</v>
      </c>
      <c r="AW95" s="18">
        <v>0</v>
      </c>
      <c r="AX95" s="18">
        <v>0</v>
      </c>
      <c r="AY95" s="18">
        <v>0</v>
      </c>
      <c r="AZ95" s="18">
        <v>3251.2456999999999</v>
      </c>
      <c r="BA95" s="18">
        <v>0</v>
      </c>
      <c r="BB95" s="18">
        <f>Table2[[#This Row],[MRT Savings
Through Current FY]]+Table2[[#This Row],[MRT Savings
Next FY &amp; After]]</f>
        <v>3251.2456999999999</v>
      </c>
      <c r="BC95" s="18">
        <v>0</v>
      </c>
      <c r="BD95" s="18">
        <v>0</v>
      </c>
      <c r="BE95" s="18">
        <v>0</v>
      </c>
      <c r="BF95" s="18">
        <f>Table2[[#This Row],[ST Savings
Through Current FY]]+Table2[[#This Row],[ST Savings
Next FY &amp; After]]</f>
        <v>0</v>
      </c>
      <c r="BG95" s="18">
        <v>0</v>
      </c>
      <c r="BH95" s="18">
        <v>0</v>
      </c>
      <c r="BI95" s="18">
        <v>0</v>
      </c>
      <c r="BJ95" s="18">
        <f>Table2[[#This Row],[Energy Savings
Through Current FY]]+Table2[[#This Row],[Energy Savings
Next FY &amp; After]]</f>
        <v>0</v>
      </c>
      <c r="BK95" s="18">
        <v>0</v>
      </c>
      <c r="BL95" s="18">
        <v>0</v>
      </c>
      <c r="BM95" s="18">
        <v>0</v>
      </c>
      <c r="BN95" s="18">
        <f>Table2[[#This Row],[Bond Savings
Through Current FY]]+Table2[[#This Row],[Bond Savings
Next FY &amp; After]]</f>
        <v>0</v>
      </c>
      <c r="BO95" s="18">
        <v>0</v>
      </c>
      <c r="BP95" s="18">
        <v>3251.2456999999999</v>
      </c>
      <c r="BQ95" s="18">
        <v>0</v>
      </c>
      <c r="BR95" s="18">
        <f>Table2[[#This Row],[Total Savings
Through Current FY]]+Table2[[#This Row],[Total Savings
Next FY &amp; After]]</f>
        <v>3251.2456999999999</v>
      </c>
      <c r="BS95" s="18">
        <v>0</v>
      </c>
      <c r="BT95" s="18">
        <v>0</v>
      </c>
      <c r="BU95" s="18">
        <v>0</v>
      </c>
      <c r="BV95" s="18">
        <f>Table2[[#This Row],[Recapture, Cancellation, or Reduction
Through Current FY]]+Table2[[#This Row],[Recapture, Cancellation, or Reduction
Next FY &amp; After]]</f>
        <v>0</v>
      </c>
      <c r="BW95" s="18">
        <v>0</v>
      </c>
      <c r="BX95" s="18">
        <v>0</v>
      </c>
      <c r="BY95" s="18">
        <v>0</v>
      </c>
      <c r="BZ95" s="18">
        <f>Table2[[#This Row],[Penalty Paid
Through Current FY]]+Table2[[#This Row],[Penalty Paid
Next FY &amp; After]]</f>
        <v>0</v>
      </c>
      <c r="CA95" s="18">
        <v>0</v>
      </c>
      <c r="CB95" s="18">
        <v>0</v>
      </c>
      <c r="CC95" s="18">
        <v>0</v>
      </c>
      <c r="CD95" s="18">
        <f>Table2[[#This Row],[Total Recapture &amp; Penalties
Through Current FY]]+Table2[[#This Row],[Total Recapture &amp; Penalties
Next FY &amp; After]]</f>
        <v>0</v>
      </c>
      <c r="CE95" s="18">
        <v>12408.2132</v>
      </c>
      <c r="CF95" s="18">
        <v>23077.778600000001</v>
      </c>
      <c r="CG95" s="18">
        <v>91910.924400000004</v>
      </c>
      <c r="CH95" s="18">
        <f>Table2[[#This Row],[Total Net Tax Revenue Generated
Through Current FY]]+Table2[[#This Row],[Total Net Tax Revenue Generated
Next FY &amp; After]]</f>
        <v>114988.70300000001</v>
      </c>
      <c r="CI95" s="18">
        <v>0</v>
      </c>
      <c r="CJ95" s="18">
        <v>0</v>
      </c>
      <c r="CK95" s="18">
        <v>0</v>
      </c>
      <c r="CL95" s="18">
        <v>0</v>
      </c>
      <c r="CM95" s="43">
        <v>0</v>
      </c>
      <c r="CN95" s="43">
        <v>0</v>
      </c>
      <c r="CO95" s="43">
        <v>0</v>
      </c>
      <c r="CP95" s="43">
        <v>935</v>
      </c>
      <c r="CQ95" s="43">
        <f>Table2[[#This Row],[Total Number of Industrial Jobs]]+Table2[[#This Row],[Total Number of Restaurant Jobs]]+Table2[[#This Row],[Total Number of Retail Jobs]]+Table2[[#This Row],[Total Number of Other Jobs]]</f>
        <v>935</v>
      </c>
      <c r="CR95" s="43">
        <v>0</v>
      </c>
      <c r="CS95" s="43">
        <v>0</v>
      </c>
      <c r="CT95" s="43">
        <v>0</v>
      </c>
      <c r="CU95" s="43">
        <v>935</v>
      </c>
      <c r="CV95" s="43">
        <f>Table2[[#This Row],[Number of Industrial Jobs Earning a Living Wage or more]]+Table2[[#This Row],[Number of Restaurant Jobs Earning a Living Wage or more]]+Table2[[#This Row],[Number of Retail Jobs Earning a Living Wage or more]]+Table2[[#This Row],[Number of Other Jobs Earning a Living Wage or more]]</f>
        <v>935</v>
      </c>
      <c r="CW95" s="47">
        <v>0</v>
      </c>
      <c r="CX95" s="47">
        <v>0</v>
      </c>
      <c r="CY95" s="47">
        <v>0</v>
      </c>
      <c r="CZ95" s="47">
        <v>100</v>
      </c>
      <c r="DA95" s="42">
        <v>1</v>
      </c>
      <c r="DB95" s="4"/>
      <c r="DE95" s="3"/>
      <c r="DF95" s="4"/>
      <c r="DG95" s="4"/>
      <c r="DH95" s="11"/>
      <c r="DI95" s="3"/>
      <c r="DJ95" s="1"/>
      <c r="DK95" s="1"/>
      <c r="DL95" s="1"/>
    </row>
    <row r="96" spans="1:116" x14ac:dyDescent="0.2">
      <c r="A96" s="12">
        <v>94093</v>
      </c>
      <c r="B96" s="14" t="s">
        <v>950</v>
      </c>
      <c r="C96" s="15" t="s">
        <v>1492</v>
      </c>
      <c r="D96" s="15" t="s">
        <v>952</v>
      </c>
      <c r="E96" s="25" t="s">
        <v>1777</v>
      </c>
      <c r="F96" s="26" t="s">
        <v>13</v>
      </c>
      <c r="G96" s="16">
        <v>26250000</v>
      </c>
      <c r="H96" s="14" t="s">
        <v>22</v>
      </c>
      <c r="I96" s="14" t="s">
        <v>951</v>
      </c>
      <c r="J96" s="12">
        <v>26</v>
      </c>
      <c r="K96" s="14" t="s">
        <v>20</v>
      </c>
      <c r="L96" s="15" t="s">
        <v>2298</v>
      </c>
      <c r="M96" s="15" t="s">
        <v>1994</v>
      </c>
      <c r="N96" s="15">
        <v>60000</v>
      </c>
      <c r="O96" s="15">
        <v>75965</v>
      </c>
      <c r="P96" s="13">
        <v>0</v>
      </c>
      <c r="Q96" s="13">
        <v>22</v>
      </c>
      <c r="R96" s="13">
        <v>0</v>
      </c>
      <c r="S96" s="13">
        <v>1</v>
      </c>
      <c r="T96" s="13">
        <v>2</v>
      </c>
      <c r="U96" s="13">
        <v>2</v>
      </c>
      <c r="V96" s="13">
        <v>103</v>
      </c>
      <c r="W96" s="13">
        <v>8</v>
      </c>
      <c r="X96" s="13">
        <v>0</v>
      </c>
      <c r="Y96" s="13">
        <v>116</v>
      </c>
      <c r="Z96" s="13">
        <v>114</v>
      </c>
      <c r="AA96" s="13">
        <v>68.965517241379317</v>
      </c>
      <c r="AB96" s="13" t="s">
        <v>16</v>
      </c>
      <c r="AC96" s="13" t="s">
        <v>17</v>
      </c>
      <c r="AD96" s="17">
        <v>0</v>
      </c>
      <c r="AE96" s="13">
        <v>0</v>
      </c>
      <c r="AF96" s="13">
        <v>0</v>
      </c>
      <c r="AG96" s="13">
        <v>0</v>
      </c>
      <c r="AH96" s="13">
        <v>0</v>
      </c>
      <c r="AI96" s="18">
        <v>1201.4735000000001</v>
      </c>
      <c r="AJ96" s="18">
        <v>5888.5667999999996</v>
      </c>
      <c r="AK96" s="18">
        <v>11825.874</v>
      </c>
      <c r="AL96" s="27">
        <f>Table2[[#This Row],[Direct Tax Revenue
Through Current FY]]+Table2[[#This Row],[Direct Tax Revenue
Next FY &amp; After]]</f>
        <v>17714.4408</v>
      </c>
      <c r="AM96" s="18">
        <v>640.16589999999997</v>
      </c>
      <c r="AN96" s="18">
        <v>3189.6183999999998</v>
      </c>
      <c r="AO96" s="18">
        <v>6301.0300999999999</v>
      </c>
      <c r="AP96" s="18">
        <f>Table2[[#This Row],[Indirect  &amp; Induced Tax Revenue
Through Current FY]]+Table2[[#This Row],[Indirect  &amp; Induced Tax Revenue
Next FY &amp; After]]</f>
        <v>9490.6484999999993</v>
      </c>
      <c r="AQ96" s="18">
        <v>1841.6394</v>
      </c>
      <c r="AR96" s="18">
        <v>9078.1851999999999</v>
      </c>
      <c r="AS96" s="18">
        <v>18126.9041</v>
      </c>
      <c r="AT96" s="18">
        <f>Table2[[#This Row],[Total Tax Revenue Generated
Through Current FY]]+Table2[[#This Row],[Total Tax Revenues Generated 
Next FY &amp; After]]</f>
        <v>27205.0893</v>
      </c>
      <c r="AU96" s="18">
        <f>VLOOKUP(A:A,[1]AssistancePivot!$1:$1048576,86,FALSE)</f>
        <v>333.02199999999999</v>
      </c>
      <c r="AV96" s="18">
        <v>1321.3307</v>
      </c>
      <c r="AW96" s="18">
        <v>3277.8728000000001</v>
      </c>
      <c r="AX96" s="18">
        <v>4599.2034999999996</v>
      </c>
      <c r="AY96" s="18">
        <v>0</v>
      </c>
      <c r="AZ96" s="18">
        <v>184.58619999999999</v>
      </c>
      <c r="BA96" s="18">
        <v>0</v>
      </c>
      <c r="BB96" s="18">
        <f>Table2[[#This Row],[MRT Savings
Through Current FY]]+Table2[[#This Row],[MRT Savings
Next FY &amp; After]]</f>
        <v>184.58619999999999</v>
      </c>
      <c r="BC96" s="18">
        <v>0</v>
      </c>
      <c r="BD96" s="18">
        <v>184.75470000000001</v>
      </c>
      <c r="BE96" s="18">
        <v>0</v>
      </c>
      <c r="BF96" s="18">
        <f>Table2[[#This Row],[ST Savings
Through Current FY]]+Table2[[#This Row],[ST Savings
Next FY &amp; After]]</f>
        <v>184.75470000000001</v>
      </c>
      <c r="BG96" s="18">
        <v>0</v>
      </c>
      <c r="BH96" s="18">
        <v>0</v>
      </c>
      <c r="BI96" s="18">
        <v>0</v>
      </c>
      <c r="BJ96" s="18">
        <f>Table2[[#This Row],[Energy Savings
Through Current FY]]+Table2[[#This Row],[Energy Savings
Next FY &amp; After]]</f>
        <v>0</v>
      </c>
      <c r="BK96" s="18">
        <v>0</v>
      </c>
      <c r="BL96" s="18">
        <v>0</v>
      </c>
      <c r="BM96" s="18">
        <v>0</v>
      </c>
      <c r="BN96" s="18">
        <f>Table2[[#This Row],[Bond Savings
Through Current FY]]+Table2[[#This Row],[Bond Savings
Next FY &amp; After]]</f>
        <v>0</v>
      </c>
      <c r="BO96" s="18">
        <v>333.02199999999999</v>
      </c>
      <c r="BP96" s="18">
        <v>1690.6715999999999</v>
      </c>
      <c r="BQ96" s="18">
        <v>3277.8728000000001</v>
      </c>
      <c r="BR96" s="18">
        <f>Table2[[#This Row],[Total Savings
Through Current FY]]+Table2[[#This Row],[Total Savings
Next FY &amp; After]]</f>
        <v>4968.5443999999998</v>
      </c>
      <c r="BS96" s="18">
        <v>0</v>
      </c>
      <c r="BT96" s="18">
        <v>1.4113</v>
      </c>
      <c r="BU96" s="18">
        <v>0</v>
      </c>
      <c r="BV96" s="18">
        <f>Table2[[#This Row],[Recapture, Cancellation, or Reduction
Through Current FY]]+Table2[[#This Row],[Recapture, Cancellation, or Reduction
Next FY &amp; After]]</f>
        <v>1.4113</v>
      </c>
      <c r="BW96" s="18">
        <v>0</v>
      </c>
      <c r="BX96" s="18">
        <v>0</v>
      </c>
      <c r="BY96" s="18">
        <v>0</v>
      </c>
      <c r="BZ96" s="18">
        <f>Table2[[#This Row],[Penalty Paid
Through Current FY]]+Table2[[#This Row],[Penalty Paid
Next FY &amp; After]]</f>
        <v>0</v>
      </c>
      <c r="CA96" s="18">
        <v>0</v>
      </c>
      <c r="CB96" s="18">
        <v>1.4113</v>
      </c>
      <c r="CC96" s="18">
        <v>0</v>
      </c>
      <c r="CD96" s="18">
        <f>Table2[[#This Row],[Total Recapture &amp; Penalties
Through Current FY]]+Table2[[#This Row],[Total Recapture &amp; Penalties
Next FY &amp; After]]</f>
        <v>1.4113</v>
      </c>
      <c r="CE96" s="18">
        <v>1508.6174000000001</v>
      </c>
      <c r="CF96" s="18">
        <v>7388.9249</v>
      </c>
      <c r="CG96" s="18">
        <v>14849.031300000001</v>
      </c>
      <c r="CH96" s="18">
        <f>Table2[[#This Row],[Total Net Tax Revenue Generated
Through Current FY]]+Table2[[#This Row],[Total Net Tax Revenue Generated
Next FY &amp; After]]</f>
        <v>22237.956200000001</v>
      </c>
      <c r="CI96" s="18">
        <v>0</v>
      </c>
      <c r="CJ96" s="18">
        <v>0</v>
      </c>
      <c r="CK96" s="18">
        <v>83.28</v>
      </c>
      <c r="CL96" s="18">
        <v>0</v>
      </c>
      <c r="CM96" s="43">
        <v>0</v>
      </c>
      <c r="CN96" s="43">
        <v>0</v>
      </c>
      <c r="CO96" s="43">
        <v>0</v>
      </c>
      <c r="CP96" s="43">
        <v>116</v>
      </c>
      <c r="CQ96" s="43">
        <f>Table2[[#This Row],[Total Number of Industrial Jobs]]+Table2[[#This Row],[Total Number of Restaurant Jobs]]+Table2[[#This Row],[Total Number of Retail Jobs]]+Table2[[#This Row],[Total Number of Other Jobs]]</f>
        <v>116</v>
      </c>
      <c r="CR96" s="43">
        <v>0</v>
      </c>
      <c r="CS96" s="43">
        <v>0</v>
      </c>
      <c r="CT96" s="43">
        <v>0</v>
      </c>
      <c r="CU96" s="43">
        <v>0</v>
      </c>
      <c r="CV96" s="43">
        <f>Table2[[#This Row],[Number of Industrial Jobs Earning a Living Wage or more]]+Table2[[#This Row],[Number of Restaurant Jobs Earning a Living Wage or more]]+Table2[[#This Row],[Number of Retail Jobs Earning a Living Wage or more]]+Table2[[#This Row],[Number of Other Jobs Earning a Living Wage or more]]</f>
        <v>0</v>
      </c>
      <c r="CW96" s="47">
        <v>0</v>
      </c>
      <c r="CX96" s="47">
        <v>0</v>
      </c>
      <c r="CY96" s="47">
        <v>0</v>
      </c>
      <c r="CZ96" s="47">
        <v>0</v>
      </c>
      <c r="DA96" s="42">
        <v>0</v>
      </c>
      <c r="DB96" s="4"/>
      <c r="DE96" s="3"/>
      <c r="DF96" s="4"/>
      <c r="DG96" s="4"/>
      <c r="DH96" s="11"/>
      <c r="DI96" s="3"/>
      <c r="DJ96" s="1"/>
      <c r="DK96" s="1"/>
      <c r="DL96" s="1"/>
    </row>
    <row r="97" spans="1:116" x14ac:dyDescent="0.2">
      <c r="A97" s="12">
        <v>93091</v>
      </c>
      <c r="B97" s="14" t="s">
        <v>366</v>
      </c>
      <c r="C97" s="15" t="s">
        <v>1556</v>
      </c>
      <c r="D97" s="15" t="s">
        <v>368</v>
      </c>
      <c r="E97" s="25" t="s">
        <v>1683</v>
      </c>
      <c r="F97" s="26" t="s">
        <v>13</v>
      </c>
      <c r="G97" s="16">
        <v>5523500</v>
      </c>
      <c r="H97" s="14" t="s">
        <v>22</v>
      </c>
      <c r="I97" s="14" t="s">
        <v>367</v>
      </c>
      <c r="J97" s="12">
        <v>30</v>
      </c>
      <c r="K97" s="14" t="s">
        <v>20</v>
      </c>
      <c r="L97" s="15" t="s">
        <v>2072</v>
      </c>
      <c r="M97" s="15" t="s">
        <v>2073</v>
      </c>
      <c r="N97" s="15">
        <v>32000</v>
      </c>
      <c r="O97" s="15">
        <v>21000</v>
      </c>
      <c r="P97" s="13">
        <v>0</v>
      </c>
      <c r="Q97" s="13">
        <v>7</v>
      </c>
      <c r="R97" s="13">
        <v>0</v>
      </c>
      <c r="S97" s="13">
        <v>0</v>
      </c>
      <c r="T97" s="13">
        <v>0</v>
      </c>
      <c r="U97" s="13">
        <v>0</v>
      </c>
      <c r="V97" s="13">
        <v>140</v>
      </c>
      <c r="W97" s="13">
        <v>0</v>
      </c>
      <c r="X97" s="13">
        <v>0</v>
      </c>
      <c r="Y97" s="13">
        <v>140</v>
      </c>
      <c r="Z97" s="13">
        <v>140</v>
      </c>
      <c r="AA97" s="13">
        <v>1.4285714285714286</v>
      </c>
      <c r="AB97" s="13" t="s">
        <v>16</v>
      </c>
      <c r="AC97" s="13" t="s">
        <v>17</v>
      </c>
      <c r="AD97" s="17">
        <v>0</v>
      </c>
      <c r="AE97" s="13">
        <v>0</v>
      </c>
      <c r="AF97" s="13">
        <v>0</v>
      </c>
      <c r="AG97" s="13">
        <v>0</v>
      </c>
      <c r="AH97" s="13">
        <v>0</v>
      </c>
      <c r="AI97" s="18">
        <v>1113.6835000000001</v>
      </c>
      <c r="AJ97" s="18">
        <v>10193.188599999999</v>
      </c>
      <c r="AK97" s="18">
        <v>3340.3602999999998</v>
      </c>
      <c r="AL97" s="27">
        <f>Table2[[#This Row],[Direct Tax Revenue
Through Current FY]]+Table2[[#This Row],[Direct Tax Revenue
Next FY &amp; After]]</f>
        <v>13533.5489</v>
      </c>
      <c r="AM97" s="18">
        <v>786.1703</v>
      </c>
      <c r="AN97" s="18">
        <v>8002.5429000000004</v>
      </c>
      <c r="AO97" s="18">
        <v>2358.0236</v>
      </c>
      <c r="AP97" s="18">
        <f>Table2[[#This Row],[Indirect  &amp; Induced Tax Revenue
Through Current FY]]+Table2[[#This Row],[Indirect  &amp; Induced Tax Revenue
Next FY &amp; After]]</f>
        <v>10360.566500000001</v>
      </c>
      <c r="AQ97" s="18">
        <v>1899.8538000000001</v>
      </c>
      <c r="AR97" s="18">
        <v>18195.731500000002</v>
      </c>
      <c r="AS97" s="18">
        <v>5698.3838999999998</v>
      </c>
      <c r="AT97" s="18">
        <f>Table2[[#This Row],[Total Tax Revenue Generated
Through Current FY]]+Table2[[#This Row],[Total Tax Revenues Generated 
Next FY &amp; After]]</f>
        <v>23894.115400000002</v>
      </c>
      <c r="AU97" s="18">
        <f>VLOOKUP(A:A,[1]AssistancePivot!$1:$1048576,86,FALSE)</f>
        <v>136.3663</v>
      </c>
      <c r="AV97" s="18">
        <v>657.27650000000006</v>
      </c>
      <c r="AW97" s="18">
        <v>409.01429999999999</v>
      </c>
      <c r="AX97" s="18">
        <v>1066.2908</v>
      </c>
      <c r="AY97" s="18">
        <v>0</v>
      </c>
      <c r="AZ97" s="18">
        <v>54.905000000000001</v>
      </c>
      <c r="BA97" s="18">
        <v>0</v>
      </c>
      <c r="BB97" s="18">
        <f>Table2[[#This Row],[MRT Savings
Through Current FY]]+Table2[[#This Row],[MRT Savings
Next FY &amp; After]]</f>
        <v>54.905000000000001</v>
      </c>
      <c r="BC97" s="18">
        <v>0</v>
      </c>
      <c r="BD97" s="18">
        <v>90.2624</v>
      </c>
      <c r="BE97" s="18">
        <v>0</v>
      </c>
      <c r="BF97" s="18">
        <f>Table2[[#This Row],[ST Savings
Through Current FY]]+Table2[[#This Row],[ST Savings
Next FY &amp; After]]</f>
        <v>90.2624</v>
      </c>
      <c r="BG97" s="18">
        <v>0</v>
      </c>
      <c r="BH97" s="18">
        <v>0</v>
      </c>
      <c r="BI97" s="18">
        <v>0</v>
      </c>
      <c r="BJ97" s="18">
        <f>Table2[[#This Row],[Energy Savings
Through Current FY]]+Table2[[#This Row],[Energy Savings
Next FY &amp; After]]</f>
        <v>0</v>
      </c>
      <c r="BK97" s="18">
        <v>0</v>
      </c>
      <c r="BL97" s="18">
        <v>0</v>
      </c>
      <c r="BM97" s="18">
        <v>0</v>
      </c>
      <c r="BN97" s="18">
        <f>Table2[[#This Row],[Bond Savings
Through Current FY]]+Table2[[#This Row],[Bond Savings
Next FY &amp; After]]</f>
        <v>0</v>
      </c>
      <c r="BO97" s="18">
        <v>136.3663</v>
      </c>
      <c r="BP97" s="18">
        <v>802.44389999999999</v>
      </c>
      <c r="BQ97" s="18">
        <v>409.01429999999999</v>
      </c>
      <c r="BR97" s="18">
        <f>Table2[[#This Row],[Total Savings
Through Current FY]]+Table2[[#This Row],[Total Savings
Next FY &amp; After]]</f>
        <v>1211.4582</v>
      </c>
      <c r="BS97" s="18">
        <v>0</v>
      </c>
      <c r="BT97" s="18">
        <v>0</v>
      </c>
      <c r="BU97" s="18">
        <v>0</v>
      </c>
      <c r="BV97" s="18">
        <f>Table2[[#This Row],[Recapture, Cancellation, or Reduction
Through Current FY]]+Table2[[#This Row],[Recapture, Cancellation, or Reduction
Next FY &amp; After]]</f>
        <v>0</v>
      </c>
      <c r="BW97" s="18">
        <v>0</v>
      </c>
      <c r="BX97" s="18">
        <v>0</v>
      </c>
      <c r="BY97" s="18">
        <v>0</v>
      </c>
      <c r="BZ97" s="18">
        <f>Table2[[#This Row],[Penalty Paid
Through Current FY]]+Table2[[#This Row],[Penalty Paid
Next FY &amp; After]]</f>
        <v>0</v>
      </c>
      <c r="CA97" s="18">
        <v>0</v>
      </c>
      <c r="CB97" s="18">
        <v>0</v>
      </c>
      <c r="CC97" s="18">
        <v>0</v>
      </c>
      <c r="CD97" s="18">
        <f>Table2[[#This Row],[Total Recapture &amp; Penalties
Through Current FY]]+Table2[[#This Row],[Total Recapture &amp; Penalties
Next FY &amp; After]]</f>
        <v>0</v>
      </c>
      <c r="CE97" s="18">
        <v>1763.4875</v>
      </c>
      <c r="CF97" s="18">
        <v>17393.2876</v>
      </c>
      <c r="CG97" s="18">
        <v>5289.3696</v>
      </c>
      <c r="CH97" s="18">
        <f>Table2[[#This Row],[Total Net Tax Revenue Generated
Through Current FY]]+Table2[[#This Row],[Total Net Tax Revenue Generated
Next FY &amp; After]]</f>
        <v>22682.657200000001</v>
      </c>
      <c r="CI97" s="18">
        <v>0</v>
      </c>
      <c r="CJ97" s="18">
        <v>0</v>
      </c>
      <c r="CK97" s="18">
        <v>0</v>
      </c>
      <c r="CL97" s="18">
        <v>0</v>
      </c>
      <c r="CM97" s="43">
        <v>0</v>
      </c>
      <c r="CN97" s="43">
        <v>0</v>
      </c>
      <c r="CO97" s="43">
        <v>0</v>
      </c>
      <c r="CP97" s="43">
        <v>0</v>
      </c>
      <c r="CQ97" s="43">
        <f>Table2[[#This Row],[Total Number of Industrial Jobs]]+Table2[[#This Row],[Total Number of Restaurant Jobs]]+Table2[[#This Row],[Total Number of Retail Jobs]]+Table2[[#This Row],[Total Number of Other Jobs]]</f>
        <v>0</v>
      </c>
      <c r="CR97" s="43">
        <v>0</v>
      </c>
      <c r="CS97" s="43">
        <v>0</v>
      </c>
      <c r="CT97" s="43">
        <v>0</v>
      </c>
      <c r="CU97" s="43">
        <v>0</v>
      </c>
      <c r="CV97" s="43">
        <f>Table2[[#This Row],[Number of Industrial Jobs Earning a Living Wage or more]]+Table2[[#This Row],[Number of Restaurant Jobs Earning a Living Wage or more]]+Table2[[#This Row],[Number of Retail Jobs Earning a Living Wage or more]]+Table2[[#This Row],[Number of Other Jobs Earning a Living Wage or more]]</f>
        <v>0</v>
      </c>
      <c r="CW97" s="47">
        <v>0</v>
      </c>
      <c r="CX97" s="47">
        <v>0</v>
      </c>
      <c r="CY97" s="47">
        <v>0</v>
      </c>
      <c r="CZ97" s="47">
        <v>0</v>
      </c>
      <c r="DA97" s="42"/>
      <c r="DB97" s="4"/>
      <c r="DE97" s="3"/>
      <c r="DF97" s="4"/>
      <c r="DG97" s="4"/>
      <c r="DH97" s="11"/>
      <c r="DI97" s="3"/>
      <c r="DJ97" s="1"/>
      <c r="DK97" s="1"/>
      <c r="DL97" s="1"/>
    </row>
    <row r="98" spans="1:116" x14ac:dyDescent="0.2">
      <c r="A98" s="12">
        <v>94097</v>
      </c>
      <c r="B98" s="14" t="s">
        <v>961</v>
      </c>
      <c r="C98" s="15" t="s">
        <v>1524</v>
      </c>
      <c r="D98" s="15" t="s">
        <v>963</v>
      </c>
      <c r="E98" s="25" t="s">
        <v>1764</v>
      </c>
      <c r="F98" s="26" t="s">
        <v>617</v>
      </c>
      <c r="G98" s="16">
        <v>50000000</v>
      </c>
      <c r="H98" s="14" t="s">
        <v>229</v>
      </c>
      <c r="I98" s="14" t="s">
        <v>962</v>
      </c>
      <c r="J98" s="12">
        <v>5</v>
      </c>
      <c r="K98" s="14" t="s">
        <v>94</v>
      </c>
      <c r="L98" s="15" t="s">
        <v>2301</v>
      </c>
      <c r="M98" s="15" t="s">
        <v>2009</v>
      </c>
      <c r="N98" s="15">
        <v>7514</v>
      </c>
      <c r="O98" s="15">
        <v>82374</v>
      </c>
      <c r="P98" s="13">
        <v>0</v>
      </c>
      <c r="Q98" s="13">
        <v>17</v>
      </c>
      <c r="R98" s="13">
        <v>0</v>
      </c>
      <c r="S98" s="13">
        <v>2</v>
      </c>
      <c r="T98" s="13">
        <v>14</v>
      </c>
      <c r="U98" s="13">
        <v>2</v>
      </c>
      <c r="V98" s="13">
        <v>73</v>
      </c>
      <c r="W98" s="13">
        <v>0</v>
      </c>
      <c r="X98" s="13">
        <v>0</v>
      </c>
      <c r="Y98" s="13">
        <v>91</v>
      </c>
      <c r="Z98" s="13">
        <v>83</v>
      </c>
      <c r="AA98" s="13">
        <v>83.516483516483518</v>
      </c>
      <c r="AB98" s="13" t="s">
        <v>16</v>
      </c>
      <c r="AC98" s="13" t="s">
        <v>16</v>
      </c>
      <c r="AD98" s="17">
        <v>0</v>
      </c>
      <c r="AE98" s="13">
        <v>0</v>
      </c>
      <c r="AF98" s="13">
        <v>0</v>
      </c>
      <c r="AG98" s="13">
        <v>0</v>
      </c>
      <c r="AH98" s="13">
        <v>0</v>
      </c>
      <c r="AI98" s="18">
        <v>164.35849999999999</v>
      </c>
      <c r="AJ98" s="18">
        <v>1793.4956999999999</v>
      </c>
      <c r="AK98" s="18">
        <v>1947.3039000000001</v>
      </c>
      <c r="AL98" s="27">
        <f>Table2[[#This Row],[Direct Tax Revenue
Through Current FY]]+Table2[[#This Row],[Direct Tax Revenue
Next FY &amp; After]]</f>
        <v>3740.7996000000003</v>
      </c>
      <c r="AM98" s="18">
        <v>308.15359999999998</v>
      </c>
      <c r="AN98" s="18">
        <v>3580.9603000000002</v>
      </c>
      <c r="AO98" s="18">
        <v>3650.9731999999999</v>
      </c>
      <c r="AP98" s="18">
        <f>Table2[[#This Row],[Indirect  &amp; Induced Tax Revenue
Through Current FY]]+Table2[[#This Row],[Indirect  &amp; Induced Tax Revenue
Next FY &amp; After]]</f>
        <v>7231.9335000000001</v>
      </c>
      <c r="AQ98" s="18">
        <v>472.51209999999998</v>
      </c>
      <c r="AR98" s="18">
        <v>5374.4560000000001</v>
      </c>
      <c r="AS98" s="18">
        <v>5598.2771000000002</v>
      </c>
      <c r="AT98" s="18">
        <f>Table2[[#This Row],[Total Tax Revenue Generated
Through Current FY]]+Table2[[#This Row],[Total Tax Revenues Generated 
Next FY &amp; After]]</f>
        <v>10972.733100000001</v>
      </c>
      <c r="AU98" s="18">
        <f>VLOOKUP(A:A,[1]AssistancePivot!$1:$1048576,86,FALSE)</f>
        <v>0</v>
      </c>
      <c r="AV98" s="18">
        <v>0</v>
      </c>
      <c r="AW98" s="18">
        <v>0</v>
      </c>
      <c r="AX98" s="18">
        <v>0</v>
      </c>
      <c r="AY98" s="18">
        <v>0</v>
      </c>
      <c r="AZ98" s="18">
        <v>0</v>
      </c>
      <c r="BA98" s="18">
        <v>0</v>
      </c>
      <c r="BB98" s="18">
        <f>Table2[[#This Row],[MRT Savings
Through Current FY]]+Table2[[#This Row],[MRT Savings
Next FY &amp; After]]</f>
        <v>0</v>
      </c>
      <c r="BC98" s="18">
        <v>0</v>
      </c>
      <c r="BD98" s="18">
        <v>0</v>
      </c>
      <c r="BE98" s="18">
        <v>0</v>
      </c>
      <c r="BF98" s="18">
        <f>Table2[[#This Row],[ST Savings
Through Current FY]]+Table2[[#This Row],[ST Savings
Next FY &amp; After]]</f>
        <v>0</v>
      </c>
      <c r="BG98" s="18">
        <v>0</v>
      </c>
      <c r="BH98" s="18">
        <v>0</v>
      </c>
      <c r="BI98" s="18">
        <v>0</v>
      </c>
      <c r="BJ98" s="18">
        <f>Table2[[#This Row],[Energy Savings
Through Current FY]]+Table2[[#This Row],[Energy Savings
Next FY &amp; After]]</f>
        <v>0</v>
      </c>
      <c r="BK98" s="18">
        <v>23.995899999999999</v>
      </c>
      <c r="BL98" s="18">
        <v>129.07230000000001</v>
      </c>
      <c r="BM98" s="18">
        <v>200.68119999999999</v>
      </c>
      <c r="BN98" s="18">
        <f>Table2[[#This Row],[Bond Savings
Through Current FY]]+Table2[[#This Row],[Bond Savings
Next FY &amp; After]]</f>
        <v>329.75350000000003</v>
      </c>
      <c r="BO98" s="18">
        <v>23.995899999999999</v>
      </c>
      <c r="BP98" s="18">
        <v>129.07230000000001</v>
      </c>
      <c r="BQ98" s="18">
        <v>200.68119999999999</v>
      </c>
      <c r="BR98" s="18">
        <f>Table2[[#This Row],[Total Savings
Through Current FY]]+Table2[[#This Row],[Total Savings
Next FY &amp; After]]</f>
        <v>329.75350000000003</v>
      </c>
      <c r="BS98" s="18">
        <v>0</v>
      </c>
      <c r="BT98" s="18">
        <v>0</v>
      </c>
      <c r="BU98" s="18">
        <v>0</v>
      </c>
      <c r="BV98" s="18">
        <f>Table2[[#This Row],[Recapture, Cancellation, or Reduction
Through Current FY]]+Table2[[#This Row],[Recapture, Cancellation, or Reduction
Next FY &amp; After]]</f>
        <v>0</v>
      </c>
      <c r="BW98" s="18">
        <v>0</v>
      </c>
      <c r="BX98" s="18">
        <v>0</v>
      </c>
      <c r="BY98" s="18">
        <v>0</v>
      </c>
      <c r="BZ98" s="18">
        <f>Table2[[#This Row],[Penalty Paid
Through Current FY]]+Table2[[#This Row],[Penalty Paid
Next FY &amp; After]]</f>
        <v>0</v>
      </c>
      <c r="CA98" s="18">
        <v>0</v>
      </c>
      <c r="CB98" s="18">
        <v>0</v>
      </c>
      <c r="CC98" s="18">
        <v>0</v>
      </c>
      <c r="CD98" s="18">
        <f>Table2[[#This Row],[Total Recapture &amp; Penalties
Through Current FY]]+Table2[[#This Row],[Total Recapture &amp; Penalties
Next FY &amp; After]]</f>
        <v>0</v>
      </c>
      <c r="CE98" s="18">
        <v>448.51620000000003</v>
      </c>
      <c r="CF98" s="18">
        <v>5245.3837000000003</v>
      </c>
      <c r="CG98" s="18">
        <v>5397.5959000000003</v>
      </c>
      <c r="CH98" s="18">
        <f>Table2[[#This Row],[Total Net Tax Revenue Generated
Through Current FY]]+Table2[[#This Row],[Total Net Tax Revenue Generated
Next FY &amp; After]]</f>
        <v>10642.979600000001</v>
      </c>
      <c r="CI98" s="18">
        <v>0</v>
      </c>
      <c r="CJ98" s="18">
        <v>0</v>
      </c>
      <c r="CK98" s="18">
        <v>0</v>
      </c>
      <c r="CL98" s="18">
        <v>0</v>
      </c>
      <c r="CM98" s="43">
        <v>0</v>
      </c>
      <c r="CN98" s="43">
        <v>0</v>
      </c>
      <c r="CO98" s="43">
        <v>0</v>
      </c>
      <c r="CP98" s="43">
        <v>91</v>
      </c>
      <c r="CQ98" s="43">
        <f>Table2[[#This Row],[Total Number of Industrial Jobs]]+Table2[[#This Row],[Total Number of Restaurant Jobs]]+Table2[[#This Row],[Total Number of Retail Jobs]]+Table2[[#This Row],[Total Number of Other Jobs]]</f>
        <v>91</v>
      </c>
      <c r="CR98" s="43">
        <v>0</v>
      </c>
      <c r="CS98" s="43">
        <v>0</v>
      </c>
      <c r="CT98" s="43">
        <v>0</v>
      </c>
      <c r="CU98" s="43">
        <v>91</v>
      </c>
      <c r="CV98" s="43">
        <f>Table2[[#This Row],[Number of Industrial Jobs Earning a Living Wage or more]]+Table2[[#This Row],[Number of Restaurant Jobs Earning a Living Wage or more]]+Table2[[#This Row],[Number of Retail Jobs Earning a Living Wage or more]]+Table2[[#This Row],[Number of Other Jobs Earning a Living Wage or more]]</f>
        <v>91</v>
      </c>
      <c r="CW98" s="47">
        <v>0</v>
      </c>
      <c r="CX98" s="47">
        <v>0</v>
      </c>
      <c r="CY98" s="47">
        <v>0</v>
      </c>
      <c r="CZ98" s="47">
        <v>100</v>
      </c>
      <c r="DA98" s="42">
        <v>1</v>
      </c>
      <c r="DB98" s="4"/>
      <c r="DE98" s="3"/>
      <c r="DF98" s="4"/>
      <c r="DG98" s="4"/>
      <c r="DH98" s="11"/>
      <c r="DI98" s="3"/>
      <c r="DJ98" s="1"/>
      <c r="DK98" s="1"/>
      <c r="DL98" s="1"/>
    </row>
    <row r="99" spans="1:116" x14ac:dyDescent="0.2">
      <c r="A99" s="12">
        <v>93877</v>
      </c>
      <c r="B99" s="14" t="s">
        <v>636</v>
      </c>
      <c r="C99" s="15" t="s">
        <v>1524</v>
      </c>
      <c r="D99" s="15" t="s">
        <v>638</v>
      </c>
      <c r="E99" s="25" t="s">
        <v>1727</v>
      </c>
      <c r="F99" s="26" t="s">
        <v>477</v>
      </c>
      <c r="G99" s="16">
        <v>24000000</v>
      </c>
      <c r="H99" s="14" t="s">
        <v>91</v>
      </c>
      <c r="I99" s="14" t="s">
        <v>637</v>
      </c>
      <c r="J99" s="12">
        <v>18</v>
      </c>
      <c r="K99" s="14" t="s">
        <v>25</v>
      </c>
      <c r="L99" s="15" t="s">
        <v>2204</v>
      </c>
      <c r="M99" s="15" t="s">
        <v>2054</v>
      </c>
      <c r="N99" s="15">
        <v>17500</v>
      </c>
      <c r="O99" s="15">
        <v>72933</v>
      </c>
      <c r="P99" s="13">
        <v>64</v>
      </c>
      <c r="Q99" s="13">
        <v>15</v>
      </c>
      <c r="R99" s="13">
        <v>0</v>
      </c>
      <c r="S99" s="13">
        <v>12</v>
      </c>
      <c r="T99" s="13">
        <v>1</v>
      </c>
      <c r="U99" s="13">
        <v>0</v>
      </c>
      <c r="V99" s="13">
        <v>83</v>
      </c>
      <c r="W99" s="13">
        <v>6</v>
      </c>
      <c r="X99" s="13">
        <v>0</v>
      </c>
      <c r="Y99" s="13">
        <v>102</v>
      </c>
      <c r="Z99" s="13">
        <v>95</v>
      </c>
      <c r="AA99" s="13">
        <v>70.588235294117652</v>
      </c>
      <c r="AB99" s="13" t="s">
        <v>16</v>
      </c>
      <c r="AC99" s="13" t="s">
        <v>17</v>
      </c>
      <c r="AD99" s="17">
        <v>0</v>
      </c>
      <c r="AE99" s="13">
        <v>0</v>
      </c>
      <c r="AF99" s="13">
        <v>0</v>
      </c>
      <c r="AG99" s="13">
        <v>0</v>
      </c>
      <c r="AH99" s="13">
        <v>0</v>
      </c>
      <c r="AI99" s="18">
        <v>201.0393</v>
      </c>
      <c r="AJ99" s="18">
        <v>1837.9448</v>
      </c>
      <c r="AK99" s="18">
        <v>1856.6362999999999</v>
      </c>
      <c r="AL99" s="27">
        <f>Table2[[#This Row],[Direct Tax Revenue
Through Current FY]]+Table2[[#This Row],[Direct Tax Revenue
Next FY &amp; After]]</f>
        <v>3694.5810999999999</v>
      </c>
      <c r="AM99" s="18">
        <v>364.33339999999998</v>
      </c>
      <c r="AN99" s="18">
        <v>2902.386</v>
      </c>
      <c r="AO99" s="18">
        <v>3364.6867999999999</v>
      </c>
      <c r="AP99" s="18">
        <f>Table2[[#This Row],[Indirect  &amp; Induced Tax Revenue
Through Current FY]]+Table2[[#This Row],[Indirect  &amp; Induced Tax Revenue
Next FY &amp; After]]</f>
        <v>6267.0727999999999</v>
      </c>
      <c r="AQ99" s="18">
        <v>565.37270000000001</v>
      </c>
      <c r="AR99" s="18">
        <v>4740.3307999999997</v>
      </c>
      <c r="AS99" s="18">
        <v>5221.3230999999996</v>
      </c>
      <c r="AT99" s="18">
        <f>Table2[[#This Row],[Total Tax Revenue Generated
Through Current FY]]+Table2[[#This Row],[Total Tax Revenues Generated 
Next FY &amp; After]]</f>
        <v>9961.6538999999993</v>
      </c>
      <c r="AU99" s="18">
        <f>VLOOKUP(A:A,[1]AssistancePivot!$1:$1048576,86,FALSE)</f>
        <v>0</v>
      </c>
      <c r="AV99" s="18">
        <v>0</v>
      </c>
      <c r="AW99" s="18">
        <v>0</v>
      </c>
      <c r="AX99" s="18">
        <v>0</v>
      </c>
      <c r="AY99" s="18">
        <v>0</v>
      </c>
      <c r="AZ99" s="18">
        <v>404.54399999999998</v>
      </c>
      <c r="BA99" s="18">
        <v>0</v>
      </c>
      <c r="BB99" s="18">
        <f>Table2[[#This Row],[MRT Savings
Through Current FY]]+Table2[[#This Row],[MRT Savings
Next FY &amp; After]]</f>
        <v>404.54399999999998</v>
      </c>
      <c r="BC99" s="18">
        <v>0</v>
      </c>
      <c r="BD99" s="18">
        <v>0</v>
      </c>
      <c r="BE99" s="18">
        <v>0</v>
      </c>
      <c r="BF99" s="18">
        <f>Table2[[#This Row],[ST Savings
Through Current FY]]+Table2[[#This Row],[ST Savings
Next FY &amp; After]]</f>
        <v>0</v>
      </c>
      <c r="BG99" s="18">
        <v>0</v>
      </c>
      <c r="BH99" s="18">
        <v>0</v>
      </c>
      <c r="BI99" s="18">
        <v>0</v>
      </c>
      <c r="BJ99" s="18">
        <f>Table2[[#This Row],[Energy Savings
Through Current FY]]+Table2[[#This Row],[Energy Savings
Next FY &amp; After]]</f>
        <v>0</v>
      </c>
      <c r="BK99" s="18">
        <v>19.581299999999999</v>
      </c>
      <c r="BL99" s="18">
        <v>154.96539999999999</v>
      </c>
      <c r="BM99" s="18">
        <v>130.7253</v>
      </c>
      <c r="BN99" s="18">
        <f>Table2[[#This Row],[Bond Savings
Through Current FY]]+Table2[[#This Row],[Bond Savings
Next FY &amp; After]]</f>
        <v>285.69069999999999</v>
      </c>
      <c r="BO99" s="18">
        <v>19.581299999999999</v>
      </c>
      <c r="BP99" s="18">
        <v>559.50940000000003</v>
      </c>
      <c r="BQ99" s="18">
        <v>130.7253</v>
      </c>
      <c r="BR99" s="18">
        <f>Table2[[#This Row],[Total Savings
Through Current FY]]+Table2[[#This Row],[Total Savings
Next FY &amp; After]]</f>
        <v>690.23469999999998</v>
      </c>
      <c r="BS99" s="18">
        <v>0</v>
      </c>
      <c r="BT99" s="18">
        <v>0</v>
      </c>
      <c r="BU99" s="18">
        <v>0</v>
      </c>
      <c r="BV99" s="18">
        <f>Table2[[#This Row],[Recapture, Cancellation, or Reduction
Through Current FY]]+Table2[[#This Row],[Recapture, Cancellation, or Reduction
Next FY &amp; After]]</f>
        <v>0</v>
      </c>
      <c r="BW99" s="18">
        <v>0</v>
      </c>
      <c r="BX99" s="18">
        <v>0</v>
      </c>
      <c r="BY99" s="18">
        <v>0</v>
      </c>
      <c r="BZ99" s="18">
        <f>Table2[[#This Row],[Penalty Paid
Through Current FY]]+Table2[[#This Row],[Penalty Paid
Next FY &amp; After]]</f>
        <v>0</v>
      </c>
      <c r="CA99" s="18">
        <v>0</v>
      </c>
      <c r="CB99" s="18">
        <v>0</v>
      </c>
      <c r="CC99" s="18">
        <v>0</v>
      </c>
      <c r="CD99" s="18">
        <f>Table2[[#This Row],[Total Recapture &amp; Penalties
Through Current FY]]+Table2[[#This Row],[Total Recapture &amp; Penalties
Next FY &amp; After]]</f>
        <v>0</v>
      </c>
      <c r="CE99" s="18">
        <v>545.79139999999995</v>
      </c>
      <c r="CF99" s="18">
        <v>4180.8213999999998</v>
      </c>
      <c r="CG99" s="18">
        <v>5090.5977999999996</v>
      </c>
      <c r="CH99" s="18">
        <f>Table2[[#This Row],[Total Net Tax Revenue Generated
Through Current FY]]+Table2[[#This Row],[Total Net Tax Revenue Generated
Next FY &amp; After]]</f>
        <v>9271.4192000000003</v>
      </c>
      <c r="CI99" s="18">
        <v>0</v>
      </c>
      <c r="CJ99" s="18">
        <v>0</v>
      </c>
      <c r="CK99" s="18">
        <v>0</v>
      </c>
      <c r="CL99" s="18">
        <v>0</v>
      </c>
      <c r="CM99" s="43">
        <v>0</v>
      </c>
      <c r="CN99" s="43">
        <v>0</v>
      </c>
      <c r="CO99" s="43">
        <v>0</v>
      </c>
      <c r="CP99" s="43">
        <v>102</v>
      </c>
      <c r="CQ99" s="43">
        <f>Table2[[#This Row],[Total Number of Industrial Jobs]]+Table2[[#This Row],[Total Number of Restaurant Jobs]]+Table2[[#This Row],[Total Number of Retail Jobs]]+Table2[[#This Row],[Total Number of Other Jobs]]</f>
        <v>102</v>
      </c>
      <c r="CR99" s="43">
        <v>0</v>
      </c>
      <c r="CS99" s="43">
        <v>0</v>
      </c>
      <c r="CT99" s="43">
        <v>0</v>
      </c>
      <c r="CU99" s="43">
        <v>102</v>
      </c>
      <c r="CV99" s="43">
        <f>Table2[[#This Row],[Number of Industrial Jobs Earning a Living Wage or more]]+Table2[[#This Row],[Number of Restaurant Jobs Earning a Living Wage or more]]+Table2[[#This Row],[Number of Retail Jobs Earning a Living Wage or more]]+Table2[[#This Row],[Number of Other Jobs Earning a Living Wage or more]]</f>
        <v>102</v>
      </c>
      <c r="CW99" s="47">
        <v>0</v>
      </c>
      <c r="CX99" s="47">
        <v>0</v>
      </c>
      <c r="CY99" s="47">
        <v>0</v>
      </c>
      <c r="CZ99" s="47">
        <v>100</v>
      </c>
      <c r="DA99" s="42">
        <v>1</v>
      </c>
      <c r="DB99" s="4"/>
      <c r="DE99" s="3"/>
      <c r="DF99" s="4"/>
      <c r="DG99" s="4"/>
      <c r="DH99" s="11"/>
      <c r="DI99" s="3"/>
      <c r="DJ99" s="1"/>
      <c r="DK99" s="1"/>
      <c r="DL99" s="1"/>
    </row>
    <row r="100" spans="1:116" x14ac:dyDescent="0.2">
      <c r="A100" s="12">
        <v>93284</v>
      </c>
      <c r="B100" s="14" t="s">
        <v>472</v>
      </c>
      <c r="C100" s="15" t="s">
        <v>1522</v>
      </c>
      <c r="D100" s="15" t="s">
        <v>474</v>
      </c>
      <c r="E100" s="25" t="s">
        <v>1698</v>
      </c>
      <c r="F100" s="26" t="s">
        <v>95</v>
      </c>
      <c r="G100" s="16">
        <v>237635000</v>
      </c>
      <c r="H100" s="14" t="s">
        <v>229</v>
      </c>
      <c r="I100" s="14" t="s">
        <v>473</v>
      </c>
      <c r="J100" s="12">
        <v>8</v>
      </c>
      <c r="K100" s="14" t="s">
        <v>25</v>
      </c>
      <c r="L100" s="15" t="s">
        <v>2113</v>
      </c>
      <c r="M100" s="15" t="s">
        <v>2114</v>
      </c>
      <c r="N100" s="15">
        <v>1182130</v>
      </c>
      <c r="O100" s="15">
        <v>1205998</v>
      </c>
      <c r="P100" s="13">
        <v>0</v>
      </c>
      <c r="Q100" s="13">
        <v>55</v>
      </c>
      <c r="R100" s="13">
        <v>0</v>
      </c>
      <c r="S100" s="13">
        <v>0</v>
      </c>
      <c r="T100" s="13">
        <v>0</v>
      </c>
      <c r="U100" s="13">
        <v>0</v>
      </c>
      <c r="V100" s="13">
        <v>0</v>
      </c>
      <c r="W100" s="13">
        <v>168</v>
      </c>
      <c r="X100" s="13">
        <v>0</v>
      </c>
      <c r="Y100" s="13">
        <v>168</v>
      </c>
      <c r="Z100" s="13">
        <v>168</v>
      </c>
      <c r="AA100" s="13">
        <v>0</v>
      </c>
      <c r="AB100" s="13" t="s">
        <v>16</v>
      </c>
      <c r="AC100" s="13" t="s">
        <v>17</v>
      </c>
      <c r="AD100" s="17">
        <v>0</v>
      </c>
      <c r="AE100" s="13">
        <v>0</v>
      </c>
      <c r="AF100" s="13">
        <v>0</v>
      </c>
      <c r="AG100" s="13">
        <v>0</v>
      </c>
      <c r="AH100" s="13">
        <v>0</v>
      </c>
      <c r="AI100" s="18">
        <v>412.5804</v>
      </c>
      <c r="AJ100" s="18">
        <v>1559.8861999999999</v>
      </c>
      <c r="AK100" s="18">
        <v>3195.4267</v>
      </c>
      <c r="AL100" s="27">
        <f>Table2[[#This Row],[Direct Tax Revenue
Through Current FY]]+Table2[[#This Row],[Direct Tax Revenue
Next FY &amp; After]]</f>
        <v>4755.3128999999999</v>
      </c>
      <c r="AM100" s="18">
        <v>814.73109999999997</v>
      </c>
      <c r="AN100" s="18">
        <v>3337.6201999999998</v>
      </c>
      <c r="AO100" s="18">
        <v>6310.0763999999999</v>
      </c>
      <c r="AP100" s="18">
        <f>Table2[[#This Row],[Indirect  &amp; Induced Tax Revenue
Through Current FY]]+Table2[[#This Row],[Indirect  &amp; Induced Tax Revenue
Next FY &amp; After]]</f>
        <v>9647.6965999999993</v>
      </c>
      <c r="AQ100" s="18">
        <v>1227.3115</v>
      </c>
      <c r="AR100" s="18">
        <v>4897.5064000000002</v>
      </c>
      <c r="AS100" s="18">
        <v>9505.5030999999999</v>
      </c>
      <c r="AT100" s="18">
        <f>Table2[[#This Row],[Total Tax Revenue Generated
Through Current FY]]+Table2[[#This Row],[Total Tax Revenues Generated 
Next FY &amp; After]]</f>
        <v>14403.0095</v>
      </c>
      <c r="AU100" s="18">
        <f>VLOOKUP(A:A,[1]AssistancePivot!$1:$1048576,86,FALSE)</f>
        <v>0</v>
      </c>
      <c r="AV100" s="18">
        <v>0</v>
      </c>
      <c r="AW100" s="18">
        <v>0</v>
      </c>
      <c r="AX100" s="18">
        <v>0</v>
      </c>
      <c r="AY100" s="18">
        <v>0</v>
      </c>
      <c r="AZ100" s="18">
        <v>0</v>
      </c>
      <c r="BA100" s="18">
        <v>0</v>
      </c>
      <c r="BB100" s="18">
        <f>Table2[[#This Row],[MRT Savings
Through Current FY]]+Table2[[#This Row],[MRT Savings
Next FY &amp; After]]</f>
        <v>0</v>
      </c>
      <c r="BC100" s="18">
        <v>0</v>
      </c>
      <c r="BD100" s="18">
        <v>0</v>
      </c>
      <c r="BE100" s="18">
        <v>0</v>
      </c>
      <c r="BF100" s="18">
        <f>Table2[[#This Row],[ST Savings
Through Current FY]]+Table2[[#This Row],[ST Savings
Next FY &amp; After]]</f>
        <v>0</v>
      </c>
      <c r="BG100" s="18">
        <v>0</v>
      </c>
      <c r="BH100" s="18">
        <v>0</v>
      </c>
      <c r="BI100" s="18">
        <v>0</v>
      </c>
      <c r="BJ100" s="18">
        <f>Table2[[#This Row],[Energy Savings
Through Current FY]]+Table2[[#This Row],[Energy Savings
Next FY &amp; After]]</f>
        <v>0</v>
      </c>
      <c r="BK100" s="18">
        <v>250.09899999999999</v>
      </c>
      <c r="BL100" s="18">
        <v>2392.7822999999999</v>
      </c>
      <c r="BM100" s="18">
        <v>1336.2986000000001</v>
      </c>
      <c r="BN100" s="18">
        <f>Table2[[#This Row],[Bond Savings
Through Current FY]]+Table2[[#This Row],[Bond Savings
Next FY &amp; After]]</f>
        <v>3729.0808999999999</v>
      </c>
      <c r="BO100" s="18">
        <v>250.09899999999999</v>
      </c>
      <c r="BP100" s="18">
        <v>2392.7822999999999</v>
      </c>
      <c r="BQ100" s="18">
        <v>1336.2986000000001</v>
      </c>
      <c r="BR100" s="18">
        <f>Table2[[#This Row],[Total Savings
Through Current FY]]+Table2[[#This Row],[Total Savings
Next FY &amp; After]]</f>
        <v>3729.0808999999999</v>
      </c>
      <c r="BS100" s="18">
        <v>0</v>
      </c>
      <c r="BT100" s="18">
        <v>0</v>
      </c>
      <c r="BU100" s="18">
        <v>0</v>
      </c>
      <c r="BV100" s="18">
        <f>Table2[[#This Row],[Recapture, Cancellation, or Reduction
Through Current FY]]+Table2[[#This Row],[Recapture, Cancellation, or Reduction
Next FY &amp; After]]</f>
        <v>0</v>
      </c>
      <c r="BW100" s="18">
        <v>0</v>
      </c>
      <c r="BX100" s="18">
        <v>0</v>
      </c>
      <c r="BY100" s="18">
        <v>0</v>
      </c>
      <c r="BZ100" s="18">
        <f>Table2[[#This Row],[Penalty Paid
Through Current FY]]+Table2[[#This Row],[Penalty Paid
Next FY &amp; After]]</f>
        <v>0</v>
      </c>
      <c r="CA100" s="18">
        <v>0</v>
      </c>
      <c r="CB100" s="18">
        <v>0</v>
      </c>
      <c r="CC100" s="18">
        <v>0</v>
      </c>
      <c r="CD100" s="18">
        <f>Table2[[#This Row],[Total Recapture &amp; Penalties
Through Current FY]]+Table2[[#This Row],[Total Recapture &amp; Penalties
Next FY &amp; After]]</f>
        <v>0</v>
      </c>
      <c r="CE100" s="18">
        <v>977.21249999999998</v>
      </c>
      <c r="CF100" s="18">
        <v>2504.7240999999999</v>
      </c>
      <c r="CG100" s="18">
        <v>8169.2044999999998</v>
      </c>
      <c r="CH100" s="18">
        <f>Table2[[#This Row],[Total Net Tax Revenue Generated
Through Current FY]]+Table2[[#This Row],[Total Net Tax Revenue Generated
Next FY &amp; After]]</f>
        <v>10673.928599999999</v>
      </c>
      <c r="CI100" s="18">
        <v>0</v>
      </c>
      <c r="CJ100" s="18">
        <v>0</v>
      </c>
      <c r="CK100" s="18">
        <v>0</v>
      </c>
      <c r="CL100" s="18">
        <v>0</v>
      </c>
      <c r="CM100" s="43">
        <v>0</v>
      </c>
      <c r="CN100" s="43">
        <v>0</v>
      </c>
      <c r="CO100" s="43">
        <v>0</v>
      </c>
      <c r="CP100" s="43">
        <v>168</v>
      </c>
      <c r="CQ100" s="43">
        <f>Table2[[#This Row],[Total Number of Industrial Jobs]]+Table2[[#This Row],[Total Number of Restaurant Jobs]]+Table2[[#This Row],[Total Number of Retail Jobs]]+Table2[[#This Row],[Total Number of Other Jobs]]</f>
        <v>168</v>
      </c>
      <c r="CR100" s="43">
        <v>0</v>
      </c>
      <c r="CS100" s="43">
        <v>0</v>
      </c>
      <c r="CT100" s="43">
        <v>0</v>
      </c>
      <c r="CU100" s="43">
        <v>168</v>
      </c>
      <c r="CV100" s="43">
        <f>Table2[[#This Row],[Number of Industrial Jobs Earning a Living Wage or more]]+Table2[[#This Row],[Number of Restaurant Jobs Earning a Living Wage or more]]+Table2[[#This Row],[Number of Retail Jobs Earning a Living Wage or more]]+Table2[[#This Row],[Number of Other Jobs Earning a Living Wage or more]]</f>
        <v>168</v>
      </c>
      <c r="CW100" s="47">
        <v>0</v>
      </c>
      <c r="CX100" s="47">
        <v>0</v>
      </c>
      <c r="CY100" s="47">
        <v>0</v>
      </c>
      <c r="CZ100" s="47">
        <v>100</v>
      </c>
      <c r="DA100" s="42">
        <v>1</v>
      </c>
      <c r="DB100" s="4"/>
      <c r="DE100" s="3"/>
      <c r="DF100" s="4"/>
      <c r="DG100" s="4"/>
      <c r="DH100" s="11"/>
      <c r="DI100" s="3"/>
      <c r="DJ100" s="1"/>
      <c r="DK100" s="1"/>
      <c r="DL100" s="1"/>
    </row>
    <row r="101" spans="1:116" x14ac:dyDescent="0.2">
      <c r="A101" s="12">
        <v>93869</v>
      </c>
      <c r="B101" s="14" t="s">
        <v>615</v>
      </c>
      <c r="C101" s="15" t="s">
        <v>1524</v>
      </c>
      <c r="D101" s="15" t="s">
        <v>618</v>
      </c>
      <c r="E101" s="25" t="s">
        <v>1722</v>
      </c>
      <c r="F101" s="26" t="s">
        <v>617</v>
      </c>
      <c r="G101" s="16">
        <v>10000000</v>
      </c>
      <c r="H101" s="14" t="s">
        <v>91</v>
      </c>
      <c r="I101" s="14" t="s">
        <v>616</v>
      </c>
      <c r="J101" s="12">
        <v>33</v>
      </c>
      <c r="K101" s="14" t="s">
        <v>12</v>
      </c>
      <c r="L101" s="15" t="s">
        <v>1931</v>
      </c>
      <c r="M101" s="15" t="s">
        <v>2030</v>
      </c>
      <c r="N101" s="15">
        <v>15617</v>
      </c>
      <c r="O101" s="15">
        <v>42032</v>
      </c>
      <c r="P101" s="13">
        <v>66</v>
      </c>
      <c r="Q101" s="13">
        <v>4</v>
      </c>
      <c r="R101" s="13">
        <v>0</v>
      </c>
      <c r="S101" s="13">
        <v>17</v>
      </c>
      <c r="T101" s="13">
        <v>7</v>
      </c>
      <c r="U101" s="13">
        <v>1</v>
      </c>
      <c r="V101" s="13">
        <v>59</v>
      </c>
      <c r="W101" s="13">
        <v>0</v>
      </c>
      <c r="X101" s="13">
        <v>0</v>
      </c>
      <c r="Y101" s="13">
        <v>84</v>
      </c>
      <c r="Z101" s="13">
        <v>71</v>
      </c>
      <c r="AA101" s="13">
        <v>80.952380952380949</v>
      </c>
      <c r="AB101" s="13" t="s">
        <v>16</v>
      </c>
      <c r="AC101" s="13" t="s">
        <v>17</v>
      </c>
      <c r="AD101" s="17">
        <v>0</v>
      </c>
      <c r="AE101" s="13">
        <v>0</v>
      </c>
      <c r="AF101" s="13">
        <v>0</v>
      </c>
      <c r="AG101" s="13">
        <v>0</v>
      </c>
      <c r="AH101" s="13">
        <v>0</v>
      </c>
      <c r="AI101" s="18">
        <v>165.86019999999999</v>
      </c>
      <c r="AJ101" s="18">
        <v>1242.4067</v>
      </c>
      <c r="AK101" s="18">
        <v>1239.5588</v>
      </c>
      <c r="AL101" s="27">
        <f>Table2[[#This Row],[Direct Tax Revenue
Through Current FY]]+Table2[[#This Row],[Direct Tax Revenue
Next FY &amp; After]]</f>
        <v>2481.9655000000002</v>
      </c>
      <c r="AM101" s="18">
        <v>286.3263</v>
      </c>
      <c r="AN101" s="18">
        <v>2090.6370000000002</v>
      </c>
      <c r="AO101" s="18">
        <v>2139.8642</v>
      </c>
      <c r="AP101" s="18">
        <f>Table2[[#This Row],[Indirect  &amp; Induced Tax Revenue
Through Current FY]]+Table2[[#This Row],[Indirect  &amp; Induced Tax Revenue
Next FY &amp; After]]</f>
        <v>4230.5012000000006</v>
      </c>
      <c r="AQ101" s="18">
        <v>452.18650000000002</v>
      </c>
      <c r="AR101" s="18">
        <v>3333.0437000000002</v>
      </c>
      <c r="AS101" s="18">
        <v>3379.4229999999998</v>
      </c>
      <c r="AT101" s="18">
        <f>Table2[[#This Row],[Total Tax Revenue Generated
Through Current FY]]+Table2[[#This Row],[Total Tax Revenues Generated 
Next FY &amp; After]]</f>
        <v>6712.4666999999999</v>
      </c>
      <c r="AU101" s="18">
        <f>VLOOKUP(A:A,[1]AssistancePivot!$1:$1048576,86,FALSE)</f>
        <v>0</v>
      </c>
      <c r="AV101" s="18">
        <v>0</v>
      </c>
      <c r="AW101" s="18">
        <v>0</v>
      </c>
      <c r="AX101" s="18">
        <v>0</v>
      </c>
      <c r="AY101" s="18">
        <v>0</v>
      </c>
      <c r="AZ101" s="18">
        <v>168.56</v>
      </c>
      <c r="BA101" s="18">
        <v>0</v>
      </c>
      <c r="BB101" s="18">
        <f>Table2[[#This Row],[MRT Savings
Through Current FY]]+Table2[[#This Row],[MRT Savings
Next FY &amp; After]]</f>
        <v>168.56</v>
      </c>
      <c r="BC101" s="18">
        <v>0</v>
      </c>
      <c r="BD101" s="18">
        <v>0</v>
      </c>
      <c r="BE101" s="18">
        <v>0</v>
      </c>
      <c r="BF101" s="18">
        <f>Table2[[#This Row],[ST Savings
Through Current FY]]+Table2[[#This Row],[ST Savings
Next FY &amp; After]]</f>
        <v>0</v>
      </c>
      <c r="BG101" s="18">
        <v>0</v>
      </c>
      <c r="BH101" s="18">
        <v>0</v>
      </c>
      <c r="BI101" s="18">
        <v>0</v>
      </c>
      <c r="BJ101" s="18">
        <f>Table2[[#This Row],[Energy Savings
Through Current FY]]+Table2[[#This Row],[Energy Savings
Next FY &amp; After]]</f>
        <v>0</v>
      </c>
      <c r="BK101" s="18">
        <v>5.3285</v>
      </c>
      <c r="BL101" s="18">
        <v>42.953699999999998</v>
      </c>
      <c r="BM101" s="18">
        <v>30.675899999999999</v>
      </c>
      <c r="BN101" s="18">
        <f>Table2[[#This Row],[Bond Savings
Through Current FY]]+Table2[[#This Row],[Bond Savings
Next FY &amp; After]]</f>
        <v>73.629599999999996</v>
      </c>
      <c r="BO101" s="18">
        <v>5.3285</v>
      </c>
      <c r="BP101" s="18">
        <v>211.5137</v>
      </c>
      <c r="BQ101" s="18">
        <v>30.675899999999999</v>
      </c>
      <c r="BR101" s="18">
        <f>Table2[[#This Row],[Total Savings
Through Current FY]]+Table2[[#This Row],[Total Savings
Next FY &amp; After]]</f>
        <v>242.18959999999998</v>
      </c>
      <c r="BS101" s="18">
        <v>0</v>
      </c>
      <c r="BT101" s="18">
        <v>0</v>
      </c>
      <c r="BU101" s="18">
        <v>0</v>
      </c>
      <c r="BV101" s="18">
        <f>Table2[[#This Row],[Recapture, Cancellation, or Reduction
Through Current FY]]+Table2[[#This Row],[Recapture, Cancellation, or Reduction
Next FY &amp; After]]</f>
        <v>0</v>
      </c>
      <c r="BW101" s="18">
        <v>0</v>
      </c>
      <c r="BX101" s="18">
        <v>0</v>
      </c>
      <c r="BY101" s="18">
        <v>0</v>
      </c>
      <c r="BZ101" s="18">
        <f>Table2[[#This Row],[Penalty Paid
Through Current FY]]+Table2[[#This Row],[Penalty Paid
Next FY &amp; After]]</f>
        <v>0</v>
      </c>
      <c r="CA101" s="18">
        <v>0</v>
      </c>
      <c r="CB101" s="18">
        <v>0</v>
      </c>
      <c r="CC101" s="18">
        <v>0</v>
      </c>
      <c r="CD101" s="18">
        <f>Table2[[#This Row],[Total Recapture &amp; Penalties
Through Current FY]]+Table2[[#This Row],[Total Recapture &amp; Penalties
Next FY &amp; After]]</f>
        <v>0</v>
      </c>
      <c r="CE101" s="18">
        <v>446.858</v>
      </c>
      <c r="CF101" s="18">
        <v>3121.53</v>
      </c>
      <c r="CG101" s="18">
        <v>3348.7471</v>
      </c>
      <c r="CH101" s="18">
        <f>Table2[[#This Row],[Total Net Tax Revenue Generated
Through Current FY]]+Table2[[#This Row],[Total Net Tax Revenue Generated
Next FY &amp; After]]</f>
        <v>6470.2771000000002</v>
      </c>
      <c r="CI101" s="18">
        <v>0</v>
      </c>
      <c r="CJ101" s="18">
        <v>0</v>
      </c>
      <c r="CK101" s="18">
        <v>0</v>
      </c>
      <c r="CL101" s="18">
        <v>0</v>
      </c>
      <c r="CM101" s="43">
        <v>0</v>
      </c>
      <c r="CN101" s="43">
        <v>0</v>
      </c>
      <c r="CO101" s="43">
        <v>0</v>
      </c>
      <c r="CP101" s="43">
        <v>84</v>
      </c>
      <c r="CQ101" s="43">
        <f>Table2[[#This Row],[Total Number of Industrial Jobs]]+Table2[[#This Row],[Total Number of Restaurant Jobs]]+Table2[[#This Row],[Total Number of Retail Jobs]]+Table2[[#This Row],[Total Number of Other Jobs]]</f>
        <v>84</v>
      </c>
      <c r="CR101" s="43">
        <v>0</v>
      </c>
      <c r="CS101" s="43">
        <v>0</v>
      </c>
      <c r="CT101" s="43">
        <v>0</v>
      </c>
      <c r="CU101" s="43">
        <v>84</v>
      </c>
      <c r="CV101" s="43">
        <f>Table2[[#This Row],[Number of Industrial Jobs Earning a Living Wage or more]]+Table2[[#This Row],[Number of Restaurant Jobs Earning a Living Wage or more]]+Table2[[#This Row],[Number of Retail Jobs Earning a Living Wage or more]]+Table2[[#This Row],[Number of Other Jobs Earning a Living Wage or more]]</f>
        <v>84</v>
      </c>
      <c r="CW101" s="47">
        <v>0</v>
      </c>
      <c r="CX101" s="47">
        <v>0</v>
      </c>
      <c r="CY101" s="47">
        <v>0</v>
      </c>
      <c r="CZ101" s="47">
        <v>100</v>
      </c>
      <c r="DA101" s="42">
        <v>1</v>
      </c>
      <c r="DB101" s="4"/>
      <c r="DE101" s="3"/>
      <c r="DF101" s="4"/>
      <c r="DG101" s="4"/>
      <c r="DH101" s="11"/>
      <c r="DI101" s="3"/>
      <c r="DJ101" s="1"/>
      <c r="DK101" s="1"/>
      <c r="DL101" s="1"/>
    </row>
    <row r="102" spans="1:116" x14ac:dyDescent="0.2">
      <c r="A102" s="12">
        <v>94198</v>
      </c>
      <c r="B102" s="14" t="s">
        <v>1186</v>
      </c>
      <c r="C102" s="15" t="s">
        <v>1640</v>
      </c>
      <c r="D102" s="15" t="s">
        <v>1187</v>
      </c>
      <c r="E102" s="25" t="s">
        <v>1826</v>
      </c>
      <c r="F102" s="26" t="s">
        <v>1061</v>
      </c>
      <c r="G102" s="16">
        <v>0</v>
      </c>
      <c r="H102" s="14"/>
      <c r="I102" s="14" t="s">
        <v>1161</v>
      </c>
      <c r="J102" s="12">
        <v>33</v>
      </c>
      <c r="K102" s="14" t="s">
        <v>12</v>
      </c>
      <c r="L102" s="15" t="s">
        <v>2389</v>
      </c>
      <c r="M102" s="15" t="s">
        <v>1902</v>
      </c>
      <c r="N102" s="15">
        <v>100097</v>
      </c>
      <c r="O102" s="15">
        <v>100097</v>
      </c>
      <c r="P102" s="13">
        <v>0</v>
      </c>
      <c r="Q102" s="13">
        <v>0</v>
      </c>
      <c r="R102" s="13">
        <v>0</v>
      </c>
      <c r="S102" s="13">
        <v>0</v>
      </c>
      <c r="T102" s="13">
        <v>0</v>
      </c>
      <c r="U102" s="13">
        <v>0</v>
      </c>
      <c r="V102" s="13">
        <v>0</v>
      </c>
      <c r="W102" s="13">
        <v>0</v>
      </c>
      <c r="X102" s="13">
        <v>0</v>
      </c>
      <c r="Y102" s="13">
        <v>0</v>
      </c>
      <c r="Z102" s="13">
        <v>37</v>
      </c>
      <c r="AA102" s="13">
        <v>0</v>
      </c>
      <c r="AB102" s="13">
        <v>0</v>
      </c>
      <c r="AC102" s="13">
        <v>0</v>
      </c>
      <c r="AD102" s="17">
        <v>0</v>
      </c>
      <c r="AE102" s="13">
        <v>0</v>
      </c>
      <c r="AF102" s="13">
        <v>0</v>
      </c>
      <c r="AG102" s="13">
        <v>0</v>
      </c>
      <c r="AH102" s="13">
        <v>0</v>
      </c>
      <c r="AI102" s="18">
        <v>23553.0393</v>
      </c>
      <c r="AJ102" s="18">
        <v>53611.517099999997</v>
      </c>
      <c r="AK102" s="18">
        <v>312943.77750000003</v>
      </c>
      <c r="AL102" s="27">
        <f>Table2[[#This Row],[Direct Tax Revenue
Through Current FY]]+Table2[[#This Row],[Direct Tax Revenue
Next FY &amp; After]]</f>
        <v>366555.29460000002</v>
      </c>
      <c r="AM102" s="18">
        <v>1053.3432</v>
      </c>
      <c r="AN102" s="18">
        <v>3791.8328999999999</v>
      </c>
      <c r="AO102" s="18">
        <v>13995.5272</v>
      </c>
      <c r="AP102" s="18">
        <f>Table2[[#This Row],[Indirect  &amp; Induced Tax Revenue
Through Current FY]]+Table2[[#This Row],[Indirect  &amp; Induced Tax Revenue
Next FY &amp; After]]</f>
        <v>17787.360100000002</v>
      </c>
      <c r="AQ102" s="18">
        <v>24606.3825</v>
      </c>
      <c r="AR102" s="18">
        <v>57403.35</v>
      </c>
      <c r="AS102" s="18">
        <v>326939.30469999998</v>
      </c>
      <c r="AT102" s="18">
        <f>Table2[[#This Row],[Total Tax Revenue Generated
Through Current FY]]+Table2[[#This Row],[Total Tax Revenues Generated 
Next FY &amp; After]]</f>
        <v>384342.65469999996</v>
      </c>
      <c r="AU102" s="18">
        <f>VLOOKUP(A:A,[1]AssistancePivot!$1:$1048576,86,FALSE)</f>
        <v>0</v>
      </c>
      <c r="AV102" s="18">
        <v>0</v>
      </c>
      <c r="AW102" s="18">
        <v>0</v>
      </c>
      <c r="AX102" s="18">
        <v>0</v>
      </c>
      <c r="AY102" s="18">
        <v>0</v>
      </c>
      <c r="AZ102" s="18">
        <v>0</v>
      </c>
      <c r="BA102" s="18">
        <v>0</v>
      </c>
      <c r="BB102" s="18">
        <f>Table2[[#This Row],[MRT Savings
Through Current FY]]+Table2[[#This Row],[MRT Savings
Next FY &amp; After]]</f>
        <v>0</v>
      </c>
      <c r="BC102" s="18">
        <v>0</v>
      </c>
      <c r="BD102" s="18">
        <v>0</v>
      </c>
      <c r="BE102" s="18">
        <v>0</v>
      </c>
      <c r="BF102" s="18">
        <f>Table2[[#This Row],[ST Savings
Through Current FY]]+Table2[[#This Row],[ST Savings
Next FY &amp; After]]</f>
        <v>0</v>
      </c>
      <c r="BG102" s="18">
        <v>0</v>
      </c>
      <c r="BH102" s="18">
        <v>0</v>
      </c>
      <c r="BI102" s="18">
        <v>0</v>
      </c>
      <c r="BJ102" s="18">
        <f>Table2[[#This Row],[Energy Savings
Through Current FY]]+Table2[[#This Row],[Energy Savings
Next FY &amp; After]]</f>
        <v>0</v>
      </c>
      <c r="BK102" s="18">
        <v>0</v>
      </c>
      <c r="BL102" s="18">
        <v>0</v>
      </c>
      <c r="BM102" s="18">
        <v>0</v>
      </c>
      <c r="BN102" s="18">
        <f>Table2[[#This Row],[Bond Savings
Through Current FY]]+Table2[[#This Row],[Bond Savings
Next FY &amp; After]]</f>
        <v>0</v>
      </c>
      <c r="BO102" s="18">
        <v>0</v>
      </c>
      <c r="BP102" s="18">
        <v>0</v>
      </c>
      <c r="BQ102" s="18">
        <v>0</v>
      </c>
      <c r="BR102" s="18">
        <f>Table2[[#This Row],[Total Savings
Through Current FY]]+Table2[[#This Row],[Total Savings
Next FY &amp; After]]</f>
        <v>0</v>
      </c>
      <c r="BS102" s="18">
        <v>0</v>
      </c>
      <c r="BT102" s="18">
        <v>0</v>
      </c>
      <c r="BU102" s="18">
        <v>0</v>
      </c>
      <c r="BV102" s="18">
        <f>Table2[[#This Row],[Recapture, Cancellation, or Reduction
Through Current FY]]+Table2[[#This Row],[Recapture, Cancellation, or Reduction
Next FY &amp; After]]</f>
        <v>0</v>
      </c>
      <c r="BW102" s="18">
        <v>0</v>
      </c>
      <c r="BX102" s="18">
        <v>0</v>
      </c>
      <c r="BY102" s="18">
        <v>0</v>
      </c>
      <c r="BZ102" s="18">
        <f>Table2[[#This Row],[Penalty Paid
Through Current FY]]+Table2[[#This Row],[Penalty Paid
Next FY &amp; After]]</f>
        <v>0</v>
      </c>
      <c r="CA102" s="18">
        <v>0</v>
      </c>
      <c r="CB102" s="18">
        <v>0</v>
      </c>
      <c r="CC102" s="18">
        <v>0</v>
      </c>
      <c r="CD102" s="18">
        <f>Table2[[#This Row],[Total Recapture &amp; Penalties
Through Current FY]]+Table2[[#This Row],[Total Recapture &amp; Penalties
Next FY &amp; After]]</f>
        <v>0</v>
      </c>
      <c r="CE102" s="18">
        <v>24606.3825</v>
      </c>
      <c r="CF102" s="18">
        <v>57403.35</v>
      </c>
      <c r="CG102" s="18">
        <v>326939.30469999998</v>
      </c>
      <c r="CH102" s="18">
        <f>Table2[[#This Row],[Total Net Tax Revenue Generated
Through Current FY]]+Table2[[#This Row],[Total Net Tax Revenue Generated
Next FY &amp; After]]</f>
        <v>384342.65469999996</v>
      </c>
      <c r="CI102" s="18">
        <v>0</v>
      </c>
      <c r="CJ102" s="18">
        <v>0</v>
      </c>
      <c r="CK102" s="18">
        <v>0</v>
      </c>
      <c r="CL102" s="18">
        <v>0</v>
      </c>
      <c r="CM102" s="43"/>
      <c r="CN102" s="43"/>
      <c r="CO102" s="43"/>
      <c r="CP102" s="43"/>
      <c r="CQ102" s="43"/>
      <c r="CR102" s="43"/>
      <c r="CS102" s="43"/>
      <c r="CT102" s="43"/>
      <c r="CU102" s="43"/>
      <c r="CV102" s="43"/>
      <c r="CW102" s="47"/>
      <c r="CX102" s="47"/>
      <c r="CY102" s="47"/>
      <c r="CZ102" s="47"/>
      <c r="DA102" s="42"/>
      <c r="DB102" s="4"/>
      <c r="DE102" s="3"/>
      <c r="DF102" s="4"/>
      <c r="DG102" s="4"/>
      <c r="DH102" s="11"/>
      <c r="DI102" s="3"/>
      <c r="DJ102" s="1"/>
      <c r="DK102" s="1"/>
      <c r="DL102" s="1"/>
    </row>
    <row r="103" spans="1:116" x14ac:dyDescent="0.2">
      <c r="A103" s="12">
        <v>94186</v>
      </c>
      <c r="B103" s="14" t="s">
        <v>1160</v>
      </c>
      <c r="C103" s="15" t="s">
        <v>1640</v>
      </c>
      <c r="D103" s="15" t="s">
        <v>1162</v>
      </c>
      <c r="E103" s="25" t="s">
        <v>1814</v>
      </c>
      <c r="F103" s="26" t="s">
        <v>477</v>
      </c>
      <c r="G103" s="16">
        <v>82135000</v>
      </c>
      <c r="H103" s="14" t="s">
        <v>229</v>
      </c>
      <c r="I103" s="14" t="s">
        <v>1161</v>
      </c>
      <c r="J103" s="12">
        <v>33</v>
      </c>
      <c r="K103" s="14" t="s">
        <v>12</v>
      </c>
      <c r="L103" s="15" t="s">
        <v>2369</v>
      </c>
      <c r="M103" s="15" t="s">
        <v>1935</v>
      </c>
      <c r="N103" s="15">
        <v>54000</v>
      </c>
      <c r="O103" s="15">
        <v>54000</v>
      </c>
      <c r="P103" s="13">
        <v>37</v>
      </c>
      <c r="Q103" s="13">
        <v>0</v>
      </c>
      <c r="R103" s="13">
        <v>0</v>
      </c>
      <c r="S103" s="13">
        <v>0</v>
      </c>
      <c r="T103" s="13">
        <v>0</v>
      </c>
      <c r="U103" s="13">
        <v>0</v>
      </c>
      <c r="V103" s="13">
        <v>0</v>
      </c>
      <c r="W103" s="13">
        <v>37</v>
      </c>
      <c r="X103" s="13">
        <v>0</v>
      </c>
      <c r="Y103" s="13">
        <v>37</v>
      </c>
      <c r="Z103" s="13">
        <v>37</v>
      </c>
      <c r="AA103" s="13">
        <v>0</v>
      </c>
      <c r="AB103" s="13" t="s">
        <v>16</v>
      </c>
      <c r="AC103" s="13" t="s">
        <v>16</v>
      </c>
      <c r="AD103" s="17">
        <v>0</v>
      </c>
      <c r="AE103" s="13">
        <v>0</v>
      </c>
      <c r="AF103" s="13">
        <v>0</v>
      </c>
      <c r="AG103" s="13">
        <v>0</v>
      </c>
      <c r="AH103" s="13">
        <v>0</v>
      </c>
      <c r="AI103" s="18">
        <v>9904.0267999999996</v>
      </c>
      <c r="AJ103" s="18">
        <v>61192.905400000003</v>
      </c>
      <c r="AK103" s="18">
        <v>121944.75320000001</v>
      </c>
      <c r="AL103" s="27">
        <f>Table2[[#This Row],[Direct Tax Revenue
Through Current FY]]+Table2[[#This Row],[Direct Tax Revenue
Next FY &amp; After]]</f>
        <v>183137.65860000002</v>
      </c>
      <c r="AM103" s="18">
        <v>1053.3432</v>
      </c>
      <c r="AN103" s="18">
        <v>3791.8328999999999</v>
      </c>
      <c r="AO103" s="18">
        <v>12969.4398</v>
      </c>
      <c r="AP103" s="18">
        <f>Table2[[#This Row],[Indirect  &amp; Induced Tax Revenue
Through Current FY]]+Table2[[#This Row],[Indirect  &amp; Induced Tax Revenue
Next FY &amp; After]]</f>
        <v>16761.272700000001</v>
      </c>
      <c r="AQ103" s="18">
        <v>10957.37</v>
      </c>
      <c r="AR103" s="18">
        <v>64984.738299999997</v>
      </c>
      <c r="AS103" s="18">
        <v>134914.193</v>
      </c>
      <c r="AT103" s="18">
        <f>Table2[[#This Row],[Total Tax Revenue Generated
Through Current FY]]+Table2[[#This Row],[Total Tax Revenues Generated 
Next FY &amp; After]]</f>
        <v>199898.9313</v>
      </c>
      <c r="AU103" s="18">
        <f>VLOOKUP(A:A,[1]AssistancePivot!$1:$1048576,86,FALSE)</f>
        <v>0</v>
      </c>
      <c r="AV103" s="18">
        <v>0</v>
      </c>
      <c r="AW103" s="18">
        <v>0</v>
      </c>
      <c r="AX103" s="18">
        <v>0</v>
      </c>
      <c r="AY103" s="18">
        <v>0</v>
      </c>
      <c r="AZ103" s="18">
        <v>0</v>
      </c>
      <c r="BA103" s="18">
        <v>0</v>
      </c>
      <c r="BB103" s="18">
        <f>Table2[[#This Row],[MRT Savings
Through Current FY]]+Table2[[#This Row],[MRT Savings
Next FY &amp; After]]</f>
        <v>0</v>
      </c>
      <c r="BC103" s="18">
        <v>0</v>
      </c>
      <c r="BD103" s="18">
        <v>0</v>
      </c>
      <c r="BE103" s="18">
        <v>0</v>
      </c>
      <c r="BF103" s="18">
        <f>Table2[[#This Row],[ST Savings
Through Current FY]]+Table2[[#This Row],[ST Savings
Next FY &amp; After]]</f>
        <v>0</v>
      </c>
      <c r="BG103" s="18">
        <v>0</v>
      </c>
      <c r="BH103" s="18">
        <v>0</v>
      </c>
      <c r="BI103" s="18">
        <v>0</v>
      </c>
      <c r="BJ103" s="18">
        <f>Table2[[#This Row],[Energy Savings
Through Current FY]]+Table2[[#This Row],[Energy Savings
Next FY &amp; After]]</f>
        <v>0</v>
      </c>
      <c r="BK103" s="18">
        <v>73.0809</v>
      </c>
      <c r="BL103" s="18">
        <v>231.29249999999999</v>
      </c>
      <c r="BM103" s="18">
        <v>666.75160000000005</v>
      </c>
      <c r="BN103" s="18">
        <f>Table2[[#This Row],[Bond Savings
Through Current FY]]+Table2[[#This Row],[Bond Savings
Next FY &amp; After]]</f>
        <v>898.04410000000007</v>
      </c>
      <c r="BO103" s="18">
        <v>73.0809</v>
      </c>
      <c r="BP103" s="18">
        <v>231.29249999999999</v>
      </c>
      <c r="BQ103" s="18">
        <v>666.75160000000005</v>
      </c>
      <c r="BR103" s="18">
        <f>Table2[[#This Row],[Total Savings
Through Current FY]]+Table2[[#This Row],[Total Savings
Next FY &amp; After]]</f>
        <v>898.04410000000007</v>
      </c>
      <c r="BS103" s="18">
        <v>0</v>
      </c>
      <c r="BT103" s="18">
        <v>0</v>
      </c>
      <c r="BU103" s="18">
        <v>0</v>
      </c>
      <c r="BV103" s="18">
        <f>Table2[[#This Row],[Recapture, Cancellation, or Reduction
Through Current FY]]+Table2[[#This Row],[Recapture, Cancellation, or Reduction
Next FY &amp; After]]</f>
        <v>0</v>
      </c>
      <c r="BW103" s="18">
        <v>0</v>
      </c>
      <c r="BX103" s="18">
        <v>0</v>
      </c>
      <c r="BY103" s="18">
        <v>0</v>
      </c>
      <c r="BZ103" s="18">
        <f>Table2[[#This Row],[Penalty Paid
Through Current FY]]+Table2[[#This Row],[Penalty Paid
Next FY &amp; After]]</f>
        <v>0</v>
      </c>
      <c r="CA103" s="18">
        <v>0</v>
      </c>
      <c r="CB103" s="18">
        <v>0</v>
      </c>
      <c r="CC103" s="18">
        <v>0</v>
      </c>
      <c r="CD103" s="18">
        <f>Table2[[#This Row],[Total Recapture &amp; Penalties
Through Current FY]]+Table2[[#This Row],[Total Recapture &amp; Penalties
Next FY &amp; After]]</f>
        <v>0</v>
      </c>
      <c r="CE103" s="18">
        <v>10884.2891</v>
      </c>
      <c r="CF103" s="18">
        <v>64753.445800000001</v>
      </c>
      <c r="CG103" s="18">
        <v>134247.44140000001</v>
      </c>
      <c r="CH103" s="18">
        <f>Table2[[#This Row],[Total Net Tax Revenue Generated
Through Current FY]]+Table2[[#This Row],[Total Net Tax Revenue Generated
Next FY &amp; After]]</f>
        <v>199000.8872</v>
      </c>
      <c r="CI103" s="18">
        <v>0</v>
      </c>
      <c r="CJ103" s="18">
        <v>0</v>
      </c>
      <c r="CK103" s="18">
        <v>0</v>
      </c>
      <c r="CL103" s="18">
        <v>0</v>
      </c>
      <c r="CM103" s="43">
        <v>37</v>
      </c>
      <c r="CN103" s="43">
        <v>0</v>
      </c>
      <c r="CO103" s="43">
        <v>0</v>
      </c>
      <c r="CP103" s="43">
        <v>0</v>
      </c>
      <c r="CQ103" s="43">
        <f>Table2[[#This Row],[Total Number of Industrial Jobs]]+Table2[[#This Row],[Total Number of Restaurant Jobs]]+Table2[[#This Row],[Total Number of Retail Jobs]]+Table2[[#This Row],[Total Number of Other Jobs]]</f>
        <v>37</v>
      </c>
      <c r="CR103" s="43">
        <v>37</v>
      </c>
      <c r="CS103" s="43">
        <v>0</v>
      </c>
      <c r="CT103" s="43">
        <v>0</v>
      </c>
      <c r="CU103" s="43">
        <v>0</v>
      </c>
      <c r="CV103" s="43">
        <f>Table2[[#This Row],[Number of Industrial Jobs Earning a Living Wage or more]]+Table2[[#This Row],[Number of Restaurant Jobs Earning a Living Wage or more]]+Table2[[#This Row],[Number of Retail Jobs Earning a Living Wage or more]]+Table2[[#This Row],[Number of Other Jobs Earning a Living Wage or more]]</f>
        <v>37</v>
      </c>
      <c r="CW103" s="47">
        <v>100</v>
      </c>
      <c r="CX103" s="47">
        <v>0</v>
      </c>
      <c r="CY103" s="47">
        <v>0</v>
      </c>
      <c r="CZ103" s="47">
        <v>0</v>
      </c>
      <c r="DA103" s="42">
        <v>1</v>
      </c>
      <c r="DB103" s="4"/>
      <c r="DE103" s="3"/>
      <c r="DF103" s="4"/>
      <c r="DG103" s="4"/>
      <c r="DH103" s="11"/>
      <c r="DI103" s="3"/>
      <c r="DJ103" s="1"/>
      <c r="DK103" s="1"/>
      <c r="DL103" s="1"/>
    </row>
    <row r="104" spans="1:116" x14ac:dyDescent="0.2">
      <c r="A104" s="12">
        <v>93943</v>
      </c>
      <c r="B104" s="14" t="s">
        <v>717</v>
      </c>
      <c r="C104" s="15" t="s">
        <v>1605</v>
      </c>
      <c r="D104" s="15" t="s">
        <v>719</v>
      </c>
      <c r="E104" s="25" t="s">
        <v>1717</v>
      </c>
      <c r="F104" s="26" t="s">
        <v>13</v>
      </c>
      <c r="G104" s="16">
        <v>14400000</v>
      </c>
      <c r="H104" s="14" t="s">
        <v>15</v>
      </c>
      <c r="I104" s="14" t="s">
        <v>718</v>
      </c>
      <c r="J104" s="12">
        <v>33</v>
      </c>
      <c r="K104" s="14" t="s">
        <v>12</v>
      </c>
      <c r="L104" s="15" t="s">
        <v>2178</v>
      </c>
      <c r="M104" s="15" t="s">
        <v>1935</v>
      </c>
      <c r="N104" s="15">
        <v>257877</v>
      </c>
      <c r="O104" s="15">
        <v>335737</v>
      </c>
      <c r="P104" s="13">
        <v>8</v>
      </c>
      <c r="Q104" s="13">
        <v>0</v>
      </c>
      <c r="R104" s="13">
        <v>0</v>
      </c>
      <c r="S104" s="13">
        <v>0</v>
      </c>
      <c r="T104" s="13">
        <v>0</v>
      </c>
      <c r="U104" s="13">
        <v>0</v>
      </c>
      <c r="V104" s="13">
        <v>0</v>
      </c>
      <c r="W104" s="13">
        <v>0</v>
      </c>
      <c r="X104" s="13">
        <v>0</v>
      </c>
      <c r="Y104" s="13">
        <v>0</v>
      </c>
      <c r="Z104" s="13">
        <v>1</v>
      </c>
      <c r="AA104" s="13">
        <v>0</v>
      </c>
      <c r="AB104" s="13">
        <v>0</v>
      </c>
      <c r="AC104" s="13">
        <v>0</v>
      </c>
      <c r="AD104" s="17">
        <v>0</v>
      </c>
      <c r="AE104" s="13">
        <v>0</v>
      </c>
      <c r="AF104" s="13">
        <v>0</v>
      </c>
      <c r="AG104" s="13">
        <v>0</v>
      </c>
      <c r="AH104" s="13">
        <v>0</v>
      </c>
      <c r="AI104" s="18">
        <v>3269.6300999999999</v>
      </c>
      <c r="AJ104" s="18">
        <v>157077.58559999999</v>
      </c>
      <c r="AK104" s="18">
        <v>1961.0043000000001</v>
      </c>
      <c r="AL104" s="27">
        <f>Table2[[#This Row],[Direct Tax Revenue
Through Current FY]]+Table2[[#This Row],[Direct Tax Revenue
Next FY &amp; After]]</f>
        <v>159038.58989999999</v>
      </c>
      <c r="AM104" s="18">
        <v>28.465699999999998</v>
      </c>
      <c r="AN104" s="18">
        <v>81696.798500000004</v>
      </c>
      <c r="AO104" s="18">
        <v>17.072700000000001</v>
      </c>
      <c r="AP104" s="18">
        <f>Table2[[#This Row],[Indirect  &amp; Induced Tax Revenue
Through Current FY]]+Table2[[#This Row],[Indirect  &amp; Induced Tax Revenue
Next FY &amp; After]]</f>
        <v>81713.871200000009</v>
      </c>
      <c r="AQ104" s="18">
        <v>3298.0958000000001</v>
      </c>
      <c r="AR104" s="18">
        <v>238774.3841</v>
      </c>
      <c r="AS104" s="18">
        <v>1978.077</v>
      </c>
      <c r="AT104" s="18">
        <f>Table2[[#This Row],[Total Tax Revenue Generated
Through Current FY]]+Table2[[#This Row],[Total Tax Revenues Generated 
Next FY &amp; After]]</f>
        <v>240752.46109999999</v>
      </c>
      <c r="AU104" s="18">
        <f>VLOOKUP(A:A,[1]AssistancePivot!$1:$1048576,86,FALSE)</f>
        <v>0</v>
      </c>
      <c r="AV104" s="18">
        <v>0</v>
      </c>
      <c r="AW104" s="18">
        <v>0</v>
      </c>
      <c r="AX104" s="18">
        <v>0</v>
      </c>
      <c r="AY104" s="18">
        <v>0</v>
      </c>
      <c r="AZ104" s="18">
        <v>0</v>
      </c>
      <c r="BA104" s="18">
        <v>0</v>
      </c>
      <c r="BB104" s="18">
        <f>Table2[[#This Row],[MRT Savings
Through Current FY]]+Table2[[#This Row],[MRT Savings
Next FY &amp; After]]</f>
        <v>0</v>
      </c>
      <c r="BC104" s="18">
        <v>0</v>
      </c>
      <c r="BD104" s="18">
        <v>0</v>
      </c>
      <c r="BE104" s="18">
        <v>0</v>
      </c>
      <c r="BF104" s="18">
        <f>Table2[[#This Row],[ST Savings
Through Current FY]]+Table2[[#This Row],[ST Savings
Next FY &amp; After]]</f>
        <v>0</v>
      </c>
      <c r="BG104" s="18">
        <v>0</v>
      </c>
      <c r="BH104" s="18">
        <v>0</v>
      </c>
      <c r="BI104" s="18">
        <v>0</v>
      </c>
      <c r="BJ104" s="18">
        <f>Table2[[#This Row],[Energy Savings
Through Current FY]]+Table2[[#This Row],[Energy Savings
Next FY &amp; After]]</f>
        <v>0</v>
      </c>
      <c r="BK104" s="18">
        <v>0</v>
      </c>
      <c r="BL104" s="18">
        <v>0</v>
      </c>
      <c r="BM104" s="18">
        <v>0</v>
      </c>
      <c r="BN104" s="18">
        <f>Table2[[#This Row],[Bond Savings
Through Current FY]]+Table2[[#This Row],[Bond Savings
Next FY &amp; After]]</f>
        <v>0</v>
      </c>
      <c r="BO104" s="18">
        <v>0</v>
      </c>
      <c r="BP104" s="18">
        <v>0</v>
      </c>
      <c r="BQ104" s="18">
        <v>0</v>
      </c>
      <c r="BR104" s="18">
        <f>Table2[[#This Row],[Total Savings
Through Current FY]]+Table2[[#This Row],[Total Savings
Next FY &amp; After]]</f>
        <v>0</v>
      </c>
      <c r="BS104" s="18">
        <v>0</v>
      </c>
      <c r="BT104" s="18">
        <v>0</v>
      </c>
      <c r="BU104" s="18">
        <v>0</v>
      </c>
      <c r="BV104" s="18">
        <f>Table2[[#This Row],[Recapture, Cancellation, or Reduction
Through Current FY]]+Table2[[#This Row],[Recapture, Cancellation, or Reduction
Next FY &amp; After]]</f>
        <v>0</v>
      </c>
      <c r="BW104" s="18">
        <v>0</v>
      </c>
      <c r="BX104" s="18">
        <v>0</v>
      </c>
      <c r="BY104" s="18">
        <v>0</v>
      </c>
      <c r="BZ104" s="18">
        <f>Table2[[#This Row],[Penalty Paid
Through Current FY]]+Table2[[#This Row],[Penalty Paid
Next FY &amp; After]]</f>
        <v>0</v>
      </c>
      <c r="CA104" s="18">
        <v>0</v>
      </c>
      <c r="CB104" s="18">
        <v>0</v>
      </c>
      <c r="CC104" s="18">
        <v>0</v>
      </c>
      <c r="CD104" s="18">
        <f>Table2[[#This Row],[Total Recapture &amp; Penalties
Through Current FY]]+Table2[[#This Row],[Total Recapture &amp; Penalties
Next FY &amp; After]]</f>
        <v>0</v>
      </c>
      <c r="CE104" s="18">
        <v>3298.0958000000001</v>
      </c>
      <c r="CF104" s="18">
        <v>238774.3841</v>
      </c>
      <c r="CG104" s="18">
        <v>1978.077</v>
      </c>
      <c r="CH104" s="18">
        <f>Table2[[#This Row],[Total Net Tax Revenue Generated
Through Current FY]]+Table2[[#This Row],[Total Net Tax Revenue Generated
Next FY &amp; After]]</f>
        <v>240752.46109999999</v>
      </c>
      <c r="CI104" s="18">
        <v>0</v>
      </c>
      <c r="CJ104" s="18">
        <v>0</v>
      </c>
      <c r="CK104" s="18">
        <v>0</v>
      </c>
      <c r="CL104" s="18">
        <v>0</v>
      </c>
      <c r="CM104" s="43"/>
      <c r="CN104" s="43"/>
      <c r="CO104" s="43"/>
      <c r="CP104" s="43"/>
      <c r="CQ104" s="43"/>
      <c r="CR104" s="43"/>
      <c r="CS104" s="43"/>
      <c r="CT104" s="43"/>
      <c r="CU104" s="43"/>
      <c r="CV104" s="43"/>
      <c r="CW104" s="47"/>
      <c r="CX104" s="47"/>
      <c r="CY104" s="47"/>
      <c r="CZ104" s="47"/>
      <c r="DA104" s="42"/>
      <c r="DB104" s="4"/>
      <c r="DE104" s="3"/>
      <c r="DF104" s="4"/>
      <c r="DG104" s="4"/>
      <c r="DH104" s="11"/>
      <c r="DI104" s="3"/>
      <c r="DJ104" s="1"/>
      <c r="DK104" s="1"/>
      <c r="DL104" s="1"/>
    </row>
    <row r="105" spans="1:116" x14ac:dyDescent="0.2">
      <c r="A105" s="12">
        <v>94089</v>
      </c>
      <c r="B105" s="14" t="s">
        <v>941</v>
      </c>
      <c r="C105" s="15" t="s">
        <v>1586</v>
      </c>
      <c r="D105" s="15" t="s">
        <v>943</v>
      </c>
      <c r="E105" s="25" t="s">
        <v>1774</v>
      </c>
      <c r="F105" s="26" t="s">
        <v>477</v>
      </c>
      <c r="G105" s="16">
        <v>6295000</v>
      </c>
      <c r="H105" s="14" t="s">
        <v>91</v>
      </c>
      <c r="I105" s="14" t="s">
        <v>942</v>
      </c>
      <c r="J105" s="12">
        <v>42</v>
      </c>
      <c r="K105" s="14" t="s">
        <v>12</v>
      </c>
      <c r="L105" s="15" t="s">
        <v>2294</v>
      </c>
      <c r="M105" s="15" t="s">
        <v>1902</v>
      </c>
      <c r="N105" s="15">
        <v>116181</v>
      </c>
      <c r="O105" s="15">
        <v>87324</v>
      </c>
      <c r="P105" s="13">
        <v>182</v>
      </c>
      <c r="Q105" s="13">
        <v>36</v>
      </c>
      <c r="R105" s="13">
        <v>0</v>
      </c>
      <c r="S105" s="13">
        <v>0</v>
      </c>
      <c r="T105" s="13">
        <v>0</v>
      </c>
      <c r="U105" s="13">
        <v>0</v>
      </c>
      <c r="V105" s="13">
        <v>0</v>
      </c>
      <c r="W105" s="13">
        <v>0</v>
      </c>
      <c r="X105" s="13">
        <v>0</v>
      </c>
      <c r="Y105" s="13">
        <v>0</v>
      </c>
      <c r="Z105" s="13">
        <v>153</v>
      </c>
      <c r="AA105" s="13">
        <v>0</v>
      </c>
      <c r="AB105" s="13">
        <v>0</v>
      </c>
      <c r="AC105" s="13">
        <v>0</v>
      </c>
      <c r="AD105" s="17">
        <v>0</v>
      </c>
      <c r="AE105" s="13">
        <v>0</v>
      </c>
      <c r="AF105" s="13">
        <v>0</v>
      </c>
      <c r="AG105" s="13">
        <v>0</v>
      </c>
      <c r="AH105" s="13">
        <v>0</v>
      </c>
      <c r="AI105" s="18">
        <v>339.46640000000002</v>
      </c>
      <c r="AJ105" s="18">
        <v>2031.8261</v>
      </c>
      <c r="AK105" s="18">
        <v>3484.6675</v>
      </c>
      <c r="AL105" s="27">
        <f>Table2[[#This Row],[Direct Tax Revenue
Through Current FY]]+Table2[[#This Row],[Direct Tax Revenue
Next FY &amp; After]]</f>
        <v>5516.4935999999998</v>
      </c>
      <c r="AM105" s="18">
        <v>652.22839999999997</v>
      </c>
      <c r="AN105" s="18">
        <v>3839.2017999999998</v>
      </c>
      <c r="AO105" s="18">
        <v>6695.2121999999999</v>
      </c>
      <c r="AP105" s="18">
        <f>Table2[[#This Row],[Indirect  &amp; Induced Tax Revenue
Through Current FY]]+Table2[[#This Row],[Indirect  &amp; Induced Tax Revenue
Next FY &amp; After]]</f>
        <v>10534.414000000001</v>
      </c>
      <c r="AQ105" s="18">
        <v>991.69479999999999</v>
      </c>
      <c r="AR105" s="18">
        <v>5871.0279</v>
      </c>
      <c r="AS105" s="18">
        <v>10179.8797</v>
      </c>
      <c r="AT105" s="18">
        <f>Table2[[#This Row],[Total Tax Revenue Generated
Through Current FY]]+Table2[[#This Row],[Total Tax Revenues Generated 
Next FY &amp; After]]</f>
        <v>16050.907599999999</v>
      </c>
      <c r="AU105" s="18">
        <f>VLOOKUP(A:A,[1]AssistancePivot!$1:$1048576,86,FALSE)</f>
        <v>0</v>
      </c>
      <c r="AV105" s="18">
        <v>0</v>
      </c>
      <c r="AW105" s="18">
        <v>0</v>
      </c>
      <c r="AX105" s="18">
        <v>0</v>
      </c>
      <c r="AY105" s="18">
        <v>0</v>
      </c>
      <c r="AZ105" s="18">
        <v>104.86709999999999</v>
      </c>
      <c r="BA105" s="18">
        <v>0</v>
      </c>
      <c r="BB105" s="18">
        <f>Table2[[#This Row],[MRT Savings
Through Current FY]]+Table2[[#This Row],[MRT Savings
Next FY &amp; After]]</f>
        <v>104.86709999999999</v>
      </c>
      <c r="BC105" s="18">
        <v>0</v>
      </c>
      <c r="BD105" s="18">
        <v>0</v>
      </c>
      <c r="BE105" s="18">
        <v>0</v>
      </c>
      <c r="BF105" s="18">
        <f>Table2[[#This Row],[ST Savings
Through Current FY]]+Table2[[#This Row],[ST Savings
Next FY &amp; After]]</f>
        <v>0</v>
      </c>
      <c r="BG105" s="18">
        <v>0</v>
      </c>
      <c r="BH105" s="18">
        <v>0</v>
      </c>
      <c r="BI105" s="18">
        <v>0</v>
      </c>
      <c r="BJ105" s="18">
        <f>Table2[[#This Row],[Energy Savings
Through Current FY]]+Table2[[#This Row],[Energy Savings
Next FY &amp; After]]</f>
        <v>0</v>
      </c>
      <c r="BK105" s="18">
        <v>2.1602999999999999</v>
      </c>
      <c r="BL105" s="18">
        <v>18.4313</v>
      </c>
      <c r="BM105" s="18">
        <v>16.431899999999999</v>
      </c>
      <c r="BN105" s="18">
        <f>Table2[[#This Row],[Bond Savings
Through Current FY]]+Table2[[#This Row],[Bond Savings
Next FY &amp; After]]</f>
        <v>34.863199999999999</v>
      </c>
      <c r="BO105" s="18">
        <v>2.1602999999999999</v>
      </c>
      <c r="BP105" s="18">
        <v>123.2984</v>
      </c>
      <c r="BQ105" s="18">
        <v>16.431899999999999</v>
      </c>
      <c r="BR105" s="18">
        <f>Table2[[#This Row],[Total Savings
Through Current FY]]+Table2[[#This Row],[Total Savings
Next FY &amp; After]]</f>
        <v>139.7303</v>
      </c>
      <c r="BS105" s="18">
        <v>0</v>
      </c>
      <c r="BT105" s="18">
        <v>0</v>
      </c>
      <c r="BU105" s="18">
        <v>0</v>
      </c>
      <c r="BV105" s="18">
        <f>Table2[[#This Row],[Recapture, Cancellation, or Reduction
Through Current FY]]+Table2[[#This Row],[Recapture, Cancellation, or Reduction
Next FY &amp; After]]</f>
        <v>0</v>
      </c>
      <c r="BW105" s="18">
        <v>0</v>
      </c>
      <c r="BX105" s="18">
        <v>0</v>
      </c>
      <c r="BY105" s="18">
        <v>0</v>
      </c>
      <c r="BZ105" s="18">
        <f>Table2[[#This Row],[Penalty Paid
Through Current FY]]+Table2[[#This Row],[Penalty Paid
Next FY &amp; After]]</f>
        <v>0</v>
      </c>
      <c r="CA105" s="18">
        <v>0</v>
      </c>
      <c r="CB105" s="18">
        <v>0</v>
      </c>
      <c r="CC105" s="18">
        <v>0</v>
      </c>
      <c r="CD105" s="18">
        <f>Table2[[#This Row],[Total Recapture &amp; Penalties
Through Current FY]]+Table2[[#This Row],[Total Recapture &amp; Penalties
Next FY &amp; After]]</f>
        <v>0</v>
      </c>
      <c r="CE105" s="18">
        <v>989.53449999999998</v>
      </c>
      <c r="CF105" s="18">
        <v>5747.7295000000004</v>
      </c>
      <c r="CG105" s="18">
        <v>10163.4478</v>
      </c>
      <c r="CH105" s="18">
        <f>Table2[[#This Row],[Total Net Tax Revenue Generated
Through Current FY]]+Table2[[#This Row],[Total Net Tax Revenue Generated
Next FY &amp; After]]</f>
        <v>15911.177299999999</v>
      </c>
      <c r="CI105" s="18">
        <v>0</v>
      </c>
      <c r="CJ105" s="18">
        <v>0</v>
      </c>
      <c r="CK105" s="18">
        <v>0</v>
      </c>
      <c r="CL105" s="18">
        <v>0</v>
      </c>
      <c r="CM105" s="43"/>
      <c r="CN105" s="43"/>
      <c r="CO105" s="43"/>
      <c r="CP105" s="43"/>
      <c r="CQ105" s="43"/>
      <c r="CR105" s="43"/>
      <c r="CS105" s="43"/>
      <c r="CT105" s="43"/>
      <c r="CU105" s="43"/>
      <c r="CV105" s="43"/>
      <c r="CW105" s="47"/>
      <c r="CX105" s="47"/>
      <c r="CY105" s="47"/>
      <c r="CZ105" s="47"/>
      <c r="DA105" s="42"/>
      <c r="DB105" s="4"/>
      <c r="DE105" s="3"/>
      <c r="DF105" s="4"/>
      <c r="DG105" s="4"/>
      <c r="DH105" s="11"/>
      <c r="DI105" s="3"/>
      <c r="DJ105" s="1"/>
      <c r="DK105" s="1"/>
      <c r="DL105" s="1"/>
    </row>
    <row r="106" spans="1:116" x14ac:dyDescent="0.2">
      <c r="A106" s="12">
        <v>92680</v>
      </c>
      <c r="B106" s="14" t="s">
        <v>216</v>
      </c>
      <c r="C106" s="15" t="s">
        <v>1539</v>
      </c>
      <c r="D106" s="15" t="s">
        <v>218</v>
      </c>
      <c r="E106" s="25" t="s">
        <v>1674</v>
      </c>
      <c r="F106" s="26" t="s">
        <v>143</v>
      </c>
      <c r="G106" s="16">
        <v>61500000</v>
      </c>
      <c r="H106" s="14" t="s">
        <v>219</v>
      </c>
      <c r="I106" s="14" t="s">
        <v>217</v>
      </c>
      <c r="J106" s="12">
        <v>1</v>
      </c>
      <c r="K106" s="14" t="s">
        <v>94</v>
      </c>
      <c r="L106" s="15" t="s">
        <v>2003</v>
      </c>
      <c r="M106" s="15" t="s">
        <v>1902</v>
      </c>
      <c r="N106" s="15">
        <v>52636</v>
      </c>
      <c r="O106" s="15">
        <v>1141276</v>
      </c>
      <c r="P106" s="13">
        <v>770</v>
      </c>
      <c r="Q106" s="13">
        <v>680</v>
      </c>
      <c r="R106" s="13">
        <v>770</v>
      </c>
      <c r="S106" s="13">
        <v>0</v>
      </c>
      <c r="T106" s="13">
        <v>0</v>
      </c>
      <c r="U106" s="13">
        <v>0</v>
      </c>
      <c r="V106" s="13">
        <v>0</v>
      </c>
      <c r="W106" s="13">
        <v>0</v>
      </c>
      <c r="X106" s="13">
        <v>0</v>
      </c>
      <c r="Y106" s="13">
        <v>0</v>
      </c>
      <c r="Z106" s="13">
        <v>886</v>
      </c>
      <c r="AA106" s="13">
        <v>0</v>
      </c>
      <c r="AB106" s="13">
        <v>0</v>
      </c>
      <c r="AC106" s="13">
        <v>0</v>
      </c>
      <c r="AD106" s="17">
        <v>0</v>
      </c>
      <c r="AE106" s="13">
        <v>0</v>
      </c>
      <c r="AF106" s="13">
        <v>0</v>
      </c>
      <c r="AG106" s="13">
        <v>0</v>
      </c>
      <c r="AH106" s="13">
        <v>0</v>
      </c>
      <c r="AI106" s="18">
        <v>19962.5458</v>
      </c>
      <c r="AJ106" s="18">
        <v>127719.1955</v>
      </c>
      <c r="AK106" s="18">
        <v>0</v>
      </c>
      <c r="AL106" s="27">
        <f>Table2[[#This Row],[Direct Tax Revenue
Through Current FY]]+Table2[[#This Row],[Direct Tax Revenue
Next FY &amp; After]]</f>
        <v>127719.1955</v>
      </c>
      <c r="AM106" s="18">
        <v>10950.674499999999</v>
      </c>
      <c r="AN106" s="18">
        <v>111589.2398</v>
      </c>
      <c r="AO106" s="18">
        <v>0</v>
      </c>
      <c r="AP106" s="18">
        <f>Table2[[#This Row],[Indirect  &amp; Induced Tax Revenue
Through Current FY]]+Table2[[#This Row],[Indirect  &amp; Induced Tax Revenue
Next FY &amp; After]]</f>
        <v>111589.2398</v>
      </c>
      <c r="AQ106" s="18">
        <v>30913.220300000001</v>
      </c>
      <c r="AR106" s="18">
        <v>239308.43530000001</v>
      </c>
      <c r="AS106" s="18">
        <v>0</v>
      </c>
      <c r="AT106" s="18">
        <f>Table2[[#This Row],[Total Tax Revenue Generated
Through Current FY]]+Table2[[#This Row],[Total Tax Revenues Generated 
Next FY &amp; After]]</f>
        <v>239308.43530000001</v>
      </c>
      <c r="AU106" s="18">
        <f>VLOOKUP(A:A,[1]AssistancePivot!$1:$1048576,86,FALSE)</f>
        <v>0</v>
      </c>
      <c r="AV106" s="18">
        <v>0</v>
      </c>
      <c r="AW106" s="18">
        <v>0</v>
      </c>
      <c r="AX106" s="18">
        <v>0</v>
      </c>
      <c r="AY106" s="18">
        <v>0</v>
      </c>
      <c r="AZ106" s="18">
        <v>0</v>
      </c>
      <c r="BA106" s="18">
        <v>0</v>
      </c>
      <c r="BB106" s="18">
        <f>Table2[[#This Row],[MRT Savings
Through Current FY]]+Table2[[#This Row],[MRT Savings
Next FY &amp; After]]</f>
        <v>0</v>
      </c>
      <c r="BC106" s="18">
        <v>0</v>
      </c>
      <c r="BD106" s="18">
        <v>566.44349999999997</v>
      </c>
      <c r="BE106" s="18">
        <v>0</v>
      </c>
      <c r="BF106" s="18">
        <f>Table2[[#This Row],[ST Savings
Through Current FY]]+Table2[[#This Row],[ST Savings
Next FY &amp; After]]</f>
        <v>566.44349999999997</v>
      </c>
      <c r="BG106" s="18">
        <v>0</v>
      </c>
      <c r="BH106" s="18">
        <v>56.124699999999997</v>
      </c>
      <c r="BI106" s="18">
        <v>0</v>
      </c>
      <c r="BJ106" s="18">
        <f>Table2[[#This Row],[Energy Savings
Through Current FY]]+Table2[[#This Row],[Energy Savings
Next FY &amp; After]]</f>
        <v>56.124699999999997</v>
      </c>
      <c r="BK106" s="18">
        <v>0</v>
      </c>
      <c r="BL106" s="18">
        <v>0</v>
      </c>
      <c r="BM106" s="18">
        <v>0</v>
      </c>
      <c r="BN106" s="18">
        <f>Table2[[#This Row],[Bond Savings
Through Current FY]]+Table2[[#This Row],[Bond Savings
Next FY &amp; After]]</f>
        <v>0</v>
      </c>
      <c r="BO106" s="18">
        <v>0</v>
      </c>
      <c r="BP106" s="18">
        <v>622.56820000000005</v>
      </c>
      <c r="BQ106" s="18">
        <v>0</v>
      </c>
      <c r="BR106" s="18">
        <f>Table2[[#This Row],[Total Savings
Through Current FY]]+Table2[[#This Row],[Total Savings
Next FY &amp; After]]</f>
        <v>622.56820000000005</v>
      </c>
      <c r="BS106" s="18">
        <v>0</v>
      </c>
      <c r="BT106" s="18">
        <v>6.8367000000000004</v>
      </c>
      <c r="BU106" s="18">
        <v>0</v>
      </c>
      <c r="BV106" s="18">
        <f>Table2[[#This Row],[Recapture, Cancellation, or Reduction
Through Current FY]]+Table2[[#This Row],[Recapture, Cancellation, or Reduction
Next FY &amp; After]]</f>
        <v>6.8367000000000004</v>
      </c>
      <c r="BW106" s="18">
        <v>0</v>
      </c>
      <c r="BX106" s="18">
        <v>0</v>
      </c>
      <c r="BY106" s="18">
        <v>0</v>
      </c>
      <c r="BZ106" s="18">
        <f>Table2[[#This Row],[Penalty Paid
Through Current FY]]+Table2[[#This Row],[Penalty Paid
Next FY &amp; After]]</f>
        <v>0</v>
      </c>
      <c r="CA106" s="18">
        <v>0</v>
      </c>
      <c r="CB106" s="18">
        <v>6.8367000000000004</v>
      </c>
      <c r="CC106" s="18">
        <v>0</v>
      </c>
      <c r="CD106" s="18">
        <f>Table2[[#This Row],[Total Recapture &amp; Penalties
Through Current FY]]+Table2[[#This Row],[Total Recapture &amp; Penalties
Next FY &amp; After]]</f>
        <v>6.8367000000000004</v>
      </c>
      <c r="CE106" s="18">
        <v>30913.220300000001</v>
      </c>
      <c r="CF106" s="18">
        <v>238692.70379999999</v>
      </c>
      <c r="CG106" s="18">
        <v>0</v>
      </c>
      <c r="CH106" s="18">
        <f>Table2[[#This Row],[Total Net Tax Revenue Generated
Through Current FY]]+Table2[[#This Row],[Total Net Tax Revenue Generated
Next FY &amp; After]]</f>
        <v>238692.70379999999</v>
      </c>
      <c r="CI106" s="18">
        <v>0</v>
      </c>
      <c r="CJ106" s="18">
        <v>0</v>
      </c>
      <c r="CK106" s="18">
        <v>0</v>
      </c>
      <c r="CL106" s="18">
        <v>0</v>
      </c>
      <c r="CM106" s="43"/>
      <c r="CN106" s="43"/>
      <c r="CO106" s="43"/>
      <c r="CP106" s="43"/>
      <c r="CQ106" s="43"/>
      <c r="CR106" s="43"/>
      <c r="CS106" s="43"/>
      <c r="CT106" s="43"/>
      <c r="CU106" s="43"/>
      <c r="CV106" s="43"/>
      <c r="CW106" s="47"/>
      <c r="CX106" s="47"/>
      <c r="CY106" s="47"/>
      <c r="CZ106" s="47"/>
      <c r="DA106" s="42"/>
      <c r="DB106" s="4"/>
      <c r="DE106" s="3"/>
      <c r="DF106" s="4"/>
      <c r="DG106" s="4"/>
      <c r="DH106" s="11"/>
      <c r="DI106" s="3"/>
      <c r="DJ106" s="1"/>
      <c r="DK106" s="1"/>
      <c r="DL106" s="1"/>
    </row>
    <row r="107" spans="1:116" x14ac:dyDescent="0.2">
      <c r="A107" s="12">
        <v>93191</v>
      </c>
      <c r="B107" s="14" t="s">
        <v>416</v>
      </c>
      <c r="C107" s="15" t="s">
        <v>1578</v>
      </c>
      <c r="D107" s="15" t="s">
        <v>418</v>
      </c>
      <c r="E107" s="25" t="s">
        <v>1693</v>
      </c>
      <c r="F107" s="26" t="s">
        <v>13</v>
      </c>
      <c r="G107" s="16">
        <v>494000000</v>
      </c>
      <c r="H107" s="14" t="s">
        <v>419</v>
      </c>
      <c r="I107" s="14" t="s">
        <v>417</v>
      </c>
      <c r="J107" s="12">
        <v>8</v>
      </c>
      <c r="K107" s="14" t="s">
        <v>25</v>
      </c>
      <c r="L107" s="15" t="s">
        <v>2096</v>
      </c>
      <c r="M107" s="15" t="s">
        <v>2056</v>
      </c>
      <c r="N107" s="15">
        <v>246672</v>
      </c>
      <c r="O107" s="15">
        <v>464489</v>
      </c>
      <c r="P107" s="13">
        <v>0</v>
      </c>
      <c r="Q107" s="13">
        <v>1766</v>
      </c>
      <c r="R107" s="13">
        <v>0</v>
      </c>
      <c r="S107" s="13">
        <v>3</v>
      </c>
      <c r="T107" s="13">
        <v>938</v>
      </c>
      <c r="U107" s="13">
        <v>0</v>
      </c>
      <c r="V107" s="13">
        <v>540</v>
      </c>
      <c r="W107" s="13">
        <v>0</v>
      </c>
      <c r="X107" s="13">
        <v>0</v>
      </c>
      <c r="Y107" s="13">
        <v>1481</v>
      </c>
      <c r="Z107" s="13">
        <v>1010</v>
      </c>
      <c r="AA107" s="13">
        <v>0</v>
      </c>
      <c r="AB107" s="13" t="s">
        <v>17</v>
      </c>
      <c r="AC107" s="13" t="s">
        <v>17</v>
      </c>
      <c r="AD107" s="17">
        <v>0</v>
      </c>
      <c r="AE107" s="13">
        <v>0</v>
      </c>
      <c r="AF107" s="13">
        <v>0</v>
      </c>
      <c r="AG107" s="13">
        <v>0</v>
      </c>
      <c r="AH107" s="13">
        <v>0</v>
      </c>
      <c r="AI107" s="18">
        <v>13968.9609</v>
      </c>
      <c r="AJ107" s="18">
        <v>107859.9261</v>
      </c>
      <c r="AK107" s="18">
        <v>68864.647500000006</v>
      </c>
      <c r="AL107" s="27">
        <f>Table2[[#This Row],[Direct Tax Revenue
Through Current FY]]+Table2[[#This Row],[Direct Tax Revenue
Next FY &amp; After]]</f>
        <v>176724.5736</v>
      </c>
      <c r="AM107" s="18">
        <v>3481.04</v>
      </c>
      <c r="AN107" s="18">
        <v>31155.768800000002</v>
      </c>
      <c r="AO107" s="18">
        <v>17160.945599999999</v>
      </c>
      <c r="AP107" s="18">
        <f>Table2[[#This Row],[Indirect  &amp; Induced Tax Revenue
Through Current FY]]+Table2[[#This Row],[Indirect  &amp; Induced Tax Revenue
Next FY &amp; After]]</f>
        <v>48316.714399999997</v>
      </c>
      <c r="AQ107" s="18">
        <v>17450.000899999999</v>
      </c>
      <c r="AR107" s="18">
        <v>139015.6949</v>
      </c>
      <c r="AS107" s="18">
        <v>86025.593099999998</v>
      </c>
      <c r="AT107" s="18">
        <f>Table2[[#This Row],[Total Tax Revenue Generated
Through Current FY]]+Table2[[#This Row],[Total Tax Revenues Generated 
Next FY &amp; After]]</f>
        <v>225041.288</v>
      </c>
      <c r="AU107" s="18">
        <f>VLOOKUP(A:A,[1]AssistancePivot!$1:$1048576,86,FALSE)</f>
        <v>0</v>
      </c>
      <c r="AV107" s="18">
        <v>15664.006100000001</v>
      </c>
      <c r="AW107" s="18">
        <v>0</v>
      </c>
      <c r="AX107" s="18">
        <v>15664.006100000001</v>
      </c>
      <c r="AY107" s="18">
        <v>0</v>
      </c>
      <c r="AZ107" s="18">
        <v>7145.6</v>
      </c>
      <c r="BA107" s="18">
        <v>0</v>
      </c>
      <c r="BB107" s="18">
        <f>Table2[[#This Row],[MRT Savings
Through Current FY]]+Table2[[#This Row],[MRT Savings
Next FY &amp; After]]</f>
        <v>7145.6</v>
      </c>
      <c r="BC107" s="18">
        <v>0</v>
      </c>
      <c r="BD107" s="18">
        <v>0</v>
      </c>
      <c r="BE107" s="18">
        <v>0</v>
      </c>
      <c r="BF107" s="18">
        <f>Table2[[#This Row],[ST Savings
Through Current FY]]+Table2[[#This Row],[ST Savings
Next FY &amp; After]]</f>
        <v>0</v>
      </c>
      <c r="BG107" s="18">
        <v>0</v>
      </c>
      <c r="BH107" s="18">
        <v>0</v>
      </c>
      <c r="BI107" s="18">
        <v>0</v>
      </c>
      <c r="BJ107" s="18">
        <f>Table2[[#This Row],[Energy Savings
Through Current FY]]+Table2[[#This Row],[Energy Savings
Next FY &amp; After]]</f>
        <v>0</v>
      </c>
      <c r="BK107" s="18">
        <v>0</v>
      </c>
      <c r="BL107" s="18">
        <v>0</v>
      </c>
      <c r="BM107" s="18">
        <v>0</v>
      </c>
      <c r="BN107" s="18">
        <f>Table2[[#This Row],[Bond Savings
Through Current FY]]+Table2[[#This Row],[Bond Savings
Next FY &amp; After]]</f>
        <v>0</v>
      </c>
      <c r="BO107" s="18">
        <v>0</v>
      </c>
      <c r="BP107" s="18">
        <v>22809.606100000001</v>
      </c>
      <c r="BQ107" s="18">
        <v>0</v>
      </c>
      <c r="BR107" s="18">
        <f>Table2[[#This Row],[Total Savings
Through Current FY]]+Table2[[#This Row],[Total Savings
Next FY &amp; After]]</f>
        <v>22809.606100000001</v>
      </c>
      <c r="BS107" s="18">
        <v>0</v>
      </c>
      <c r="BT107" s="18">
        <v>0</v>
      </c>
      <c r="BU107" s="18">
        <v>0</v>
      </c>
      <c r="BV107" s="18">
        <f>Table2[[#This Row],[Recapture, Cancellation, or Reduction
Through Current FY]]+Table2[[#This Row],[Recapture, Cancellation, or Reduction
Next FY &amp; After]]</f>
        <v>0</v>
      </c>
      <c r="BW107" s="18">
        <v>0</v>
      </c>
      <c r="BX107" s="18">
        <v>0</v>
      </c>
      <c r="BY107" s="18">
        <v>0</v>
      </c>
      <c r="BZ107" s="18">
        <f>Table2[[#This Row],[Penalty Paid
Through Current FY]]+Table2[[#This Row],[Penalty Paid
Next FY &amp; After]]</f>
        <v>0</v>
      </c>
      <c r="CA107" s="18">
        <v>0</v>
      </c>
      <c r="CB107" s="18">
        <v>0</v>
      </c>
      <c r="CC107" s="18">
        <v>0</v>
      </c>
      <c r="CD107" s="18">
        <f>Table2[[#This Row],[Total Recapture &amp; Penalties
Through Current FY]]+Table2[[#This Row],[Total Recapture &amp; Penalties
Next FY &amp; After]]</f>
        <v>0</v>
      </c>
      <c r="CE107" s="18">
        <v>17450.000899999999</v>
      </c>
      <c r="CF107" s="18">
        <v>116206.0888</v>
      </c>
      <c r="CG107" s="18">
        <v>86025.593099999998</v>
      </c>
      <c r="CH107" s="18">
        <f>Table2[[#This Row],[Total Net Tax Revenue Generated
Through Current FY]]+Table2[[#This Row],[Total Net Tax Revenue Generated
Next FY &amp; After]]</f>
        <v>202231.6819</v>
      </c>
      <c r="CI107" s="18">
        <v>0</v>
      </c>
      <c r="CJ107" s="18">
        <v>0</v>
      </c>
      <c r="CK107" s="18">
        <v>0</v>
      </c>
      <c r="CL107" s="18">
        <v>0</v>
      </c>
      <c r="CM107" s="43">
        <v>0</v>
      </c>
      <c r="CN107" s="43">
        <v>142</v>
      </c>
      <c r="CO107" s="43">
        <v>1290</v>
      </c>
      <c r="CP107" s="43">
        <v>49</v>
      </c>
      <c r="CQ107" s="43">
        <f>Table2[[#This Row],[Total Number of Industrial Jobs]]+Table2[[#This Row],[Total Number of Restaurant Jobs]]+Table2[[#This Row],[Total Number of Retail Jobs]]+Table2[[#This Row],[Total Number of Other Jobs]]</f>
        <v>1481</v>
      </c>
      <c r="CR107" s="43">
        <v>0</v>
      </c>
      <c r="CS107" s="43">
        <v>129</v>
      </c>
      <c r="CT107" s="43">
        <v>1290</v>
      </c>
      <c r="CU107" s="43">
        <v>49</v>
      </c>
      <c r="CV107" s="43">
        <f>Table2[[#This Row],[Number of Industrial Jobs Earning a Living Wage or more]]+Table2[[#This Row],[Number of Restaurant Jobs Earning a Living Wage or more]]+Table2[[#This Row],[Number of Retail Jobs Earning a Living Wage or more]]+Table2[[#This Row],[Number of Other Jobs Earning a Living Wage or more]]</f>
        <v>1468</v>
      </c>
      <c r="CW107" s="47">
        <v>0</v>
      </c>
      <c r="CX107" s="47">
        <v>90.85</v>
      </c>
      <c r="CY107" s="47">
        <v>100</v>
      </c>
      <c r="CZ107" s="47">
        <v>100</v>
      </c>
      <c r="DA107" s="42">
        <v>0.9912221471978393</v>
      </c>
      <c r="DB107" s="4"/>
      <c r="DE107" s="3"/>
      <c r="DF107" s="4"/>
      <c r="DG107" s="4"/>
      <c r="DH107" s="11"/>
      <c r="DI107" s="3"/>
      <c r="DJ107" s="1"/>
      <c r="DK107" s="1"/>
      <c r="DL107" s="1"/>
    </row>
    <row r="108" spans="1:116" x14ac:dyDescent="0.2">
      <c r="A108" s="12">
        <v>94179</v>
      </c>
      <c r="B108" s="14" t="s">
        <v>1144</v>
      </c>
      <c r="C108" s="15" t="s">
        <v>1516</v>
      </c>
      <c r="D108" s="15" t="s">
        <v>1146</v>
      </c>
      <c r="E108" s="25" t="s">
        <v>1764</v>
      </c>
      <c r="F108" s="26" t="s">
        <v>13</v>
      </c>
      <c r="G108" s="16">
        <v>5580843</v>
      </c>
      <c r="H108" s="14" t="s">
        <v>22</v>
      </c>
      <c r="I108" s="14" t="s">
        <v>1145</v>
      </c>
      <c r="J108" s="12">
        <v>17</v>
      </c>
      <c r="K108" s="14" t="s">
        <v>25</v>
      </c>
      <c r="L108" s="15" t="s">
        <v>1913</v>
      </c>
      <c r="M108" s="15" t="s">
        <v>2363</v>
      </c>
      <c r="N108" s="15">
        <v>40000</v>
      </c>
      <c r="O108" s="15">
        <v>40000</v>
      </c>
      <c r="P108" s="13">
        <v>44</v>
      </c>
      <c r="Q108" s="13">
        <v>15</v>
      </c>
      <c r="R108" s="13">
        <v>0</v>
      </c>
      <c r="S108" s="13">
        <v>0</v>
      </c>
      <c r="T108" s="13">
        <v>1</v>
      </c>
      <c r="U108" s="13">
        <v>0</v>
      </c>
      <c r="V108" s="13">
        <v>42</v>
      </c>
      <c r="W108" s="13">
        <v>0</v>
      </c>
      <c r="X108" s="13">
        <v>3</v>
      </c>
      <c r="Y108" s="13">
        <v>43</v>
      </c>
      <c r="Z108" s="13">
        <v>42</v>
      </c>
      <c r="AA108" s="13">
        <v>67.441860465116278</v>
      </c>
      <c r="AB108" s="13" t="s">
        <v>16</v>
      </c>
      <c r="AC108" s="13" t="s">
        <v>17</v>
      </c>
      <c r="AD108" s="17">
        <v>0</v>
      </c>
      <c r="AE108" s="13">
        <v>0</v>
      </c>
      <c r="AF108" s="13">
        <v>0</v>
      </c>
      <c r="AG108" s="13">
        <v>0</v>
      </c>
      <c r="AH108" s="13">
        <v>0</v>
      </c>
      <c r="AI108" s="18">
        <v>802.30629999999996</v>
      </c>
      <c r="AJ108" s="18">
        <v>3049.1107999999999</v>
      </c>
      <c r="AK108" s="18">
        <v>11160.1369</v>
      </c>
      <c r="AL108" s="27">
        <f>Table2[[#This Row],[Direct Tax Revenue
Through Current FY]]+Table2[[#This Row],[Direct Tax Revenue
Next FY &amp; After]]</f>
        <v>14209.2477</v>
      </c>
      <c r="AM108" s="18">
        <v>707.03579999999999</v>
      </c>
      <c r="AN108" s="18">
        <v>2799.7429999999999</v>
      </c>
      <c r="AO108" s="18">
        <v>9921.0620999999992</v>
      </c>
      <c r="AP108" s="18">
        <f>Table2[[#This Row],[Indirect  &amp; Induced Tax Revenue
Through Current FY]]+Table2[[#This Row],[Indirect  &amp; Induced Tax Revenue
Next FY &amp; After]]</f>
        <v>12720.8051</v>
      </c>
      <c r="AQ108" s="18">
        <v>1509.3421000000001</v>
      </c>
      <c r="AR108" s="18">
        <v>5848.8537999999999</v>
      </c>
      <c r="AS108" s="18">
        <v>21081.199000000001</v>
      </c>
      <c r="AT108" s="18">
        <f>Table2[[#This Row],[Total Tax Revenue Generated
Through Current FY]]+Table2[[#This Row],[Total Tax Revenues Generated 
Next FY &amp; After]]</f>
        <v>26930.052800000001</v>
      </c>
      <c r="AU108" s="18">
        <f>VLOOKUP(A:A,[1]AssistancePivot!$1:$1048576,86,FALSE)</f>
        <v>76.132900000000006</v>
      </c>
      <c r="AV108" s="18">
        <v>108.8485</v>
      </c>
      <c r="AW108" s="18">
        <v>1081.9323999999999</v>
      </c>
      <c r="AX108" s="18">
        <v>1190.7809</v>
      </c>
      <c r="AY108" s="18">
        <v>0</v>
      </c>
      <c r="AZ108" s="18">
        <v>62.5411</v>
      </c>
      <c r="BA108" s="18">
        <v>0</v>
      </c>
      <c r="BB108" s="18">
        <f>Table2[[#This Row],[MRT Savings
Through Current FY]]+Table2[[#This Row],[MRT Savings
Next FY &amp; After]]</f>
        <v>62.5411</v>
      </c>
      <c r="BC108" s="18">
        <v>0</v>
      </c>
      <c r="BD108" s="18">
        <v>0</v>
      </c>
      <c r="BE108" s="18">
        <v>0</v>
      </c>
      <c r="BF108" s="18">
        <f>Table2[[#This Row],[ST Savings
Through Current FY]]+Table2[[#This Row],[ST Savings
Next FY &amp; After]]</f>
        <v>0</v>
      </c>
      <c r="BG108" s="18">
        <v>0</v>
      </c>
      <c r="BH108" s="18">
        <v>0</v>
      </c>
      <c r="BI108" s="18">
        <v>0</v>
      </c>
      <c r="BJ108" s="18">
        <f>Table2[[#This Row],[Energy Savings
Through Current FY]]+Table2[[#This Row],[Energy Savings
Next FY &amp; After]]</f>
        <v>0</v>
      </c>
      <c r="BK108" s="18">
        <v>0</v>
      </c>
      <c r="BL108" s="18">
        <v>0</v>
      </c>
      <c r="BM108" s="18">
        <v>0</v>
      </c>
      <c r="BN108" s="18">
        <f>Table2[[#This Row],[Bond Savings
Through Current FY]]+Table2[[#This Row],[Bond Savings
Next FY &amp; After]]</f>
        <v>0</v>
      </c>
      <c r="BO108" s="18">
        <v>76.132900000000006</v>
      </c>
      <c r="BP108" s="18">
        <v>171.3896</v>
      </c>
      <c r="BQ108" s="18">
        <v>1081.9323999999999</v>
      </c>
      <c r="BR108" s="18">
        <f>Table2[[#This Row],[Total Savings
Through Current FY]]+Table2[[#This Row],[Total Savings
Next FY &amp; After]]</f>
        <v>1253.3219999999999</v>
      </c>
      <c r="BS108" s="18">
        <v>0</v>
      </c>
      <c r="BT108" s="18">
        <v>0</v>
      </c>
      <c r="BU108" s="18">
        <v>0</v>
      </c>
      <c r="BV108" s="18">
        <f>Table2[[#This Row],[Recapture, Cancellation, or Reduction
Through Current FY]]+Table2[[#This Row],[Recapture, Cancellation, or Reduction
Next FY &amp; After]]</f>
        <v>0</v>
      </c>
      <c r="BW108" s="18">
        <v>0</v>
      </c>
      <c r="BX108" s="18">
        <v>0</v>
      </c>
      <c r="BY108" s="18">
        <v>0</v>
      </c>
      <c r="BZ108" s="18">
        <f>Table2[[#This Row],[Penalty Paid
Through Current FY]]+Table2[[#This Row],[Penalty Paid
Next FY &amp; After]]</f>
        <v>0</v>
      </c>
      <c r="CA108" s="18">
        <v>0</v>
      </c>
      <c r="CB108" s="18">
        <v>0</v>
      </c>
      <c r="CC108" s="18">
        <v>0</v>
      </c>
      <c r="CD108" s="18">
        <f>Table2[[#This Row],[Total Recapture &amp; Penalties
Through Current FY]]+Table2[[#This Row],[Total Recapture &amp; Penalties
Next FY &amp; After]]</f>
        <v>0</v>
      </c>
      <c r="CE108" s="18">
        <v>1433.2092</v>
      </c>
      <c r="CF108" s="18">
        <v>5677.4642000000003</v>
      </c>
      <c r="CG108" s="18">
        <v>19999.266599999999</v>
      </c>
      <c r="CH108" s="18">
        <f>Table2[[#This Row],[Total Net Tax Revenue Generated
Through Current FY]]+Table2[[#This Row],[Total Net Tax Revenue Generated
Next FY &amp; After]]</f>
        <v>25676.730799999998</v>
      </c>
      <c r="CI108" s="18">
        <v>0</v>
      </c>
      <c r="CJ108" s="18">
        <v>0</v>
      </c>
      <c r="CK108" s="18">
        <v>0</v>
      </c>
      <c r="CL108" s="18">
        <v>0</v>
      </c>
      <c r="CM108" s="43">
        <v>46</v>
      </c>
      <c r="CN108" s="43">
        <v>0</v>
      </c>
      <c r="CO108" s="43">
        <v>0</v>
      </c>
      <c r="CP108" s="43">
        <v>0</v>
      </c>
      <c r="CQ108" s="43">
        <f>Table2[[#This Row],[Total Number of Industrial Jobs]]+Table2[[#This Row],[Total Number of Restaurant Jobs]]+Table2[[#This Row],[Total Number of Retail Jobs]]+Table2[[#This Row],[Total Number of Other Jobs]]</f>
        <v>46</v>
      </c>
      <c r="CR108" s="43">
        <v>46</v>
      </c>
      <c r="CS108" s="43">
        <v>0</v>
      </c>
      <c r="CT108" s="43">
        <v>0</v>
      </c>
      <c r="CU108" s="43">
        <v>0</v>
      </c>
      <c r="CV108" s="43">
        <f>Table2[[#This Row],[Number of Industrial Jobs Earning a Living Wage or more]]+Table2[[#This Row],[Number of Restaurant Jobs Earning a Living Wage or more]]+Table2[[#This Row],[Number of Retail Jobs Earning a Living Wage or more]]+Table2[[#This Row],[Number of Other Jobs Earning a Living Wage or more]]</f>
        <v>46</v>
      </c>
      <c r="CW108" s="47">
        <v>100</v>
      </c>
      <c r="CX108" s="47">
        <v>0</v>
      </c>
      <c r="CY108" s="47">
        <v>0</v>
      </c>
      <c r="CZ108" s="47">
        <v>0</v>
      </c>
      <c r="DA108" s="42">
        <v>1</v>
      </c>
      <c r="DB108" s="4"/>
      <c r="DE108" s="3"/>
      <c r="DF108" s="4"/>
      <c r="DG108" s="4"/>
      <c r="DH108" s="11"/>
      <c r="DI108" s="3"/>
      <c r="DJ108" s="1"/>
      <c r="DK108" s="1"/>
      <c r="DL108" s="1"/>
    </row>
    <row r="109" spans="1:116" x14ac:dyDescent="0.2">
      <c r="A109" s="12">
        <v>91108</v>
      </c>
      <c r="B109" s="14" t="s">
        <v>30</v>
      </c>
      <c r="C109" s="15" t="s">
        <v>1492</v>
      </c>
      <c r="D109" s="15" t="s">
        <v>32</v>
      </c>
      <c r="E109" s="25" t="s">
        <v>1653</v>
      </c>
      <c r="F109" s="26" t="s">
        <v>13</v>
      </c>
      <c r="G109" s="16">
        <v>475000</v>
      </c>
      <c r="H109" s="14" t="s">
        <v>22</v>
      </c>
      <c r="I109" s="14" t="s">
        <v>31</v>
      </c>
      <c r="J109" s="12">
        <v>29</v>
      </c>
      <c r="K109" s="14" t="s">
        <v>20</v>
      </c>
      <c r="L109" s="15" t="s">
        <v>1905</v>
      </c>
      <c r="M109" s="15" t="s">
        <v>1906</v>
      </c>
      <c r="N109" s="15">
        <v>12500</v>
      </c>
      <c r="O109" s="15">
        <v>9483</v>
      </c>
      <c r="P109" s="13">
        <v>0</v>
      </c>
      <c r="Q109" s="13">
        <v>30</v>
      </c>
      <c r="R109" s="13">
        <v>0</v>
      </c>
      <c r="S109" s="13">
        <v>0</v>
      </c>
      <c r="T109" s="13">
        <v>0</v>
      </c>
      <c r="U109" s="13">
        <v>0</v>
      </c>
      <c r="V109" s="13">
        <v>0</v>
      </c>
      <c r="W109" s="13">
        <v>0</v>
      </c>
      <c r="X109" s="13">
        <v>0</v>
      </c>
      <c r="Y109" s="13">
        <v>0</v>
      </c>
      <c r="Z109" s="13">
        <v>137</v>
      </c>
      <c r="AA109" s="13">
        <v>0</v>
      </c>
      <c r="AB109" s="13">
        <v>0</v>
      </c>
      <c r="AC109" s="13">
        <v>0</v>
      </c>
      <c r="AD109" s="17">
        <v>0</v>
      </c>
      <c r="AE109" s="13">
        <v>0</v>
      </c>
      <c r="AF109" s="13">
        <v>0</v>
      </c>
      <c r="AG109" s="13">
        <v>0</v>
      </c>
      <c r="AH109" s="13">
        <v>0</v>
      </c>
      <c r="AI109" s="18">
        <v>1015.7434</v>
      </c>
      <c r="AJ109" s="18">
        <v>16704.631700000002</v>
      </c>
      <c r="AK109" s="18">
        <v>0</v>
      </c>
      <c r="AL109" s="27">
        <f>Table2[[#This Row],[Direct Tax Revenue
Through Current FY]]+Table2[[#This Row],[Direct Tax Revenue
Next FY &amp; After]]</f>
        <v>16704.631700000002</v>
      </c>
      <c r="AM109" s="18">
        <v>769.32669999999996</v>
      </c>
      <c r="AN109" s="18">
        <v>14561.8889</v>
      </c>
      <c r="AO109" s="18">
        <v>0</v>
      </c>
      <c r="AP109" s="18">
        <f>Table2[[#This Row],[Indirect  &amp; Induced Tax Revenue
Through Current FY]]+Table2[[#This Row],[Indirect  &amp; Induced Tax Revenue
Next FY &amp; After]]</f>
        <v>14561.8889</v>
      </c>
      <c r="AQ109" s="18">
        <v>1785.0700999999999</v>
      </c>
      <c r="AR109" s="18">
        <v>31266.5206</v>
      </c>
      <c r="AS109" s="18">
        <v>0</v>
      </c>
      <c r="AT109" s="18">
        <f>Table2[[#This Row],[Total Tax Revenue Generated
Through Current FY]]+Table2[[#This Row],[Total Tax Revenues Generated 
Next FY &amp; After]]</f>
        <v>31266.5206</v>
      </c>
      <c r="AU109" s="18">
        <f>VLOOKUP(A:A,[1]AssistancePivot!$1:$1048576,86,FALSE)</f>
        <v>20.497</v>
      </c>
      <c r="AV109" s="18">
        <v>247.69059999999999</v>
      </c>
      <c r="AW109" s="18">
        <v>0</v>
      </c>
      <c r="AX109" s="18">
        <v>247.69059999999999</v>
      </c>
      <c r="AY109" s="18">
        <v>0</v>
      </c>
      <c r="AZ109" s="18">
        <v>7.5004999999999997</v>
      </c>
      <c r="BA109" s="18">
        <v>0</v>
      </c>
      <c r="BB109" s="18">
        <f>Table2[[#This Row],[MRT Savings
Through Current FY]]+Table2[[#This Row],[MRT Savings
Next FY &amp; After]]</f>
        <v>7.5004999999999997</v>
      </c>
      <c r="BC109" s="18">
        <v>0</v>
      </c>
      <c r="BD109" s="18">
        <v>1.6912</v>
      </c>
      <c r="BE109" s="18">
        <v>0</v>
      </c>
      <c r="BF109" s="18">
        <f>Table2[[#This Row],[ST Savings
Through Current FY]]+Table2[[#This Row],[ST Savings
Next FY &amp; After]]</f>
        <v>1.6912</v>
      </c>
      <c r="BG109" s="18">
        <v>0</v>
      </c>
      <c r="BH109" s="18">
        <v>0</v>
      </c>
      <c r="BI109" s="18">
        <v>0</v>
      </c>
      <c r="BJ109" s="18">
        <f>Table2[[#This Row],[Energy Savings
Through Current FY]]+Table2[[#This Row],[Energy Savings
Next FY &amp; After]]</f>
        <v>0</v>
      </c>
      <c r="BK109" s="18">
        <v>0</v>
      </c>
      <c r="BL109" s="18">
        <v>0</v>
      </c>
      <c r="BM109" s="18">
        <v>0</v>
      </c>
      <c r="BN109" s="18">
        <f>Table2[[#This Row],[Bond Savings
Through Current FY]]+Table2[[#This Row],[Bond Savings
Next FY &amp; After]]</f>
        <v>0</v>
      </c>
      <c r="BO109" s="18">
        <v>20.497</v>
      </c>
      <c r="BP109" s="18">
        <v>256.88229999999999</v>
      </c>
      <c r="BQ109" s="18">
        <v>0</v>
      </c>
      <c r="BR109" s="18">
        <f>Table2[[#This Row],[Total Savings
Through Current FY]]+Table2[[#This Row],[Total Savings
Next FY &amp; After]]</f>
        <v>256.88229999999999</v>
      </c>
      <c r="BS109" s="18">
        <v>0</v>
      </c>
      <c r="BT109" s="18">
        <v>0</v>
      </c>
      <c r="BU109" s="18">
        <v>0</v>
      </c>
      <c r="BV109" s="18">
        <f>Table2[[#This Row],[Recapture, Cancellation, or Reduction
Through Current FY]]+Table2[[#This Row],[Recapture, Cancellation, or Reduction
Next FY &amp; After]]</f>
        <v>0</v>
      </c>
      <c r="BW109" s="18">
        <v>0</v>
      </c>
      <c r="BX109" s="18">
        <v>0</v>
      </c>
      <c r="BY109" s="18">
        <v>0</v>
      </c>
      <c r="BZ109" s="18">
        <f>Table2[[#This Row],[Penalty Paid
Through Current FY]]+Table2[[#This Row],[Penalty Paid
Next FY &amp; After]]</f>
        <v>0</v>
      </c>
      <c r="CA109" s="18">
        <v>0</v>
      </c>
      <c r="CB109" s="18">
        <v>0</v>
      </c>
      <c r="CC109" s="18">
        <v>0</v>
      </c>
      <c r="CD109" s="18">
        <f>Table2[[#This Row],[Total Recapture &amp; Penalties
Through Current FY]]+Table2[[#This Row],[Total Recapture &amp; Penalties
Next FY &amp; After]]</f>
        <v>0</v>
      </c>
      <c r="CE109" s="18">
        <v>1764.5731000000001</v>
      </c>
      <c r="CF109" s="18">
        <v>31009.638299999999</v>
      </c>
      <c r="CG109" s="18">
        <v>0</v>
      </c>
      <c r="CH109" s="18">
        <f>Table2[[#This Row],[Total Net Tax Revenue Generated
Through Current FY]]+Table2[[#This Row],[Total Net Tax Revenue Generated
Next FY &amp; After]]</f>
        <v>31009.638299999999</v>
      </c>
      <c r="CI109" s="18">
        <v>0</v>
      </c>
      <c r="CJ109" s="18">
        <v>0</v>
      </c>
      <c r="CK109" s="18">
        <v>0</v>
      </c>
      <c r="CL109" s="18">
        <v>0</v>
      </c>
      <c r="CM109" s="43"/>
      <c r="CN109" s="43"/>
      <c r="CO109" s="43"/>
      <c r="CP109" s="43"/>
      <c r="CQ109" s="43"/>
      <c r="CR109" s="43"/>
      <c r="CS109" s="43"/>
      <c r="CT109" s="43"/>
      <c r="CU109" s="43"/>
      <c r="CV109" s="43"/>
      <c r="CW109" s="47"/>
      <c r="CX109" s="47"/>
      <c r="CY109" s="47"/>
      <c r="CZ109" s="47"/>
      <c r="DA109" s="42"/>
      <c r="DB109" s="4"/>
      <c r="DE109" s="3"/>
      <c r="DF109" s="4"/>
      <c r="DG109" s="4"/>
      <c r="DH109" s="11"/>
      <c r="DI109" s="3"/>
      <c r="DJ109" s="1"/>
      <c r="DK109" s="1"/>
      <c r="DL109" s="1"/>
    </row>
    <row r="110" spans="1:116" x14ac:dyDescent="0.2">
      <c r="A110" s="12">
        <v>94244</v>
      </c>
      <c r="B110" s="14" t="s">
        <v>1471</v>
      </c>
      <c r="C110" s="15" t="s">
        <v>1529</v>
      </c>
      <c r="D110" s="15" t="s">
        <v>1849</v>
      </c>
      <c r="E110" s="25" t="s">
        <v>1850</v>
      </c>
      <c r="F110" s="26" t="s">
        <v>13</v>
      </c>
      <c r="G110" s="16">
        <v>7596261</v>
      </c>
      <c r="H110" s="14" t="s">
        <v>22</v>
      </c>
      <c r="I110" s="14" t="s">
        <v>1882</v>
      </c>
      <c r="J110" s="12">
        <v>43</v>
      </c>
      <c r="K110" s="14" t="s">
        <v>20</v>
      </c>
      <c r="L110" s="15" t="s">
        <v>2409</v>
      </c>
      <c r="M110" s="15" t="s">
        <v>1906</v>
      </c>
      <c r="N110" s="15">
        <v>12500</v>
      </c>
      <c r="O110" s="15">
        <v>30720</v>
      </c>
      <c r="P110" s="13">
        <v>0</v>
      </c>
      <c r="Q110" s="13">
        <v>18</v>
      </c>
      <c r="R110" s="13">
        <v>0</v>
      </c>
      <c r="S110" s="13">
        <v>0</v>
      </c>
      <c r="T110" s="13">
        <v>0</v>
      </c>
      <c r="U110" s="13">
        <v>0</v>
      </c>
      <c r="V110" s="13">
        <v>0</v>
      </c>
      <c r="W110" s="13">
        <v>0</v>
      </c>
      <c r="X110" s="13">
        <v>0</v>
      </c>
      <c r="Y110" s="13">
        <v>0</v>
      </c>
      <c r="Z110" s="13">
        <v>0</v>
      </c>
      <c r="AA110" s="13">
        <v>0</v>
      </c>
      <c r="AB110" s="13" t="s">
        <v>17</v>
      </c>
      <c r="AC110" s="13" t="s">
        <v>17</v>
      </c>
      <c r="AD110" s="17">
        <v>0</v>
      </c>
      <c r="AE110" s="13">
        <v>0</v>
      </c>
      <c r="AF110" s="13">
        <v>0</v>
      </c>
      <c r="AG110" s="13">
        <v>0</v>
      </c>
      <c r="AH110" s="13">
        <v>0</v>
      </c>
      <c r="AI110" s="18">
        <v>88.618399999999994</v>
      </c>
      <c r="AJ110" s="18">
        <v>88.618399999999994</v>
      </c>
      <c r="AK110" s="18">
        <v>376.34820000000002</v>
      </c>
      <c r="AL110" s="27">
        <f>Table2[[#This Row],[Direct Tax Revenue
Through Current FY]]+Table2[[#This Row],[Direct Tax Revenue
Next FY &amp; After]]</f>
        <v>464.96660000000003</v>
      </c>
      <c r="AM110" s="18">
        <v>0</v>
      </c>
      <c r="AN110" s="18">
        <v>0</v>
      </c>
      <c r="AO110" s="18">
        <v>0</v>
      </c>
      <c r="AP110" s="18">
        <f>Table2[[#This Row],[Indirect  &amp; Induced Tax Revenue
Through Current FY]]+Table2[[#This Row],[Indirect  &amp; Induced Tax Revenue
Next FY &amp; After]]</f>
        <v>0</v>
      </c>
      <c r="AQ110" s="18">
        <v>88.618399999999994</v>
      </c>
      <c r="AR110" s="18">
        <v>88.618399999999994</v>
      </c>
      <c r="AS110" s="18">
        <v>376.34820000000002</v>
      </c>
      <c r="AT110" s="18">
        <f>Table2[[#This Row],[Total Tax Revenue Generated
Through Current FY]]+Table2[[#This Row],[Total Tax Revenues Generated 
Next FY &amp; After]]</f>
        <v>464.96660000000003</v>
      </c>
      <c r="AU110" s="18">
        <f>VLOOKUP(A:A,[1]AssistancePivot!$1:$1048576,86,FALSE)</f>
        <v>0</v>
      </c>
      <c r="AV110" s="18">
        <v>0</v>
      </c>
      <c r="AW110" s="18">
        <v>0</v>
      </c>
      <c r="AX110" s="18">
        <v>0</v>
      </c>
      <c r="AY110" s="18">
        <v>68.388300000000001</v>
      </c>
      <c r="AZ110" s="18">
        <v>68.388300000000001</v>
      </c>
      <c r="BA110" s="18">
        <v>0</v>
      </c>
      <c r="BB110" s="18">
        <f>Table2[[#This Row],[MRT Savings
Through Current FY]]+Table2[[#This Row],[MRT Savings
Next FY &amp; After]]</f>
        <v>68.388300000000001</v>
      </c>
      <c r="BC110" s="18">
        <v>0</v>
      </c>
      <c r="BD110" s="18">
        <v>0</v>
      </c>
      <c r="BE110" s="18">
        <v>227.93879999999999</v>
      </c>
      <c r="BF110" s="18">
        <f>Table2[[#This Row],[ST Savings
Through Current FY]]+Table2[[#This Row],[ST Savings
Next FY &amp; After]]</f>
        <v>227.93879999999999</v>
      </c>
      <c r="BG110" s="18">
        <v>0</v>
      </c>
      <c r="BH110" s="18">
        <v>0</v>
      </c>
      <c r="BI110" s="18">
        <v>0</v>
      </c>
      <c r="BJ110" s="18">
        <f>Table2[[#This Row],[Energy Savings
Through Current FY]]+Table2[[#This Row],[Energy Savings
Next FY &amp; After]]</f>
        <v>0</v>
      </c>
      <c r="BK110" s="18">
        <v>0</v>
      </c>
      <c r="BL110" s="18">
        <v>0</v>
      </c>
      <c r="BM110" s="18">
        <v>0</v>
      </c>
      <c r="BN110" s="18">
        <f>Table2[[#This Row],[Bond Savings
Through Current FY]]+Table2[[#This Row],[Bond Savings
Next FY &amp; After]]</f>
        <v>0</v>
      </c>
      <c r="BO110" s="18">
        <v>68.388300000000001</v>
      </c>
      <c r="BP110" s="18">
        <v>68.388300000000001</v>
      </c>
      <c r="BQ110" s="18">
        <v>227.93879999999999</v>
      </c>
      <c r="BR110" s="18">
        <f>Table2[[#This Row],[Total Savings
Through Current FY]]+Table2[[#This Row],[Total Savings
Next FY &amp; After]]</f>
        <v>296.32709999999997</v>
      </c>
      <c r="BS110" s="18">
        <v>0</v>
      </c>
      <c r="BT110" s="18">
        <v>0</v>
      </c>
      <c r="BU110" s="18">
        <v>0</v>
      </c>
      <c r="BV110" s="18">
        <f>Table2[[#This Row],[Recapture, Cancellation, or Reduction
Through Current FY]]+Table2[[#This Row],[Recapture, Cancellation, or Reduction
Next FY &amp; After]]</f>
        <v>0</v>
      </c>
      <c r="BW110" s="18">
        <v>0</v>
      </c>
      <c r="BX110" s="18">
        <v>0</v>
      </c>
      <c r="BY110" s="18">
        <v>0</v>
      </c>
      <c r="BZ110" s="18">
        <f>Table2[[#This Row],[Penalty Paid
Through Current FY]]+Table2[[#This Row],[Penalty Paid
Next FY &amp; After]]</f>
        <v>0</v>
      </c>
      <c r="CA110" s="18">
        <v>0</v>
      </c>
      <c r="CB110" s="18">
        <v>0</v>
      </c>
      <c r="CC110" s="18">
        <v>0</v>
      </c>
      <c r="CD110" s="18">
        <f>Table2[[#This Row],[Total Recapture &amp; Penalties
Through Current FY]]+Table2[[#This Row],[Total Recapture &amp; Penalties
Next FY &amp; After]]</f>
        <v>0</v>
      </c>
      <c r="CE110" s="18">
        <v>20.2301</v>
      </c>
      <c r="CF110" s="18">
        <v>20.2301</v>
      </c>
      <c r="CG110" s="18">
        <v>148.40940000000001</v>
      </c>
      <c r="CH110" s="18">
        <f>Table2[[#This Row],[Total Net Tax Revenue Generated
Through Current FY]]+Table2[[#This Row],[Total Net Tax Revenue Generated
Next FY &amp; After]]</f>
        <v>168.6395</v>
      </c>
      <c r="CI110" s="18">
        <v>0</v>
      </c>
      <c r="CJ110" s="18">
        <v>0</v>
      </c>
      <c r="CK110" s="18">
        <v>0</v>
      </c>
      <c r="CL110" s="18">
        <v>0</v>
      </c>
      <c r="CM110" s="43">
        <v>0</v>
      </c>
      <c r="CN110" s="43">
        <v>0</v>
      </c>
      <c r="CO110" s="43">
        <v>0</v>
      </c>
      <c r="CP110" s="43">
        <v>0</v>
      </c>
      <c r="CQ110" s="43">
        <f>Table2[[#This Row],[Total Number of Industrial Jobs]]+Table2[[#This Row],[Total Number of Restaurant Jobs]]+Table2[[#This Row],[Total Number of Retail Jobs]]+Table2[[#This Row],[Total Number of Other Jobs]]</f>
        <v>0</v>
      </c>
      <c r="CR110" s="43">
        <v>0</v>
      </c>
      <c r="CS110" s="43">
        <v>0</v>
      </c>
      <c r="CT110" s="43">
        <v>0</v>
      </c>
      <c r="CU110" s="43">
        <v>0</v>
      </c>
      <c r="CV110" s="43">
        <f>Table2[[#This Row],[Number of Industrial Jobs Earning a Living Wage or more]]+Table2[[#This Row],[Number of Restaurant Jobs Earning a Living Wage or more]]+Table2[[#This Row],[Number of Retail Jobs Earning a Living Wage or more]]+Table2[[#This Row],[Number of Other Jobs Earning a Living Wage or more]]</f>
        <v>0</v>
      </c>
      <c r="CW110" s="47">
        <v>0</v>
      </c>
      <c r="CX110" s="47">
        <v>0</v>
      </c>
      <c r="CY110" s="47">
        <v>0</v>
      </c>
      <c r="CZ110" s="47">
        <v>0</v>
      </c>
      <c r="DA110" s="42"/>
      <c r="DB110" s="4"/>
      <c r="DE110" s="3"/>
      <c r="DF110" s="4"/>
      <c r="DG110" s="4"/>
      <c r="DH110" s="11"/>
      <c r="DI110" s="3"/>
      <c r="DJ110" s="1"/>
      <c r="DK110" s="1"/>
      <c r="DL110" s="1"/>
    </row>
    <row r="111" spans="1:116" x14ac:dyDescent="0.2">
      <c r="A111" s="12">
        <v>94057</v>
      </c>
      <c r="B111" s="14" t="s">
        <v>869</v>
      </c>
      <c r="C111" s="15" t="s">
        <v>1623</v>
      </c>
      <c r="D111" s="15" t="s">
        <v>871</v>
      </c>
      <c r="E111" s="25" t="s">
        <v>1743</v>
      </c>
      <c r="F111" s="26" t="s">
        <v>13</v>
      </c>
      <c r="G111" s="16">
        <v>2415000</v>
      </c>
      <c r="H111" s="14" t="s">
        <v>22</v>
      </c>
      <c r="I111" s="14" t="s">
        <v>870</v>
      </c>
      <c r="J111" s="12">
        <v>34</v>
      </c>
      <c r="K111" s="14" t="s">
        <v>20</v>
      </c>
      <c r="L111" s="15" t="s">
        <v>2265</v>
      </c>
      <c r="M111" s="15" t="s">
        <v>1929</v>
      </c>
      <c r="N111" s="15">
        <v>10800</v>
      </c>
      <c r="O111" s="15">
        <v>10000</v>
      </c>
      <c r="P111" s="13">
        <v>0</v>
      </c>
      <c r="Q111" s="13">
        <v>3</v>
      </c>
      <c r="R111" s="13">
        <v>0</v>
      </c>
      <c r="S111" s="13">
        <v>0</v>
      </c>
      <c r="T111" s="13">
        <v>0</v>
      </c>
      <c r="U111" s="13">
        <v>0</v>
      </c>
      <c r="V111" s="13">
        <v>11</v>
      </c>
      <c r="W111" s="13">
        <v>0</v>
      </c>
      <c r="X111" s="13">
        <v>0</v>
      </c>
      <c r="Y111" s="13">
        <v>11</v>
      </c>
      <c r="Z111" s="13">
        <v>11</v>
      </c>
      <c r="AA111" s="13">
        <v>81.818181818181827</v>
      </c>
      <c r="AB111" s="13" t="s">
        <v>16</v>
      </c>
      <c r="AC111" s="13" t="s">
        <v>17</v>
      </c>
      <c r="AD111" s="17">
        <v>0</v>
      </c>
      <c r="AE111" s="13">
        <v>0</v>
      </c>
      <c r="AF111" s="13">
        <v>0</v>
      </c>
      <c r="AG111" s="13">
        <v>0</v>
      </c>
      <c r="AH111" s="13">
        <v>0</v>
      </c>
      <c r="AI111" s="18">
        <v>78.260099999999994</v>
      </c>
      <c r="AJ111" s="18">
        <v>428.88069999999999</v>
      </c>
      <c r="AK111" s="18">
        <v>724.98760000000004</v>
      </c>
      <c r="AL111" s="27">
        <f>Table2[[#This Row],[Direct Tax Revenue
Through Current FY]]+Table2[[#This Row],[Direct Tax Revenue
Next FY &amp; After]]</f>
        <v>1153.8683000000001</v>
      </c>
      <c r="AM111" s="18">
        <v>53.857399999999998</v>
      </c>
      <c r="AN111" s="18">
        <v>272.30610000000001</v>
      </c>
      <c r="AO111" s="18">
        <v>498.92619999999999</v>
      </c>
      <c r="AP111" s="18">
        <f>Table2[[#This Row],[Indirect  &amp; Induced Tax Revenue
Through Current FY]]+Table2[[#This Row],[Indirect  &amp; Induced Tax Revenue
Next FY &amp; After]]</f>
        <v>771.23230000000001</v>
      </c>
      <c r="AQ111" s="18">
        <v>132.11750000000001</v>
      </c>
      <c r="AR111" s="18">
        <v>701.18679999999995</v>
      </c>
      <c r="AS111" s="18">
        <v>1223.9138</v>
      </c>
      <c r="AT111" s="18">
        <f>Table2[[#This Row],[Total Tax Revenue Generated
Through Current FY]]+Table2[[#This Row],[Total Tax Revenues Generated 
Next FY &amp; After]]</f>
        <v>1925.1006</v>
      </c>
      <c r="AU111" s="18">
        <f>VLOOKUP(A:A,[1]AssistancePivot!$1:$1048576,86,FALSE)</f>
        <v>18.430199999999999</v>
      </c>
      <c r="AV111" s="18">
        <v>78.759600000000006</v>
      </c>
      <c r="AW111" s="18">
        <v>170.73330000000001</v>
      </c>
      <c r="AX111" s="18">
        <v>249.49290000000002</v>
      </c>
      <c r="AY111" s="18">
        <v>0</v>
      </c>
      <c r="AZ111" s="18">
        <v>19.558900000000001</v>
      </c>
      <c r="BA111" s="18">
        <v>0</v>
      </c>
      <c r="BB111" s="18">
        <f>Table2[[#This Row],[MRT Savings
Through Current FY]]+Table2[[#This Row],[MRT Savings
Next FY &amp; After]]</f>
        <v>19.558900000000001</v>
      </c>
      <c r="BC111" s="18">
        <v>0</v>
      </c>
      <c r="BD111" s="18">
        <v>0</v>
      </c>
      <c r="BE111" s="18">
        <v>0</v>
      </c>
      <c r="BF111" s="18">
        <f>Table2[[#This Row],[ST Savings
Through Current FY]]+Table2[[#This Row],[ST Savings
Next FY &amp; After]]</f>
        <v>0</v>
      </c>
      <c r="BG111" s="18">
        <v>0</v>
      </c>
      <c r="BH111" s="18">
        <v>0</v>
      </c>
      <c r="BI111" s="18">
        <v>0</v>
      </c>
      <c r="BJ111" s="18">
        <f>Table2[[#This Row],[Energy Savings
Through Current FY]]+Table2[[#This Row],[Energy Savings
Next FY &amp; After]]</f>
        <v>0</v>
      </c>
      <c r="BK111" s="18">
        <v>0</v>
      </c>
      <c r="BL111" s="18">
        <v>0</v>
      </c>
      <c r="BM111" s="18">
        <v>0</v>
      </c>
      <c r="BN111" s="18">
        <f>Table2[[#This Row],[Bond Savings
Through Current FY]]+Table2[[#This Row],[Bond Savings
Next FY &amp; After]]</f>
        <v>0</v>
      </c>
      <c r="BO111" s="18">
        <v>18.430199999999999</v>
      </c>
      <c r="BP111" s="18">
        <v>98.3185</v>
      </c>
      <c r="BQ111" s="18">
        <v>170.73330000000001</v>
      </c>
      <c r="BR111" s="18">
        <f>Table2[[#This Row],[Total Savings
Through Current FY]]+Table2[[#This Row],[Total Savings
Next FY &amp; After]]</f>
        <v>269.05180000000001</v>
      </c>
      <c r="BS111" s="18">
        <v>0</v>
      </c>
      <c r="BT111" s="18">
        <v>0</v>
      </c>
      <c r="BU111" s="18">
        <v>0</v>
      </c>
      <c r="BV111" s="18">
        <f>Table2[[#This Row],[Recapture, Cancellation, or Reduction
Through Current FY]]+Table2[[#This Row],[Recapture, Cancellation, or Reduction
Next FY &amp; After]]</f>
        <v>0</v>
      </c>
      <c r="BW111" s="18">
        <v>0</v>
      </c>
      <c r="BX111" s="18">
        <v>0</v>
      </c>
      <c r="BY111" s="18">
        <v>0</v>
      </c>
      <c r="BZ111" s="18">
        <f>Table2[[#This Row],[Penalty Paid
Through Current FY]]+Table2[[#This Row],[Penalty Paid
Next FY &amp; After]]</f>
        <v>0</v>
      </c>
      <c r="CA111" s="18">
        <v>0</v>
      </c>
      <c r="CB111" s="18">
        <v>0</v>
      </c>
      <c r="CC111" s="18">
        <v>0</v>
      </c>
      <c r="CD111" s="18">
        <f>Table2[[#This Row],[Total Recapture &amp; Penalties
Through Current FY]]+Table2[[#This Row],[Total Recapture &amp; Penalties
Next FY &amp; After]]</f>
        <v>0</v>
      </c>
      <c r="CE111" s="18">
        <v>113.68729999999999</v>
      </c>
      <c r="CF111" s="18">
        <v>602.86829999999998</v>
      </c>
      <c r="CG111" s="18">
        <v>1053.1804999999999</v>
      </c>
      <c r="CH111" s="18">
        <f>Table2[[#This Row],[Total Net Tax Revenue Generated
Through Current FY]]+Table2[[#This Row],[Total Net Tax Revenue Generated
Next FY &amp; After]]</f>
        <v>1656.0488</v>
      </c>
      <c r="CI111" s="18">
        <v>0</v>
      </c>
      <c r="CJ111" s="18">
        <v>0</v>
      </c>
      <c r="CK111" s="18">
        <v>0</v>
      </c>
      <c r="CL111" s="18">
        <v>0</v>
      </c>
      <c r="CM111" s="43">
        <v>11</v>
      </c>
      <c r="CN111" s="43">
        <v>0</v>
      </c>
      <c r="CO111" s="43">
        <v>0</v>
      </c>
      <c r="CP111" s="43">
        <v>0</v>
      </c>
      <c r="CQ111" s="43">
        <f>Table2[[#This Row],[Total Number of Industrial Jobs]]+Table2[[#This Row],[Total Number of Restaurant Jobs]]+Table2[[#This Row],[Total Number of Retail Jobs]]+Table2[[#This Row],[Total Number of Other Jobs]]</f>
        <v>11</v>
      </c>
      <c r="CR111" s="43">
        <v>11</v>
      </c>
      <c r="CS111" s="43">
        <v>0</v>
      </c>
      <c r="CT111" s="43">
        <v>0</v>
      </c>
      <c r="CU111" s="43">
        <v>0</v>
      </c>
      <c r="CV111" s="43">
        <f>Table2[[#This Row],[Number of Industrial Jobs Earning a Living Wage or more]]+Table2[[#This Row],[Number of Restaurant Jobs Earning a Living Wage or more]]+Table2[[#This Row],[Number of Retail Jobs Earning a Living Wage or more]]+Table2[[#This Row],[Number of Other Jobs Earning a Living Wage or more]]</f>
        <v>11</v>
      </c>
      <c r="CW111" s="47">
        <v>100</v>
      </c>
      <c r="CX111" s="47">
        <v>0</v>
      </c>
      <c r="CY111" s="47">
        <v>0</v>
      </c>
      <c r="CZ111" s="47">
        <v>0</v>
      </c>
      <c r="DA111" s="42">
        <v>1</v>
      </c>
      <c r="DB111" s="4"/>
      <c r="DE111" s="3"/>
      <c r="DF111" s="4"/>
      <c r="DG111" s="4"/>
      <c r="DH111" s="11"/>
      <c r="DI111" s="3"/>
      <c r="DJ111" s="1"/>
      <c r="DK111" s="1"/>
      <c r="DL111" s="1"/>
    </row>
    <row r="112" spans="1:116" x14ac:dyDescent="0.2">
      <c r="A112" s="12">
        <v>94162</v>
      </c>
      <c r="B112" s="14" t="s">
        <v>1120</v>
      </c>
      <c r="C112" s="15" t="s">
        <v>1524</v>
      </c>
      <c r="D112" s="15" t="s">
        <v>1071</v>
      </c>
      <c r="E112" s="25" t="s">
        <v>1804</v>
      </c>
      <c r="F112" s="26" t="s">
        <v>477</v>
      </c>
      <c r="G112" s="16">
        <v>11000000</v>
      </c>
      <c r="H112" s="14" t="s">
        <v>229</v>
      </c>
      <c r="I112" s="14" t="s">
        <v>1121</v>
      </c>
      <c r="J112" s="12">
        <v>7</v>
      </c>
      <c r="K112" s="14" t="s">
        <v>94</v>
      </c>
      <c r="L112" s="15" t="s">
        <v>2354</v>
      </c>
      <c r="M112" s="15" t="s">
        <v>1902</v>
      </c>
      <c r="N112" s="15">
        <v>456126</v>
      </c>
      <c r="O112" s="15">
        <v>13435076</v>
      </c>
      <c r="P112" s="13">
        <v>76</v>
      </c>
      <c r="Q112" s="13">
        <v>0</v>
      </c>
      <c r="R112" s="13">
        <v>0</v>
      </c>
      <c r="S112" s="13">
        <v>6</v>
      </c>
      <c r="T112" s="13">
        <v>4</v>
      </c>
      <c r="U112" s="13">
        <v>0</v>
      </c>
      <c r="V112" s="13">
        <v>77</v>
      </c>
      <c r="W112" s="13">
        <v>0</v>
      </c>
      <c r="X112" s="13">
        <v>0</v>
      </c>
      <c r="Y112" s="13">
        <v>87</v>
      </c>
      <c r="Z112" s="13">
        <v>82</v>
      </c>
      <c r="AA112" s="13">
        <v>88.505747126436788</v>
      </c>
      <c r="AB112" s="13" t="s">
        <v>16</v>
      </c>
      <c r="AC112" s="13" t="s">
        <v>17</v>
      </c>
      <c r="AD112" s="17">
        <v>0</v>
      </c>
      <c r="AE112" s="13">
        <v>0</v>
      </c>
      <c r="AF112" s="13">
        <v>0</v>
      </c>
      <c r="AG112" s="13">
        <v>0</v>
      </c>
      <c r="AH112" s="13">
        <v>0</v>
      </c>
      <c r="AI112" s="18">
        <v>162.3783</v>
      </c>
      <c r="AJ112" s="18">
        <v>892.78639999999996</v>
      </c>
      <c r="AK112" s="18">
        <v>2370.3184999999999</v>
      </c>
      <c r="AL112" s="27">
        <f>Table2[[#This Row],[Direct Tax Revenue
Through Current FY]]+Table2[[#This Row],[Direct Tax Revenue
Next FY &amp; After]]</f>
        <v>3263.1048999999998</v>
      </c>
      <c r="AM112" s="18">
        <v>304.44119999999998</v>
      </c>
      <c r="AN112" s="18">
        <v>1741.9271000000001</v>
      </c>
      <c r="AO112" s="18">
        <v>4444.0835999999999</v>
      </c>
      <c r="AP112" s="18">
        <f>Table2[[#This Row],[Indirect  &amp; Induced Tax Revenue
Through Current FY]]+Table2[[#This Row],[Indirect  &amp; Induced Tax Revenue
Next FY &amp; After]]</f>
        <v>6186.0106999999998</v>
      </c>
      <c r="AQ112" s="18">
        <v>466.81950000000001</v>
      </c>
      <c r="AR112" s="18">
        <v>2634.7134999999998</v>
      </c>
      <c r="AS112" s="18">
        <v>6814.4021000000002</v>
      </c>
      <c r="AT112" s="18">
        <f>Table2[[#This Row],[Total Tax Revenue Generated
Through Current FY]]+Table2[[#This Row],[Total Tax Revenues Generated 
Next FY &amp; After]]</f>
        <v>9449.115600000001</v>
      </c>
      <c r="AU112" s="18">
        <f>VLOOKUP(A:A,[1]AssistancePivot!$1:$1048576,86,FALSE)</f>
        <v>0</v>
      </c>
      <c r="AV112" s="18">
        <v>0</v>
      </c>
      <c r="AW112" s="18">
        <v>0</v>
      </c>
      <c r="AX112" s="18">
        <v>0</v>
      </c>
      <c r="AY112" s="18">
        <v>0</v>
      </c>
      <c r="AZ112" s="18">
        <v>0</v>
      </c>
      <c r="BA112" s="18">
        <v>0</v>
      </c>
      <c r="BB112" s="18">
        <f>Table2[[#This Row],[MRT Savings
Through Current FY]]+Table2[[#This Row],[MRT Savings
Next FY &amp; After]]</f>
        <v>0</v>
      </c>
      <c r="BC112" s="18">
        <v>0</v>
      </c>
      <c r="BD112" s="18">
        <v>0</v>
      </c>
      <c r="BE112" s="18">
        <v>0</v>
      </c>
      <c r="BF112" s="18">
        <f>Table2[[#This Row],[ST Savings
Through Current FY]]+Table2[[#This Row],[ST Savings
Next FY &amp; After]]</f>
        <v>0</v>
      </c>
      <c r="BG112" s="18">
        <v>0</v>
      </c>
      <c r="BH112" s="18">
        <v>0</v>
      </c>
      <c r="BI112" s="18">
        <v>0</v>
      </c>
      <c r="BJ112" s="18">
        <f>Table2[[#This Row],[Energy Savings
Through Current FY]]+Table2[[#This Row],[Energy Savings
Next FY &amp; After]]</f>
        <v>0</v>
      </c>
      <c r="BK112" s="18">
        <v>6.8730000000000002</v>
      </c>
      <c r="BL112" s="18">
        <v>28.0183</v>
      </c>
      <c r="BM112" s="18">
        <v>68.447900000000004</v>
      </c>
      <c r="BN112" s="18">
        <f>Table2[[#This Row],[Bond Savings
Through Current FY]]+Table2[[#This Row],[Bond Savings
Next FY &amp; After]]</f>
        <v>96.466200000000001</v>
      </c>
      <c r="BO112" s="18">
        <v>6.8730000000000002</v>
      </c>
      <c r="BP112" s="18">
        <v>28.0183</v>
      </c>
      <c r="BQ112" s="18">
        <v>68.447900000000004</v>
      </c>
      <c r="BR112" s="18">
        <f>Table2[[#This Row],[Total Savings
Through Current FY]]+Table2[[#This Row],[Total Savings
Next FY &amp; After]]</f>
        <v>96.466200000000001</v>
      </c>
      <c r="BS112" s="18">
        <v>0</v>
      </c>
      <c r="BT112" s="18">
        <v>0</v>
      </c>
      <c r="BU112" s="18">
        <v>0</v>
      </c>
      <c r="BV112" s="18">
        <f>Table2[[#This Row],[Recapture, Cancellation, or Reduction
Through Current FY]]+Table2[[#This Row],[Recapture, Cancellation, or Reduction
Next FY &amp; After]]</f>
        <v>0</v>
      </c>
      <c r="BW112" s="18">
        <v>0</v>
      </c>
      <c r="BX112" s="18">
        <v>0</v>
      </c>
      <c r="BY112" s="18">
        <v>0</v>
      </c>
      <c r="BZ112" s="18">
        <f>Table2[[#This Row],[Penalty Paid
Through Current FY]]+Table2[[#This Row],[Penalty Paid
Next FY &amp; After]]</f>
        <v>0</v>
      </c>
      <c r="CA112" s="18">
        <v>0</v>
      </c>
      <c r="CB112" s="18">
        <v>0</v>
      </c>
      <c r="CC112" s="18">
        <v>0</v>
      </c>
      <c r="CD112" s="18">
        <f>Table2[[#This Row],[Total Recapture &amp; Penalties
Through Current FY]]+Table2[[#This Row],[Total Recapture &amp; Penalties
Next FY &amp; After]]</f>
        <v>0</v>
      </c>
      <c r="CE112" s="18">
        <v>459.94650000000001</v>
      </c>
      <c r="CF112" s="18">
        <v>2606.6952000000001</v>
      </c>
      <c r="CG112" s="18">
        <v>6745.9542000000001</v>
      </c>
      <c r="CH112" s="18">
        <f>Table2[[#This Row],[Total Net Tax Revenue Generated
Through Current FY]]+Table2[[#This Row],[Total Net Tax Revenue Generated
Next FY &amp; After]]</f>
        <v>9352.6494000000002</v>
      </c>
      <c r="CI112" s="18">
        <v>0</v>
      </c>
      <c r="CJ112" s="18">
        <v>0</v>
      </c>
      <c r="CK112" s="18">
        <v>0</v>
      </c>
      <c r="CL112" s="18">
        <v>0</v>
      </c>
      <c r="CM112" s="43">
        <v>0</v>
      </c>
      <c r="CN112" s="43">
        <v>0</v>
      </c>
      <c r="CO112" s="43">
        <v>0</v>
      </c>
      <c r="CP112" s="43">
        <v>87</v>
      </c>
      <c r="CQ112" s="43">
        <f>Table2[[#This Row],[Total Number of Industrial Jobs]]+Table2[[#This Row],[Total Number of Restaurant Jobs]]+Table2[[#This Row],[Total Number of Retail Jobs]]+Table2[[#This Row],[Total Number of Other Jobs]]</f>
        <v>87</v>
      </c>
      <c r="CR112" s="43">
        <v>0</v>
      </c>
      <c r="CS112" s="43">
        <v>0</v>
      </c>
      <c r="CT112" s="43">
        <v>0</v>
      </c>
      <c r="CU112" s="43">
        <v>87</v>
      </c>
      <c r="CV112" s="43">
        <f>Table2[[#This Row],[Number of Industrial Jobs Earning a Living Wage or more]]+Table2[[#This Row],[Number of Restaurant Jobs Earning a Living Wage or more]]+Table2[[#This Row],[Number of Retail Jobs Earning a Living Wage or more]]+Table2[[#This Row],[Number of Other Jobs Earning a Living Wage or more]]</f>
        <v>87</v>
      </c>
      <c r="CW112" s="47">
        <v>0</v>
      </c>
      <c r="CX112" s="47">
        <v>0</v>
      </c>
      <c r="CY112" s="47">
        <v>0</v>
      </c>
      <c r="CZ112" s="47">
        <v>100</v>
      </c>
      <c r="DA112" s="42">
        <v>1</v>
      </c>
      <c r="DB112" s="4"/>
      <c r="DE112" s="3"/>
      <c r="DF112" s="4"/>
      <c r="DG112" s="4"/>
      <c r="DH112" s="11"/>
      <c r="DI112" s="3"/>
      <c r="DJ112" s="1"/>
      <c r="DK112" s="1"/>
      <c r="DL112" s="1"/>
    </row>
    <row r="113" spans="1:116" x14ac:dyDescent="0.2">
      <c r="A113" s="12">
        <v>92372</v>
      </c>
      <c r="B113" s="14" t="s">
        <v>87</v>
      </c>
      <c r="C113" s="15" t="s">
        <v>1517</v>
      </c>
      <c r="D113" s="15" t="s">
        <v>90</v>
      </c>
      <c r="E113" s="25" t="s">
        <v>1663</v>
      </c>
      <c r="F113" s="26" t="s">
        <v>89</v>
      </c>
      <c r="G113" s="16">
        <v>462800</v>
      </c>
      <c r="H113" s="14" t="s">
        <v>91</v>
      </c>
      <c r="I113" s="14" t="s">
        <v>88</v>
      </c>
      <c r="J113" s="12">
        <v>18</v>
      </c>
      <c r="K113" s="14" t="s">
        <v>25</v>
      </c>
      <c r="L113" s="15" t="s">
        <v>1955</v>
      </c>
      <c r="M113" s="15" t="s">
        <v>1909</v>
      </c>
      <c r="N113" s="15">
        <v>2500</v>
      </c>
      <c r="O113" s="15">
        <v>1216</v>
      </c>
      <c r="P113" s="13">
        <v>14</v>
      </c>
      <c r="Q113" s="13">
        <v>0</v>
      </c>
      <c r="R113" s="13">
        <v>0</v>
      </c>
      <c r="S113" s="13">
        <v>0</v>
      </c>
      <c r="T113" s="13">
        <v>4</v>
      </c>
      <c r="U113" s="13">
        <v>0</v>
      </c>
      <c r="V113" s="13">
        <v>3</v>
      </c>
      <c r="W113" s="13">
        <v>0</v>
      </c>
      <c r="X113" s="13">
        <v>0</v>
      </c>
      <c r="Y113" s="13">
        <v>7</v>
      </c>
      <c r="Z113" s="13">
        <v>5</v>
      </c>
      <c r="AA113" s="13">
        <v>100</v>
      </c>
      <c r="AB113" s="13" t="s">
        <v>16</v>
      </c>
      <c r="AC113" s="13" t="s">
        <v>17</v>
      </c>
      <c r="AD113" s="17">
        <v>0</v>
      </c>
      <c r="AE113" s="13">
        <v>0</v>
      </c>
      <c r="AF113" s="13">
        <v>0</v>
      </c>
      <c r="AG113" s="13">
        <v>0</v>
      </c>
      <c r="AH113" s="13">
        <v>0</v>
      </c>
      <c r="AI113" s="18">
        <v>10.0496</v>
      </c>
      <c r="AJ113" s="18">
        <v>148.17230000000001</v>
      </c>
      <c r="AK113" s="18">
        <v>7.0433000000000003</v>
      </c>
      <c r="AL113" s="27">
        <f>Table2[[#This Row],[Direct Tax Revenue
Through Current FY]]+Table2[[#This Row],[Direct Tax Revenue
Next FY &amp; After]]</f>
        <v>155.21559999999999</v>
      </c>
      <c r="AM113" s="18">
        <v>20.2699</v>
      </c>
      <c r="AN113" s="18">
        <v>283.38380000000001</v>
      </c>
      <c r="AO113" s="18">
        <v>14.2064</v>
      </c>
      <c r="AP113" s="18">
        <f>Table2[[#This Row],[Indirect  &amp; Induced Tax Revenue
Through Current FY]]+Table2[[#This Row],[Indirect  &amp; Induced Tax Revenue
Next FY &amp; After]]</f>
        <v>297.59019999999998</v>
      </c>
      <c r="AQ113" s="18">
        <v>30.319500000000001</v>
      </c>
      <c r="AR113" s="18">
        <v>431.55610000000001</v>
      </c>
      <c r="AS113" s="18">
        <v>21.249700000000001</v>
      </c>
      <c r="AT113" s="18">
        <f>Table2[[#This Row],[Total Tax Revenue Generated
Through Current FY]]+Table2[[#This Row],[Total Tax Revenues Generated 
Next FY &amp; After]]</f>
        <v>452.80580000000003</v>
      </c>
      <c r="AU113" s="18">
        <f>VLOOKUP(A:A,[1]AssistancePivot!$1:$1048576,86,FALSE)</f>
        <v>0</v>
      </c>
      <c r="AV113" s="18">
        <v>0</v>
      </c>
      <c r="AW113" s="18">
        <v>0</v>
      </c>
      <c r="AX113" s="18">
        <v>0</v>
      </c>
      <c r="AY113" s="18">
        <v>0</v>
      </c>
      <c r="AZ113" s="18">
        <v>5.9053000000000004</v>
      </c>
      <c r="BA113" s="18">
        <v>0</v>
      </c>
      <c r="BB113" s="18">
        <f>Table2[[#This Row],[MRT Savings
Through Current FY]]+Table2[[#This Row],[MRT Savings
Next FY &amp; After]]</f>
        <v>5.9053000000000004</v>
      </c>
      <c r="BC113" s="18">
        <v>0</v>
      </c>
      <c r="BD113" s="18">
        <v>0</v>
      </c>
      <c r="BE113" s="18">
        <v>0</v>
      </c>
      <c r="BF113" s="18">
        <f>Table2[[#This Row],[ST Savings
Through Current FY]]+Table2[[#This Row],[ST Savings
Next FY &amp; After]]</f>
        <v>0</v>
      </c>
      <c r="BG113" s="18">
        <v>0</v>
      </c>
      <c r="BH113" s="18">
        <v>0</v>
      </c>
      <c r="BI113" s="18">
        <v>0</v>
      </c>
      <c r="BJ113" s="18">
        <f>Table2[[#This Row],[Energy Savings
Through Current FY]]+Table2[[#This Row],[Energy Savings
Next FY &amp; After]]</f>
        <v>0</v>
      </c>
      <c r="BK113" s="18">
        <v>0</v>
      </c>
      <c r="BL113" s="18">
        <v>4.3044000000000002</v>
      </c>
      <c r="BM113" s="18">
        <v>0</v>
      </c>
      <c r="BN113" s="18">
        <f>Table2[[#This Row],[Bond Savings
Through Current FY]]+Table2[[#This Row],[Bond Savings
Next FY &amp; After]]</f>
        <v>4.3044000000000002</v>
      </c>
      <c r="BO113" s="18">
        <v>0</v>
      </c>
      <c r="BP113" s="18">
        <v>10.2097</v>
      </c>
      <c r="BQ113" s="18">
        <v>0</v>
      </c>
      <c r="BR113" s="18">
        <f>Table2[[#This Row],[Total Savings
Through Current FY]]+Table2[[#This Row],[Total Savings
Next FY &amp; After]]</f>
        <v>10.2097</v>
      </c>
      <c r="BS113" s="18">
        <v>0</v>
      </c>
      <c r="BT113" s="18">
        <v>0</v>
      </c>
      <c r="BU113" s="18">
        <v>0</v>
      </c>
      <c r="BV113" s="18">
        <f>Table2[[#This Row],[Recapture, Cancellation, or Reduction
Through Current FY]]+Table2[[#This Row],[Recapture, Cancellation, or Reduction
Next FY &amp; After]]</f>
        <v>0</v>
      </c>
      <c r="BW113" s="18">
        <v>0</v>
      </c>
      <c r="BX113" s="18">
        <v>0</v>
      </c>
      <c r="BY113" s="18">
        <v>0</v>
      </c>
      <c r="BZ113" s="18">
        <f>Table2[[#This Row],[Penalty Paid
Through Current FY]]+Table2[[#This Row],[Penalty Paid
Next FY &amp; After]]</f>
        <v>0</v>
      </c>
      <c r="CA113" s="18">
        <v>0</v>
      </c>
      <c r="CB113" s="18">
        <v>0</v>
      </c>
      <c r="CC113" s="18">
        <v>0</v>
      </c>
      <c r="CD113" s="18">
        <f>Table2[[#This Row],[Total Recapture &amp; Penalties
Through Current FY]]+Table2[[#This Row],[Total Recapture &amp; Penalties
Next FY &amp; After]]</f>
        <v>0</v>
      </c>
      <c r="CE113" s="18">
        <v>30.319500000000001</v>
      </c>
      <c r="CF113" s="18">
        <v>421.34640000000002</v>
      </c>
      <c r="CG113" s="18">
        <v>21.249700000000001</v>
      </c>
      <c r="CH113" s="18">
        <f>Table2[[#This Row],[Total Net Tax Revenue Generated
Through Current FY]]+Table2[[#This Row],[Total Net Tax Revenue Generated
Next FY &amp; After]]</f>
        <v>442.59610000000004</v>
      </c>
      <c r="CI113" s="18">
        <v>0</v>
      </c>
      <c r="CJ113" s="18">
        <v>0</v>
      </c>
      <c r="CK113" s="18">
        <v>0</v>
      </c>
      <c r="CL113" s="18">
        <v>0</v>
      </c>
      <c r="CM113" s="43">
        <v>0</v>
      </c>
      <c r="CN113" s="43">
        <v>0</v>
      </c>
      <c r="CO113" s="43">
        <v>0</v>
      </c>
      <c r="CP113" s="43">
        <v>7</v>
      </c>
      <c r="CQ113" s="43">
        <f>Table2[[#This Row],[Total Number of Industrial Jobs]]+Table2[[#This Row],[Total Number of Restaurant Jobs]]+Table2[[#This Row],[Total Number of Retail Jobs]]+Table2[[#This Row],[Total Number of Other Jobs]]</f>
        <v>7</v>
      </c>
      <c r="CR113" s="43">
        <v>0</v>
      </c>
      <c r="CS113" s="43">
        <v>0</v>
      </c>
      <c r="CT113" s="43">
        <v>0</v>
      </c>
      <c r="CU113" s="43">
        <v>7</v>
      </c>
      <c r="CV113" s="43">
        <f>Table2[[#This Row],[Number of Industrial Jobs Earning a Living Wage or more]]+Table2[[#This Row],[Number of Restaurant Jobs Earning a Living Wage or more]]+Table2[[#This Row],[Number of Retail Jobs Earning a Living Wage or more]]+Table2[[#This Row],[Number of Other Jobs Earning a Living Wage or more]]</f>
        <v>7</v>
      </c>
      <c r="CW113" s="47">
        <v>0</v>
      </c>
      <c r="CX113" s="47">
        <v>0</v>
      </c>
      <c r="CY113" s="47">
        <v>0</v>
      </c>
      <c r="CZ113" s="47">
        <v>100</v>
      </c>
      <c r="DA113" s="42">
        <v>1</v>
      </c>
      <c r="DB113" s="4"/>
      <c r="DE113" s="3"/>
      <c r="DF113" s="4"/>
      <c r="DG113" s="4"/>
      <c r="DH113" s="11"/>
      <c r="DI113" s="3"/>
      <c r="DJ113" s="1"/>
      <c r="DK113" s="1"/>
      <c r="DL113" s="1"/>
    </row>
    <row r="114" spans="1:116" x14ac:dyDescent="0.2">
      <c r="A114" s="12">
        <v>92757</v>
      </c>
      <c r="B114" s="14" t="s">
        <v>252</v>
      </c>
      <c r="C114" s="15" t="s">
        <v>1517</v>
      </c>
      <c r="D114" s="15" t="s">
        <v>254</v>
      </c>
      <c r="E114" s="25" t="s">
        <v>1680</v>
      </c>
      <c r="F114" s="26" t="s">
        <v>89</v>
      </c>
      <c r="G114" s="16">
        <v>900000</v>
      </c>
      <c r="H114" s="14" t="s">
        <v>91</v>
      </c>
      <c r="I114" s="14" t="s">
        <v>253</v>
      </c>
      <c r="J114" s="12">
        <v>17</v>
      </c>
      <c r="K114" s="14" t="s">
        <v>25</v>
      </c>
      <c r="L114" s="15" t="s">
        <v>2041</v>
      </c>
      <c r="M114" s="15" t="s">
        <v>2042</v>
      </c>
      <c r="N114" s="15">
        <v>2000</v>
      </c>
      <c r="O114" s="15">
        <v>3000</v>
      </c>
      <c r="P114" s="13">
        <v>6</v>
      </c>
      <c r="Q114" s="13">
        <v>0</v>
      </c>
      <c r="R114" s="13">
        <v>0</v>
      </c>
      <c r="S114" s="13">
        <v>0</v>
      </c>
      <c r="T114" s="13">
        <v>2</v>
      </c>
      <c r="U114" s="13">
        <v>0</v>
      </c>
      <c r="V114" s="13">
        <v>8</v>
      </c>
      <c r="W114" s="13">
        <v>0</v>
      </c>
      <c r="X114" s="13">
        <v>0</v>
      </c>
      <c r="Y114" s="13">
        <v>10</v>
      </c>
      <c r="Z114" s="13">
        <v>9</v>
      </c>
      <c r="AA114" s="13">
        <v>100</v>
      </c>
      <c r="AB114" s="13" t="s">
        <v>16</v>
      </c>
      <c r="AC114" s="13" t="s">
        <v>17</v>
      </c>
      <c r="AD114" s="17">
        <v>0</v>
      </c>
      <c r="AE114" s="13">
        <v>0</v>
      </c>
      <c r="AF114" s="13">
        <v>0</v>
      </c>
      <c r="AG114" s="13">
        <v>0</v>
      </c>
      <c r="AH114" s="13">
        <v>0</v>
      </c>
      <c r="AI114" s="18">
        <v>18.089300000000001</v>
      </c>
      <c r="AJ114" s="18">
        <v>189.01779999999999</v>
      </c>
      <c r="AK114" s="18">
        <v>13.071099999999999</v>
      </c>
      <c r="AL114" s="27">
        <f>Table2[[#This Row],[Direct Tax Revenue
Through Current FY]]+Table2[[#This Row],[Direct Tax Revenue
Next FY &amp; After]]</f>
        <v>202.0889</v>
      </c>
      <c r="AM114" s="18">
        <v>36.483600000000003</v>
      </c>
      <c r="AN114" s="18">
        <v>359.2432</v>
      </c>
      <c r="AO114" s="18">
        <v>26.3627</v>
      </c>
      <c r="AP114" s="18">
        <f>Table2[[#This Row],[Indirect  &amp; Induced Tax Revenue
Through Current FY]]+Table2[[#This Row],[Indirect  &amp; Induced Tax Revenue
Next FY &amp; After]]</f>
        <v>385.60590000000002</v>
      </c>
      <c r="AQ114" s="18">
        <v>54.572899999999997</v>
      </c>
      <c r="AR114" s="18">
        <v>548.26099999999997</v>
      </c>
      <c r="AS114" s="18">
        <v>39.433799999999998</v>
      </c>
      <c r="AT114" s="18">
        <f>Table2[[#This Row],[Total Tax Revenue Generated
Through Current FY]]+Table2[[#This Row],[Total Tax Revenues Generated 
Next FY &amp; After]]</f>
        <v>587.69479999999999</v>
      </c>
      <c r="AU114" s="18">
        <f>VLOOKUP(A:A,[1]AssistancePivot!$1:$1048576,86,FALSE)</f>
        <v>0</v>
      </c>
      <c r="AV114" s="18">
        <v>0</v>
      </c>
      <c r="AW114" s="18">
        <v>0</v>
      </c>
      <c r="AX114" s="18">
        <v>0</v>
      </c>
      <c r="AY114" s="18">
        <v>0</v>
      </c>
      <c r="AZ114" s="18">
        <v>15.7905</v>
      </c>
      <c r="BA114" s="18">
        <v>0</v>
      </c>
      <c r="BB114" s="18">
        <f>Table2[[#This Row],[MRT Savings
Through Current FY]]+Table2[[#This Row],[MRT Savings
Next FY &amp; After]]</f>
        <v>15.7905</v>
      </c>
      <c r="BC114" s="18">
        <v>0</v>
      </c>
      <c r="BD114" s="18">
        <v>0</v>
      </c>
      <c r="BE114" s="18">
        <v>0</v>
      </c>
      <c r="BF114" s="18">
        <f>Table2[[#This Row],[ST Savings
Through Current FY]]+Table2[[#This Row],[ST Savings
Next FY &amp; After]]</f>
        <v>0</v>
      </c>
      <c r="BG114" s="18">
        <v>0</v>
      </c>
      <c r="BH114" s="18">
        <v>0</v>
      </c>
      <c r="BI114" s="18">
        <v>0</v>
      </c>
      <c r="BJ114" s="18">
        <f>Table2[[#This Row],[Energy Savings
Through Current FY]]+Table2[[#This Row],[Energy Savings
Next FY &amp; After]]</f>
        <v>0</v>
      </c>
      <c r="BK114" s="18">
        <v>0</v>
      </c>
      <c r="BL114" s="18">
        <v>3.8671000000000002</v>
      </c>
      <c r="BM114" s="18">
        <v>0</v>
      </c>
      <c r="BN114" s="18">
        <f>Table2[[#This Row],[Bond Savings
Through Current FY]]+Table2[[#This Row],[Bond Savings
Next FY &amp; After]]</f>
        <v>3.8671000000000002</v>
      </c>
      <c r="BO114" s="18">
        <v>0</v>
      </c>
      <c r="BP114" s="18">
        <v>19.657599999999999</v>
      </c>
      <c r="BQ114" s="18">
        <v>0</v>
      </c>
      <c r="BR114" s="18">
        <f>Table2[[#This Row],[Total Savings
Through Current FY]]+Table2[[#This Row],[Total Savings
Next FY &amp; After]]</f>
        <v>19.657599999999999</v>
      </c>
      <c r="BS114" s="18">
        <v>0</v>
      </c>
      <c r="BT114" s="18">
        <v>0</v>
      </c>
      <c r="BU114" s="18">
        <v>0</v>
      </c>
      <c r="BV114" s="18">
        <f>Table2[[#This Row],[Recapture, Cancellation, or Reduction
Through Current FY]]+Table2[[#This Row],[Recapture, Cancellation, or Reduction
Next FY &amp; After]]</f>
        <v>0</v>
      </c>
      <c r="BW114" s="18">
        <v>0</v>
      </c>
      <c r="BX114" s="18">
        <v>0</v>
      </c>
      <c r="BY114" s="18">
        <v>0</v>
      </c>
      <c r="BZ114" s="18">
        <f>Table2[[#This Row],[Penalty Paid
Through Current FY]]+Table2[[#This Row],[Penalty Paid
Next FY &amp; After]]</f>
        <v>0</v>
      </c>
      <c r="CA114" s="18">
        <v>0</v>
      </c>
      <c r="CB114" s="18">
        <v>0</v>
      </c>
      <c r="CC114" s="18">
        <v>0</v>
      </c>
      <c r="CD114" s="18">
        <f>Table2[[#This Row],[Total Recapture &amp; Penalties
Through Current FY]]+Table2[[#This Row],[Total Recapture &amp; Penalties
Next FY &amp; After]]</f>
        <v>0</v>
      </c>
      <c r="CE114" s="18">
        <v>54.572899999999997</v>
      </c>
      <c r="CF114" s="18">
        <v>528.60339999999997</v>
      </c>
      <c r="CG114" s="18">
        <v>39.433799999999998</v>
      </c>
      <c r="CH114" s="18">
        <f>Table2[[#This Row],[Total Net Tax Revenue Generated
Through Current FY]]+Table2[[#This Row],[Total Net Tax Revenue Generated
Next FY &amp; After]]</f>
        <v>568.03719999999998</v>
      </c>
      <c r="CI114" s="18">
        <v>0</v>
      </c>
      <c r="CJ114" s="18">
        <v>0</v>
      </c>
      <c r="CK114" s="18">
        <v>0</v>
      </c>
      <c r="CL114" s="18">
        <v>0</v>
      </c>
      <c r="CM114" s="43">
        <v>0</v>
      </c>
      <c r="CN114" s="43">
        <v>0</v>
      </c>
      <c r="CO114" s="43">
        <v>0</v>
      </c>
      <c r="CP114" s="43">
        <v>10</v>
      </c>
      <c r="CQ114" s="43">
        <f>Table2[[#This Row],[Total Number of Industrial Jobs]]+Table2[[#This Row],[Total Number of Restaurant Jobs]]+Table2[[#This Row],[Total Number of Retail Jobs]]+Table2[[#This Row],[Total Number of Other Jobs]]</f>
        <v>10</v>
      </c>
      <c r="CR114" s="43">
        <v>0</v>
      </c>
      <c r="CS114" s="43">
        <v>0</v>
      </c>
      <c r="CT114" s="43">
        <v>0</v>
      </c>
      <c r="CU114" s="43">
        <v>10</v>
      </c>
      <c r="CV114" s="43">
        <f>Table2[[#This Row],[Number of Industrial Jobs Earning a Living Wage or more]]+Table2[[#This Row],[Number of Restaurant Jobs Earning a Living Wage or more]]+Table2[[#This Row],[Number of Retail Jobs Earning a Living Wage or more]]+Table2[[#This Row],[Number of Other Jobs Earning a Living Wage or more]]</f>
        <v>10</v>
      </c>
      <c r="CW114" s="47">
        <v>0</v>
      </c>
      <c r="CX114" s="47">
        <v>0</v>
      </c>
      <c r="CY114" s="47">
        <v>0</v>
      </c>
      <c r="CZ114" s="47">
        <v>100</v>
      </c>
      <c r="DA114" s="42">
        <v>1</v>
      </c>
      <c r="DB114" s="4"/>
      <c r="DE114" s="3"/>
      <c r="DF114" s="4"/>
      <c r="DG114" s="4"/>
      <c r="DH114" s="11"/>
      <c r="DI114" s="3"/>
      <c r="DJ114" s="1"/>
      <c r="DK114" s="1"/>
      <c r="DL114" s="1"/>
    </row>
    <row r="115" spans="1:116" x14ac:dyDescent="0.2">
      <c r="A115" s="12">
        <v>93313</v>
      </c>
      <c r="B115" s="14" t="s">
        <v>500</v>
      </c>
      <c r="C115" s="15" t="s">
        <v>1517</v>
      </c>
      <c r="D115" s="15" t="s">
        <v>502</v>
      </c>
      <c r="E115" s="25" t="s">
        <v>1704</v>
      </c>
      <c r="F115" s="26" t="s">
        <v>89</v>
      </c>
      <c r="G115" s="16">
        <v>2420000</v>
      </c>
      <c r="H115" s="14" t="s">
        <v>91</v>
      </c>
      <c r="I115" s="14" t="s">
        <v>501</v>
      </c>
      <c r="J115" s="12">
        <v>28</v>
      </c>
      <c r="K115" s="14" t="s">
        <v>20</v>
      </c>
      <c r="L115" s="15" t="s">
        <v>2128</v>
      </c>
      <c r="M115" s="15" t="s">
        <v>2129</v>
      </c>
      <c r="N115" s="15">
        <v>8543</v>
      </c>
      <c r="O115" s="15">
        <v>3832</v>
      </c>
      <c r="P115" s="13">
        <v>0</v>
      </c>
      <c r="Q115" s="13">
        <v>0</v>
      </c>
      <c r="R115" s="13">
        <v>0</v>
      </c>
      <c r="S115" s="13">
        <v>0</v>
      </c>
      <c r="T115" s="13">
        <v>4</v>
      </c>
      <c r="U115" s="13">
        <v>0</v>
      </c>
      <c r="V115" s="13">
        <v>13</v>
      </c>
      <c r="W115" s="13">
        <v>0</v>
      </c>
      <c r="X115" s="13">
        <v>0</v>
      </c>
      <c r="Y115" s="13">
        <v>17</v>
      </c>
      <c r="Z115" s="13">
        <v>15</v>
      </c>
      <c r="AA115" s="13">
        <v>52.941176470588239</v>
      </c>
      <c r="AB115" s="13" t="s">
        <v>16</v>
      </c>
      <c r="AC115" s="13" t="s">
        <v>17</v>
      </c>
      <c r="AD115" s="17">
        <v>0</v>
      </c>
      <c r="AE115" s="13">
        <v>0</v>
      </c>
      <c r="AF115" s="13">
        <v>0</v>
      </c>
      <c r="AG115" s="13">
        <v>0</v>
      </c>
      <c r="AH115" s="13">
        <v>0</v>
      </c>
      <c r="AI115" s="18">
        <v>30.7318</v>
      </c>
      <c r="AJ115" s="18">
        <v>395.33890000000002</v>
      </c>
      <c r="AK115" s="18">
        <v>133.63390000000001</v>
      </c>
      <c r="AL115" s="27">
        <f>Table2[[#This Row],[Direct Tax Revenue
Through Current FY]]+Table2[[#This Row],[Direct Tax Revenue
Next FY &amp; After]]</f>
        <v>528.97280000000001</v>
      </c>
      <c r="AM115" s="18">
        <v>61.393300000000004</v>
      </c>
      <c r="AN115" s="18">
        <v>679.59580000000005</v>
      </c>
      <c r="AO115" s="18">
        <v>266.96179999999998</v>
      </c>
      <c r="AP115" s="18">
        <f>Table2[[#This Row],[Indirect  &amp; Induced Tax Revenue
Through Current FY]]+Table2[[#This Row],[Indirect  &amp; Induced Tax Revenue
Next FY &amp; After]]</f>
        <v>946.55760000000009</v>
      </c>
      <c r="AQ115" s="18">
        <v>92.125100000000003</v>
      </c>
      <c r="AR115" s="18">
        <v>1074.9347</v>
      </c>
      <c r="AS115" s="18">
        <v>400.59570000000002</v>
      </c>
      <c r="AT115" s="18">
        <f>Table2[[#This Row],[Total Tax Revenue Generated
Through Current FY]]+Table2[[#This Row],[Total Tax Revenues Generated 
Next FY &amp; After]]</f>
        <v>1475.5304000000001</v>
      </c>
      <c r="AU115" s="18">
        <f>VLOOKUP(A:A,[1]AssistancePivot!$1:$1048576,86,FALSE)</f>
        <v>0</v>
      </c>
      <c r="AV115" s="18">
        <v>0</v>
      </c>
      <c r="AW115" s="18">
        <v>0</v>
      </c>
      <c r="AX115" s="18">
        <v>0</v>
      </c>
      <c r="AY115" s="18">
        <v>0</v>
      </c>
      <c r="AZ115" s="18">
        <v>65.292900000000003</v>
      </c>
      <c r="BA115" s="18">
        <v>0</v>
      </c>
      <c r="BB115" s="18">
        <f>Table2[[#This Row],[MRT Savings
Through Current FY]]+Table2[[#This Row],[MRT Savings
Next FY &amp; After]]</f>
        <v>65.292900000000003</v>
      </c>
      <c r="BC115" s="18">
        <v>0</v>
      </c>
      <c r="BD115" s="18">
        <v>0</v>
      </c>
      <c r="BE115" s="18">
        <v>0</v>
      </c>
      <c r="BF115" s="18">
        <f>Table2[[#This Row],[ST Savings
Through Current FY]]+Table2[[#This Row],[ST Savings
Next FY &amp; After]]</f>
        <v>0</v>
      </c>
      <c r="BG115" s="18">
        <v>0</v>
      </c>
      <c r="BH115" s="18">
        <v>0</v>
      </c>
      <c r="BI115" s="18">
        <v>0</v>
      </c>
      <c r="BJ115" s="18">
        <f>Table2[[#This Row],[Energy Savings
Through Current FY]]+Table2[[#This Row],[Energy Savings
Next FY &amp; After]]</f>
        <v>0</v>
      </c>
      <c r="BK115" s="18">
        <v>0.49809999999999999</v>
      </c>
      <c r="BL115" s="18">
        <v>14.1183</v>
      </c>
      <c r="BM115" s="18">
        <v>1.7627999999999999</v>
      </c>
      <c r="BN115" s="18">
        <f>Table2[[#This Row],[Bond Savings
Through Current FY]]+Table2[[#This Row],[Bond Savings
Next FY &amp; After]]</f>
        <v>15.8811</v>
      </c>
      <c r="BO115" s="18">
        <v>0.49809999999999999</v>
      </c>
      <c r="BP115" s="18">
        <v>79.411199999999994</v>
      </c>
      <c r="BQ115" s="18">
        <v>1.7627999999999999</v>
      </c>
      <c r="BR115" s="18">
        <f>Table2[[#This Row],[Total Savings
Through Current FY]]+Table2[[#This Row],[Total Savings
Next FY &amp; After]]</f>
        <v>81.173999999999992</v>
      </c>
      <c r="BS115" s="18">
        <v>0</v>
      </c>
      <c r="BT115" s="18">
        <v>0</v>
      </c>
      <c r="BU115" s="18">
        <v>0</v>
      </c>
      <c r="BV115" s="18">
        <f>Table2[[#This Row],[Recapture, Cancellation, or Reduction
Through Current FY]]+Table2[[#This Row],[Recapture, Cancellation, or Reduction
Next FY &amp; After]]</f>
        <v>0</v>
      </c>
      <c r="BW115" s="18">
        <v>0</v>
      </c>
      <c r="BX115" s="18">
        <v>0</v>
      </c>
      <c r="BY115" s="18">
        <v>0</v>
      </c>
      <c r="BZ115" s="18">
        <f>Table2[[#This Row],[Penalty Paid
Through Current FY]]+Table2[[#This Row],[Penalty Paid
Next FY &amp; After]]</f>
        <v>0</v>
      </c>
      <c r="CA115" s="18">
        <v>0</v>
      </c>
      <c r="CB115" s="18">
        <v>0</v>
      </c>
      <c r="CC115" s="18">
        <v>0</v>
      </c>
      <c r="CD115" s="18">
        <f>Table2[[#This Row],[Total Recapture &amp; Penalties
Through Current FY]]+Table2[[#This Row],[Total Recapture &amp; Penalties
Next FY &amp; After]]</f>
        <v>0</v>
      </c>
      <c r="CE115" s="18">
        <v>91.626999999999995</v>
      </c>
      <c r="CF115" s="18">
        <v>995.52350000000001</v>
      </c>
      <c r="CG115" s="18">
        <v>398.8329</v>
      </c>
      <c r="CH115" s="18">
        <f>Table2[[#This Row],[Total Net Tax Revenue Generated
Through Current FY]]+Table2[[#This Row],[Total Net Tax Revenue Generated
Next FY &amp; After]]</f>
        <v>1394.3564000000001</v>
      </c>
      <c r="CI115" s="18">
        <v>0</v>
      </c>
      <c r="CJ115" s="18">
        <v>0</v>
      </c>
      <c r="CK115" s="18">
        <v>0</v>
      </c>
      <c r="CL115" s="18">
        <v>0</v>
      </c>
      <c r="CM115" s="43">
        <v>0</v>
      </c>
      <c r="CN115" s="43">
        <v>0</v>
      </c>
      <c r="CO115" s="43">
        <v>0</v>
      </c>
      <c r="CP115" s="43">
        <v>17</v>
      </c>
      <c r="CQ115" s="43">
        <f>Table2[[#This Row],[Total Number of Industrial Jobs]]+Table2[[#This Row],[Total Number of Restaurant Jobs]]+Table2[[#This Row],[Total Number of Retail Jobs]]+Table2[[#This Row],[Total Number of Other Jobs]]</f>
        <v>17</v>
      </c>
      <c r="CR115" s="43">
        <v>0</v>
      </c>
      <c r="CS115" s="43">
        <v>0</v>
      </c>
      <c r="CT115" s="43">
        <v>0</v>
      </c>
      <c r="CU115" s="43">
        <v>17</v>
      </c>
      <c r="CV115" s="43">
        <f>Table2[[#This Row],[Number of Industrial Jobs Earning a Living Wage or more]]+Table2[[#This Row],[Number of Restaurant Jobs Earning a Living Wage or more]]+Table2[[#This Row],[Number of Retail Jobs Earning a Living Wage or more]]+Table2[[#This Row],[Number of Other Jobs Earning a Living Wage or more]]</f>
        <v>17</v>
      </c>
      <c r="CW115" s="47">
        <v>0</v>
      </c>
      <c r="CX115" s="47">
        <v>0</v>
      </c>
      <c r="CY115" s="47">
        <v>0</v>
      </c>
      <c r="CZ115" s="47">
        <v>100</v>
      </c>
      <c r="DA115" s="42">
        <v>1</v>
      </c>
      <c r="DB115" s="4"/>
      <c r="DE115" s="3"/>
      <c r="DF115" s="4"/>
      <c r="DG115" s="4"/>
      <c r="DH115" s="11"/>
      <c r="DI115" s="3"/>
      <c r="DJ115" s="1"/>
      <c r="DK115" s="1"/>
      <c r="DL115" s="1"/>
    </row>
    <row r="116" spans="1:116" x14ac:dyDescent="0.2">
      <c r="A116" s="12">
        <v>93868</v>
      </c>
      <c r="B116" s="14" t="s">
        <v>612</v>
      </c>
      <c r="C116" s="15" t="s">
        <v>1608</v>
      </c>
      <c r="D116" s="15" t="s">
        <v>614</v>
      </c>
      <c r="E116" s="25" t="s">
        <v>1721</v>
      </c>
      <c r="F116" s="26" t="s">
        <v>477</v>
      </c>
      <c r="G116" s="16">
        <v>4700000</v>
      </c>
      <c r="H116" s="14" t="s">
        <v>91</v>
      </c>
      <c r="I116" s="14" t="s">
        <v>613</v>
      </c>
      <c r="J116" s="12">
        <v>28</v>
      </c>
      <c r="K116" s="14" t="s">
        <v>20</v>
      </c>
      <c r="L116" s="15" t="s">
        <v>2192</v>
      </c>
      <c r="M116" s="15" t="s">
        <v>2193</v>
      </c>
      <c r="N116" s="15">
        <v>9111</v>
      </c>
      <c r="O116" s="15">
        <v>8971</v>
      </c>
      <c r="P116" s="13">
        <v>54</v>
      </c>
      <c r="Q116" s="13">
        <v>0</v>
      </c>
      <c r="R116" s="13">
        <v>0</v>
      </c>
      <c r="S116" s="13">
        <v>0</v>
      </c>
      <c r="T116" s="13">
        <v>18</v>
      </c>
      <c r="U116" s="13">
        <v>0</v>
      </c>
      <c r="V116" s="13">
        <v>20</v>
      </c>
      <c r="W116" s="13">
        <v>0</v>
      </c>
      <c r="X116" s="13">
        <v>0</v>
      </c>
      <c r="Y116" s="13">
        <v>38</v>
      </c>
      <c r="Z116" s="13">
        <v>29</v>
      </c>
      <c r="AA116" s="13">
        <v>89.473684210526315</v>
      </c>
      <c r="AB116" s="13" t="s">
        <v>16</v>
      </c>
      <c r="AC116" s="13" t="s">
        <v>17</v>
      </c>
      <c r="AD116" s="17">
        <v>0</v>
      </c>
      <c r="AE116" s="13">
        <v>0</v>
      </c>
      <c r="AF116" s="13">
        <v>0</v>
      </c>
      <c r="AG116" s="13">
        <v>0</v>
      </c>
      <c r="AH116" s="13">
        <v>0</v>
      </c>
      <c r="AI116" s="18">
        <v>46.795699999999997</v>
      </c>
      <c r="AJ116" s="18">
        <v>543.78449999999998</v>
      </c>
      <c r="AK116" s="18">
        <v>148.58410000000001</v>
      </c>
      <c r="AL116" s="27">
        <f>Table2[[#This Row],[Direct Tax Revenue
Through Current FY]]+Table2[[#This Row],[Direct Tax Revenue
Next FY &amp; After]]</f>
        <v>692.36860000000001</v>
      </c>
      <c r="AM116" s="18">
        <v>90.898399999999995</v>
      </c>
      <c r="AN116" s="18">
        <v>988.33759999999995</v>
      </c>
      <c r="AO116" s="18">
        <v>288.61759999999998</v>
      </c>
      <c r="AP116" s="18">
        <f>Table2[[#This Row],[Indirect  &amp; Induced Tax Revenue
Through Current FY]]+Table2[[#This Row],[Indirect  &amp; Induced Tax Revenue
Next FY &amp; After]]</f>
        <v>1276.9551999999999</v>
      </c>
      <c r="AQ116" s="18">
        <v>137.69409999999999</v>
      </c>
      <c r="AR116" s="18">
        <v>1532.1221</v>
      </c>
      <c r="AS116" s="18">
        <v>437.20170000000002</v>
      </c>
      <c r="AT116" s="18">
        <f>Table2[[#This Row],[Total Tax Revenue Generated
Through Current FY]]+Table2[[#This Row],[Total Tax Revenues Generated 
Next FY &amp; After]]</f>
        <v>1969.3238000000001</v>
      </c>
      <c r="AU116" s="18">
        <f>VLOOKUP(A:A,[1]AssistancePivot!$1:$1048576,86,FALSE)</f>
        <v>0</v>
      </c>
      <c r="AV116" s="18">
        <v>0</v>
      </c>
      <c r="AW116" s="18">
        <v>0</v>
      </c>
      <c r="AX116" s="18">
        <v>0</v>
      </c>
      <c r="AY116" s="18">
        <v>0</v>
      </c>
      <c r="AZ116" s="18">
        <v>79.223200000000006</v>
      </c>
      <c r="BA116" s="18">
        <v>0</v>
      </c>
      <c r="BB116" s="18">
        <f>Table2[[#This Row],[MRT Savings
Through Current FY]]+Table2[[#This Row],[MRT Savings
Next FY &amp; After]]</f>
        <v>79.223200000000006</v>
      </c>
      <c r="BC116" s="18">
        <v>0</v>
      </c>
      <c r="BD116" s="18">
        <v>0</v>
      </c>
      <c r="BE116" s="18">
        <v>0</v>
      </c>
      <c r="BF116" s="18">
        <f>Table2[[#This Row],[ST Savings
Through Current FY]]+Table2[[#This Row],[ST Savings
Next FY &amp; After]]</f>
        <v>0</v>
      </c>
      <c r="BG116" s="18">
        <v>0</v>
      </c>
      <c r="BH116" s="18">
        <v>0</v>
      </c>
      <c r="BI116" s="18">
        <v>0</v>
      </c>
      <c r="BJ116" s="18">
        <f>Table2[[#This Row],[Energy Savings
Through Current FY]]+Table2[[#This Row],[Energy Savings
Next FY &amp; After]]</f>
        <v>0</v>
      </c>
      <c r="BK116" s="18">
        <v>0.95009999999999994</v>
      </c>
      <c r="BL116" s="18">
        <v>12.9582</v>
      </c>
      <c r="BM116" s="18">
        <v>2.6861999999999999</v>
      </c>
      <c r="BN116" s="18">
        <f>Table2[[#This Row],[Bond Savings
Through Current FY]]+Table2[[#This Row],[Bond Savings
Next FY &amp; After]]</f>
        <v>15.644399999999999</v>
      </c>
      <c r="BO116" s="18">
        <v>0.95009999999999994</v>
      </c>
      <c r="BP116" s="18">
        <v>92.181399999999996</v>
      </c>
      <c r="BQ116" s="18">
        <v>2.6861999999999999</v>
      </c>
      <c r="BR116" s="18">
        <f>Table2[[#This Row],[Total Savings
Through Current FY]]+Table2[[#This Row],[Total Savings
Next FY &amp; After]]</f>
        <v>94.867599999999996</v>
      </c>
      <c r="BS116" s="18">
        <v>0</v>
      </c>
      <c r="BT116" s="18">
        <v>0</v>
      </c>
      <c r="BU116" s="18">
        <v>0</v>
      </c>
      <c r="BV116" s="18">
        <f>Table2[[#This Row],[Recapture, Cancellation, or Reduction
Through Current FY]]+Table2[[#This Row],[Recapture, Cancellation, or Reduction
Next FY &amp; After]]</f>
        <v>0</v>
      </c>
      <c r="BW116" s="18">
        <v>0</v>
      </c>
      <c r="BX116" s="18">
        <v>0</v>
      </c>
      <c r="BY116" s="18">
        <v>0</v>
      </c>
      <c r="BZ116" s="18">
        <f>Table2[[#This Row],[Penalty Paid
Through Current FY]]+Table2[[#This Row],[Penalty Paid
Next FY &amp; After]]</f>
        <v>0</v>
      </c>
      <c r="CA116" s="18">
        <v>0</v>
      </c>
      <c r="CB116" s="18">
        <v>0</v>
      </c>
      <c r="CC116" s="18">
        <v>0</v>
      </c>
      <c r="CD116" s="18">
        <f>Table2[[#This Row],[Total Recapture &amp; Penalties
Through Current FY]]+Table2[[#This Row],[Total Recapture &amp; Penalties
Next FY &amp; After]]</f>
        <v>0</v>
      </c>
      <c r="CE116" s="18">
        <v>136.744</v>
      </c>
      <c r="CF116" s="18">
        <v>1439.9407000000001</v>
      </c>
      <c r="CG116" s="18">
        <v>434.51549999999997</v>
      </c>
      <c r="CH116" s="18">
        <f>Table2[[#This Row],[Total Net Tax Revenue Generated
Through Current FY]]+Table2[[#This Row],[Total Net Tax Revenue Generated
Next FY &amp; After]]</f>
        <v>1874.4562000000001</v>
      </c>
      <c r="CI116" s="18">
        <v>0</v>
      </c>
      <c r="CJ116" s="18">
        <v>0</v>
      </c>
      <c r="CK116" s="18">
        <v>0</v>
      </c>
      <c r="CL116" s="18">
        <v>0</v>
      </c>
      <c r="CM116" s="43">
        <v>0</v>
      </c>
      <c r="CN116" s="43">
        <v>0</v>
      </c>
      <c r="CO116" s="43">
        <v>0</v>
      </c>
      <c r="CP116" s="43">
        <v>38</v>
      </c>
      <c r="CQ116" s="43">
        <f>Table2[[#This Row],[Total Number of Industrial Jobs]]+Table2[[#This Row],[Total Number of Restaurant Jobs]]+Table2[[#This Row],[Total Number of Retail Jobs]]+Table2[[#This Row],[Total Number of Other Jobs]]</f>
        <v>38</v>
      </c>
      <c r="CR116" s="43">
        <v>0</v>
      </c>
      <c r="CS116" s="43">
        <v>0</v>
      </c>
      <c r="CT116" s="43">
        <v>0</v>
      </c>
      <c r="CU116" s="43">
        <v>38</v>
      </c>
      <c r="CV116" s="43">
        <f>Table2[[#This Row],[Number of Industrial Jobs Earning a Living Wage or more]]+Table2[[#This Row],[Number of Restaurant Jobs Earning a Living Wage or more]]+Table2[[#This Row],[Number of Retail Jobs Earning a Living Wage or more]]+Table2[[#This Row],[Number of Other Jobs Earning a Living Wage or more]]</f>
        <v>38</v>
      </c>
      <c r="CW116" s="47">
        <v>0</v>
      </c>
      <c r="CX116" s="47">
        <v>0</v>
      </c>
      <c r="CY116" s="47">
        <v>0</v>
      </c>
      <c r="CZ116" s="47">
        <v>100</v>
      </c>
      <c r="DA116" s="42">
        <v>1</v>
      </c>
      <c r="DB116" s="4"/>
      <c r="DE116" s="3"/>
      <c r="DF116" s="4"/>
      <c r="DG116" s="4"/>
      <c r="DH116" s="11"/>
      <c r="DI116" s="3"/>
      <c r="DJ116" s="1"/>
      <c r="DK116" s="1"/>
      <c r="DL116" s="1"/>
    </row>
    <row r="117" spans="1:116" x14ac:dyDescent="0.2">
      <c r="A117" s="12">
        <v>94044</v>
      </c>
      <c r="B117" s="14" t="s">
        <v>837</v>
      </c>
      <c r="C117" s="15" t="s">
        <v>1612</v>
      </c>
      <c r="D117" s="15" t="s">
        <v>839</v>
      </c>
      <c r="E117" s="25" t="s">
        <v>1752</v>
      </c>
      <c r="F117" s="26" t="s">
        <v>617</v>
      </c>
      <c r="G117" s="16">
        <v>6355000</v>
      </c>
      <c r="H117" s="14" t="s">
        <v>91</v>
      </c>
      <c r="I117" s="14" t="s">
        <v>838</v>
      </c>
      <c r="J117" s="12">
        <v>8</v>
      </c>
      <c r="K117" s="14" t="s">
        <v>94</v>
      </c>
      <c r="L117" s="15" t="s">
        <v>2252</v>
      </c>
      <c r="M117" s="15" t="s">
        <v>2093</v>
      </c>
      <c r="N117" s="15">
        <v>25234</v>
      </c>
      <c r="O117" s="15">
        <v>22693</v>
      </c>
      <c r="P117" s="13">
        <v>124</v>
      </c>
      <c r="Q117" s="13">
        <v>4</v>
      </c>
      <c r="R117" s="13">
        <v>0</v>
      </c>
      <c r="S117" s="13">
        <v>0</v>
      </c>
      <c r="T117" s="13">
        <v>23</v>
      </c>
      <c r="U117" s="13">
        <v>0</v>
      </c>
      <c r="V117" s="13">
        <v>180</v>
      </c>
      <c r="W117" s="13">
        <v>0</v>
      </c>
      <c r="X117" s="13">
        <v>0</v>
      </c>
      <c r="Y117" s="13">
        <v>203</v>
      </c>
      <c r="Z117" s="13">
        <v>191</v>
      </c>
      <c r="AA117" s="13">
        <v>79.310344827586206</v>
      </c>
      <c r="AB117" s="13" t="s">
        <v>16</v>
      </c>
      <c r="AC117" s="13" t="s">
        <v>16</v>
      </c>
      <c r="AD117" s="17">
        <v>0</v>
      </c>
      <c r="AE117" s="13">
        <v>0</v>
      </c>
      <c r="AF117" s="13">
        <v>0</v>
      </c>
      <c r="AG117" s="13">
        <v>0</v>
      </c>
      <c r="AH117" s="13">
        <v>0</v>
      </c>
      <c r="AI117" s="18">
        <v>282.93110000000001</v>
      </c>
      <c r="AJ117" s="18">
        <v>3337.9686999999999</v>
      </c>
      <c r="AK117" s="18">
        <v>2621.0237999999999</v>
      </c>
      <c r="AL117" s="27">
        <f>Table2[[#This Row],[Direct Tax Revenue
Through Current FY]]+Table2[[#This Row],[Direct Tax Revenue
Next FY &amp; After]]</f>
        <v>5958.9925000000003</v>
      </c>
      <c r="AM117" s="18">
        <v>574.06960000000004</v>
      </c>
      <c r="AN117" s="18">
        <v>7044.8352000000004</v>
      </c>
      <c r="AO117" s="18">
        <v>5318.0801000000001</v>
      </c>
      <c r="AP117" s="18">
        <f>Table2[[#This Row],[Indirect  &amp; Induced Tax Revenue
Through Current FY]]+Table2[[#This Row],[Indirect  &amp; Induced Tax Revenue
Next FY &amp; After]]</f>
        <v>12362.915300000001</v>
      </c>
      <c r="AQ117" s="18">
        <v>857.00070000000005</v>
      </c>
      <c r="AR117" s="18">
        <v>10382.803900000001</v>
      </c>
      <c r="AS117" s="18">
        <v>7939.1039000000001</v>
      </c>
      <c r="AT117" s="18">
        <f>Table2[[#This Row],[Total Tax Revenue Generated
Through Current FY]]+Table2[[#This Row],[Total Tax Revenues Generated 
Next FY &amp; After]]</f>
        <v>18321.907800000001</v>
      </c>
      <c r="AU117" s="18">
        <f>VLOOKUP(A:A,[1]AssistancePivot!$1:$1048576,86,FALSE)</f>
        <v>0</v>
      </c>
      <c r="AV117" s="18">
        <v>0</v>
      </c>
      <c r="AW117" s="18">
        <v>0</v>
      </c>
      <c r="AX117" s="18">
        <v>0</v>
      </c>
      <c r="AY117" s="18">
        <v>0</v>
      </c>
      <c r="AZ117" s="18">
        <v>104.0949</v>
      </c>
      <c r="BA117" s="18">
        <v>0</v>
      </c>
      <c r="BB117" s="18">
        <f>Table2[[#This Row],[MRT Savings
Through Current FY]]+Table2[[#This Row],[MRT Savings
Next FY &amp; After]]</f>
        <v>104.0949</v>
      </c>
      <c r="BC117" s="18">
        <v>0</v>
      </c>
      <c r="BD117" s="18">
        <v>0</v>
      </c>
      <c r="BE117" s="18">
        <v>0</v>
      </c>
      <c r="BF117" s="18">
        <f>Table2[[#This Row],[ST Savings
Through Current FY]]+Table2[[#This Row],[ST Savings
Next FY &amp; After]]</f>
        <v>0</v>
      </c>
      <c r="BG117" s="18">
        <v>0</v>
      </c>
      <c r="BH117" s="18">
        <v>0</v>
      </c>
      <c r="BI117" s="18">
        <v>0</v>
      </c>
      <c r="BJ117" s="18">
        <f>Table2[[#This Row],[Energy Savings
Through Current FY]]+Table2[[#This Row],[Energy Savings
Next FY &amp; After]]</f>
        <v>0</v>
      </c>
      <c r="BK117" s="18">
        <v>3.7681</v>
      </c>
      <c r="BL117" s="18">
        <v>25.4407</v>
      </c>
      <c r="BM117" s="18">
        <v>26.196200000000001</v>
      </c>
      <c r="BN117" s="18">
        <f>Table2[[#This Row],[Bond Savings
Through Current FY]]+Table2[[#This Row],[Bond Savings
Next FY &amp; After]]</f>
        <v>51.636899999999997</v>
      </c>
      <c r="BO117" s="18">
        <v>3.7681</v>
      </c>
      <c r="BP117" s="18">
        <v>129.53559999999999</v>
      </c>
      <c r="BQ117" s="18">
        <v>26.196200000000001</v>
      </c>
      <c r="BR117" s="18">
        <f>Table2[[#This Row],[Total Savings
Through Current FY]]+Table2[[#This Row],[Total Savings
Next FY &amp; After]]</f>
        <v>155.73179999999999</v>
      </c>
      <c r="BS117" s="18">
        <v>0</v>
      </c>
      <c r="BT117" s="18">
        <v>0</v>
      </c>
      <c r="BU117" s="18">
        <v>0</v>
      </c>
      <c r="BV117" s="18">
        <f>Table2[[#This Row],[Recapture, Cancellation, or Reduction
Through Current FY]]+Table2[[#This Row],[Recapture, Cancellation, or Reduction
Next FY &amp; After]]</f>
        <v>0</v>
      </c>
      <c r="BW117" s="18">
        <v>0</v>
      </c>
      <c r="BX117" s="18">
        <v>0</v>
      </c>
      <c r="BY117" s="18">
        <v>0</v>
      </c>
      <c r="BZ117" s="18">
        <f>Table2[[#This Row],[Penalty Paid
Through Current FY]]+Table2[[#This Row],[Penalty Paid
Next FY &amp; After]]</f>
        <v>0</v>
      </c>
      <c r="CA117" s="18">
        <v>0</v>
      </c>
      <c r="CB117" s="18">
        <v>0</v>
      </c>
      <c r="CC117" s="18">
        <v>0</v>
      </c>
      <c r="CD117" s="18">
        <f>Table2[[#This Row],[Total Recapture &amp; Penalties
Through Current FY]]+Table2[[#This Row],[Total Recapture &amp; Penalties
Next FY &amp; After]]</f>
        <v>0</v>
      </c>
      <c r="CE117" s="18">
        <v>853.23260000000005</v>
      </c>
      <c r="CF117" s="18">
        <v>10253.2683</v>
      </c>
      <c r="CG117" s="18">
        <v>7912.9076999999997</v>
      </c>
      <c r="CH117" s="18">
        <f>Table2[[#This Row],[Total Net Tax Revenue Generated
Through Current FY]]+Table2[[#This Row],[Total Net Tax Revenue Generated
Next FY &amp; After]]</f>
        <v>18166.175999999999</v>
      </c>
      <c r="CI117" s="18">
        <v>0</v>
      </c>
      <c r="CJ117" s="18">
        <v>0</v>
      </c>
      <c r="CK117" s="18">
        <v>0</v>
      </c>
      <c r="CL117" s="18">
        <v>0</v>
      </c>
      <c r="CM117" s="43">
        <v>0</v>
      </c>
      <c r="CN117" s="43">
        <v>0</v>
      </c>
      <c r="CO117" s="43">
        <v>0</v>
      </c>
      <c r="CP117" s="43">
        <v>203</v>
      </c>
      <c r="CQ117" s="43">
        <f>Table2[[#This Row],[Total Number of Industrial Jobs]]+Table2[[#This Row],[Total Number of Restaurant Jobs]]+Table2[[#This Row],[Total Number of Retail Jobs]]+Table2[[#This Row],[Total Number of Other Jobs]]</f>
        <v>203</v>
      </c>
      <c r="CR117" s="43">
        <v>0</v>
      </c>
      <c r="CS117" s="43">
        <v>0</v>
      </c>
      <c r="CT117" s="43">
        <v>0</v>
      </c>
      <c r="CU117" s="43">
        <v>203</v>
      </c>
      <c r="CV117" s="43">
        <f>Table2[[#This Row],[Number of Industrial Jobs Earning a Living Wage or more]]+Table2[[#This Row],[Number of Restaurant Jobs Earning a Living Wage or more]]+Table2[[#This Row],[Number of Retail Jobs Earning a Living Wage or more]]+Table2[[#This Row],[Number of Other Jobs Earning a Living Wage or more]]</f>
        <v>203</v>
      </c>
      <c r="CW117" s="47">
        <v>0</v>
      </c>
      <c r="CX117" s="47">
        <v>0</v>
      </c>
      <c r="CY117" s="47">
        <v>0</v>
      </c>
      <c r="CZ117" s="47">
        <v>100</v>
      </c>
      <c r="DA117" s="42">
        <v>1</v>
      </c>
      <c r="DB117" s="4"/>
      <c r="DE117" s="3"/>
      <c r="DF117" s="4"/>
      <c r="DG117" s="4"/>
      <c r="DH117" s="11"/>
      <c r="DI117" s="3"/>
      <c r="DJ117" s="1"/>
      <c r="DK117" s="1"/>
      <c r="DL117" s="1"/>
    </row>
    <row r="118" spans="1:116" x14ac:dyDescent="0.2">
      <c r="A118" s="12">
        <v>94185</v>
      </c>
      <c r="B118" s="14" t="s">
        <v>1157</v>
      </c>
      <c r="C118" s="15" t="s">
        <v>1612</v>
      </c>
      <c r="D118" s="15" t="s">
        <v>1159</v>
      </c>
      <c r="E118" s="25" t="s">
        <v>1813</v>
      </c>
      <c r="F118" s="26" t="s">
        <v>617</v>
      </c>
      <c r="G118" s="16">
        <v>13250000</v>
      </c>
      <c r="H118" s="14" t="s">
        <v>229</v>
      </c>
      <c r="I118" s="14" t="s">
        <v>1158</v>
      </c>
      <c r="J118" s="12">
        <v>7</v>
      </c>
      <c r="K118" s="14" t="s">
        <v>94</v>
      </c>
      <c r="L118" s="15" t="s">
        <v>2368</v>
      </c>
      <c r="M118" s="15" t="s">
        <v>2014</v>
      </c>
      <c r="N118" s="15">
        <v>9075</v>
      </c>
      <c r="O118" s="15">
        <v>27131</v>
      </c>
      <c r="P118" s="13">
        <v>0</v>
      </c>
      <c r="Q118" s="13">
        <v>55</v>
      </c>
      <c r="R118" s="13">
        <v>0</v>
      </c>
      <c r="S118" s="13">
        <v>0</v>
      </c>
      <c r="T118" s="13">
        <v>8</v>
      </c>
      <c r="U118" s="13">
        <v>0</v>
      </c>
      <c r="V118" s="13">
        <v>20</v>
      </c>
      <c r="W118" s="13">
        <v>0</v>
      </c>
      <c r="X118" s="13">
        <v>0</v>
      </c>
      <c r="Y118" s="13">
        <v>28</v>
      </c>
      <c r="Z118" s="13">
        <v>24</v>
      </c>
      <c r="AA118" s="13">
        <v>100</v>
      </c>
      <c r="AB118" s="13" t="s">
        <v>16</v>
      </c>
      <c r="AC118" s="13" t="s">
        <v>16</v>
      </c>
      <c r="AD118" s="17">
        <v>0</v>
      </c>
      <c r="AE118" s="13">
        <v>0</v>
      </c>
      <c r="AF118" s="13">
        <v>0</v>
      </c>
      <c r="AG118" s="13">
        <v>0</v>
      </c>
      <c r="AH118" s="13">
        <v>0</v>
      </c>
      <c r="AI118" s="18">
        <v>35.551600000000001</v>
      </c>
      <c r="AJ118" s="18">
        <v>1332.556</v>
      </c>
      <c r="AK118" s="18">
        <v>536.41150000000005</v>
      </c>
      <c r="AL118" s="27">
        <f>Table2[[#This Row],[Direct Tax Revenue
Through Current FY]]+Table2[[#This Row],[Direct Tax Revenue
Next FY &amp; After]]</f>
        <v>1868.9675000000002</v>
      </c>
      <c r="AM118" s="18">
        <v>72.135199999999998</v>
      </c>
      <c r="AN118" s="18">
        <v>2821.9792000000002</v>
      </c>
      <c r="AO118" s="18">
        <v>1088.3956000000001</v>
      </c>
      <c r="AP118" s="18">
        <f>Table2[[#This Row],[Indirect  &amp; Induced Tax Revenue
Through Current FY]]+Table2[[#This Row],[Indirect  &amp; Induced Tax Revenue
Next FY &amp; After]]</f>
        <v>3910.3748000000005</v>
      </c>
      <c r="AQ118" s="18">
        <v>107.68680000000001</v>
      </c>
      <c r="AR118" s="18">
        <v>4154.5352000000003</v>
      </c>
      <c r="AS118" s="18">
        <v>1624.8071</v>
      </c>
      <c r="AT118" s="18">
        <f>Table2[[#This Row],[Total Tax Revenue Generated
Through Current FY]]+Table2[[#This Row],[Total Tax Revenues Generated 
Next FY &amp; After]]</f>
        <v>5779.3423000000003</v>
      </c>
      <c r="AU118" s="18">
        <f>VLOOKUP(A:A,[1]AssistancePivot!$1:$1048576,86,FALSE)</f>
        <v>0</v>
      </c>
      <c r="AV118" s="18">
        <v>0</v>
      </c>
      <c r="AW118" s="18">
        <v>0</v>
      </c>
      <c r="AX118" s="18">
        <v>0</v>
      </c>
      <c r="AY118" s="18">
        <v>0</v>
      </c>
      <c r="AZ118" s="18">
        <v>0</v>
      </c>
      <c r="BA118" s="18">
        <v>0</v>
      </c>
      <c r="BB118" s="18">
        <f>Table2[[#This Row],[MRT Savings
Through Current FY]]+Table2[[#This Row],[MRT Savings
Next FY &amp; After]]</f>
        <v>0</v>
      </c>
      <c r="BC118" s="18">
        <v>0</v>
      </c>
      <c r="BD118" s="18">
        <v>0</v>
      </c>
      <c r="BE118" s="18">
        <v>0</v>
      </c>
      <c r="BF118" s="18">
        <f>Table2[[#This Row],[ST Savings
Through Current FY]]+Table2[[#This Row],[ST Savings
Next FY &amp; After]]</f>
        <v>0</v>
      </c>
      <c r="BG118" s="18">
        <v>0</v>
      </c>
      <c r="BH118" s="18">
        <v>0</v>
      </c>
      <c r="BI118" s="18">
        <v>0</v>
      </c>
      <c r="BJ118" s="18">
        <f>Table2[[#This Row],[Energy Savings
Through Current FY]]+Table2[[#This Row],[Energy Savings
Next FY &amp; After]]</f>
        <v>0</v>
      </c>
      <c r="BK118" s="18">
        <v>8.7352000000000007</v>
      </c>
      <c r="BL118" s="18">
        <v>28.338100000000001</v>
      </c>
      <c r="BM118" s="18">
        <v>90.924700000000001</v>
      </c>
      <c r="BN118" s="18">
        <f>Table2[[#This Row],[Bond Savings
Through Current FY]]+Table2[[#This Row],[Bond Savings
Next FY &amp; After]]</f>
        <v>119.2628</v>
      </c>
      <c r="BO118" s="18">
        <v>8.7352000000000007</v>
      </c>
      <c r="BP118" s="18">
        <v>28.338100000000001</v>
      </c>
      <c r="BQ118" s="18">
        <v>90.924700000000001</v>
      </c>
      <c r="BR118" s="18">
        <f>Table2[[#This Row],[Total Savings
Through Current FY]]+Table2[[#This Row],[Total Savings
Next FY &amp; After]]</f>
        <v>119.2628</v>
      </c>
      <c r="BS118" s="18">
        <v>0</v>
      </c>
      <c r="BT118" s="18">
        <v>0</v>
      </c>
      <c r="BU118" s="18">
        <v>0</v>
      </c>
      <c r="BV118" s="18">
        <f>Table2[[#This Row],[Recapture, Cancellation, or Reduction
Through Current FY]]+Table2[[#This Row],[Recapture, Cancellation, or Reduction
Next FY &amp; After]]</f>
        <v>0</v>
      </c>
      <c r="BW118" s="18">
        <v>0</v>
      </c>
      <c r="BX118" s="18">
        <v>0</v>
      </c>
      <c r="BY118" s="18">
        <v>0</v>
      </c>
      <c r="BZ118" s="18">
        <f>Table2[[#This Row],[Penalty Paid
Through Current FY]]+Table2[[#This Row],[Penalty Paid
Next FY &amp; After]]</f>
        <v>0</v>
      </c>
      <c r="CA118" s="18">
        <v>0</v>
      </c>
      <c r="CB118" s="18">
        <v>0</v>
      </c>
      <c r="CC118" s="18">
        <v>0</v>
      </c>
      <c r="CD118" s="18">
        <f>Table2[[#This Row],[Total Recapture &amp; Penalties
Through Current FY]]+Table2[[#This Row],[Total Recapture &amp; Penalties
Next FY &amp; After]]</f>
        <v>0</v>
      </c>
      <c r="CE118" s="18">
        <v>98.951599999999999</v>
      </c>
      <c r="CF118" s="18">
        <v>4126.1971000000003</v>
      </c>
      <c r="CG118" s="18">
        <v>1533.8824</v>
      </c>
      <c r="CH118" s="18">
        <f>Table2[[#This Row],[Total Net Tax Revenue Generated
Through Current FY]]+Table2[[#This Row],[Total Net Tax Revenue Generated
Next FY &amp; After]]</f>
        <v>5660.0794999999998</v>
      </c>
      <c r="CI118" s="18">
        <v>0</v>
      </c>
      <c r="CJ118" s="18">
        <v>0</v>
      </c>
      <c r="CK118" s="18">
        <v>0</v>
      </c>
      <c r="CL118" s="18">
        <v>0</v>
      </c>
      <c r="CM118" s="43">
        <v>0</v>
      </c>
      <c r="CN118" s="43">
        <v>0</v>
      </c>
      <c r="CO118" s="43">
        <v>0</v>
      </c>
      <c r="CP118" s="43">
        <v>28</v>
      </c>
      <c r="CQ118" s="43">
        <f>Table2[[#This Row],[Total Number of Industrial Jobs]]+Table2[[#This Row],[Total Number of Restaurant Jobs]]+Table2[[#This Row],[Total Number of Retail Jobs]]+Table2[[#This Row],[Total Number of Other Jobs]]</f>
        <v>28</v>
      </c>
      <c r="CR118" s="43">
        <v>0</v>
      </c>
      <c r="CS118" s="43">
        <v>0</v>
      </c>
      <c r="CT118" s="43">
        <v>0</v>
      </c>
      <c r="CU118" s="43">
        <v>28</v>
      </c>
      <c r="CV118" s="43">
        <f>Table2[[#This Row],[Number of Industrial Jobs Earning a Living Wage or more]]+Table2[[#This Row],[Number of Restaurant Jobs Earning a Living Wage or more]]+Table2[[#This Row],[Number of Retail Jobs Earning a Living Wage or more]]+Table2[[#This Row],[Number of Other Jobs Earning a Living Wage or more]]</f>
        <v>28</v>
      </c>
      <c r="CW118" s="47">
        <v>0</v>
      </c>
      <c r="CX118" s="47">
        <v>0</v>
      </c>
      <c r="CY118" s="47">
        <v>0</v>
      </c>
      <c r="CZ118" s="47">
        <v>100</v>
      </c>
      <c r="DA118" s="42">
        <v>1</v>
      </c>
      <c r="DB118" s="4"/>
      <c r="DE118" s="3"/>
      <c r="DF118" s="4"/>
      <c r="DG118" s="4"/>
      <c r="DH118" s="11"/>
      <c r="DI118" s="3"/>
      <c r="DJ118" s="1"/>
      <c r="DK118" s="1"/>
      <c r="DL118" s="1"/>
    </row>
    <row r="119" spans="1:116" x14ac:dyDescent="0.2">
      <c r="A119" s="12">
        <v>94253</v>
      </c>
      <c r="B119" s="14" t="s">
        <v>1481</v>
      </c>
      <c r="C119" s="15" t="s">
        <v>1612</v>
      </c>
      <c r="D119" s="15" t="s">
        <v>1866</v>
      </c>
      <c r="E119" s="25" t="s">
        <v>1798</v>
      </c>
      <c r="F119" s="26" t="s">
        <v>477</v>
      </c>
      <c r="G119" s="16">
        <v>27625000</v>
      </c>
      <c r="H119" s="14" t="s">
        <v>91</v>
      </c>
      <c r="I119" s="14" t="s">
        <v>1890</v>
      </c>
      <c r="J119" s="12">
        <v>1</v>
      </c>
      <c r="K119" s="14" t="s">
        <v>94</v>
      </c>
      <c r="L119" s="15" t="s">
        <v>2252</v>
      </c>
      <c r="M119" s="15" t="s">
        <v>2366</v>
      </c>
      <c r="N119" s="15">
        <v>4613</v>
      </c>
      <c r="O119" s="15">
        <v>23020</v>
      </c>
      <c r="P119" s="13">
        <v>0</v>
      </c>
      <c r="Q119" s="13">
        <v>0</v>
      </c>
      <c r="R119" s="13">
        <v>0</v>
      </c>
      <c r="S119" s="13">
        <v>0</v>
      </c>
      <c r="T119" s="13">
        <v>0</v>
      </c>
      <c r="U119" s="13">
        <v>0</v>
      </c>
      <c r="V119" s="13">
        <v>0</v>
      </c>
      <c r="W119" s="13">
        <v>0</v>
      </c>
      <c r="X119" s="13">
        <v>0</v>
      </c>
      <c r="Y119" s="13">
        <v>0</v>
      </c>
      <c r="Z119" s="13">
        <v>0</v>
      </c>
      <c r="AA119" s="13">
        <v>0</v>
      </c>
      <c r="AB119" s="13" t="s">
        <v>16</v>
      </c>
      <c r="AC119" s="13" t="s">
        <v>16</v>
      </c>
      <c r="AD119" s="17">
        <v>0</v>
      </c>
      <c r="AE119" s="13">
        <v>0</v>
      </c>
      <c r="AF119" s="13">
        <v>0</v>
      </c>
      <c r="AG119" s="13">
        <v>0</v>
      </c>
      <c r="AH119" s="13">
        <v>0</v>
      </c>
      <c r="AI119" s="18">
        <v>450.19869999999997</v>
      </c>
      <c r="AJ119" s="18">
        <v>450.19869999999997</v>
      </c>
      <c r="AK119" s="18">
        <v>0</v>
      </c>
      <c r="AL119" s="27">
        <f>Table2[[#This Row],[Direct Tax Revenue
Through Current FY]]+Table2[[#This Row],[Direct Tax Revenue
Next FY &amp; After]]</f>
        <v>450.19869999999997</v>
      </c>
      <c r="AM119" s="18">
        <v>0</v>
      </c>
      <c r="AN119" s="18">
        <v>0</v>
      </c>
      <c r="AO119" s="18">
        <v>0</v>
      </c>
      <c r="AP119" s="18">
        <f>Table2[[#This Row],[Indirect  &amp; Induced Tax Revenue
Through Current FY]]+Table2[[#This Row],[Indirect  &amp; Induced Tax Revenue
Next FY &amp; After]]</f>
        <v>0</v>
      </c>
      <c r="AQ119" s="18">
        <v>450.19869999999997</v>
      </c>
      <c r="AR119" s="18">
        <v>450.19869999999997</v>
      </c>
      <c r="AS119" s="18">
        <v>0</v>
      </c>
      <c r="AT119" s="18">
        <f>Table2[[#This Row],[Total Tax Revenue Generated
Through Current FY]]+Table2[[#This Row],[Total Tax Revenues Generated 
Next FY &amp; After]]</f>
        <v>450.19869999999997</v>
      </c>
      <c r="AU119" s="18">
        <f>VLOOKUP(A:A,[1]AssistancePivot!$1:$1048576,86,FALSE)</f>
        <v>0</v>
      </c>
      <c r="AV119" s="18">
        <v>0</v>
      </c>
      <c r="AW119" s="18">
        <v>0</v>
      </c>
      <c r="AX119" s="18">
        <v>0</v>
      </c>
      <c r="AY119" s="18">
        <v>450.19869999999997</v>
      </c>
      <c r="AZ119" s="18">
        <v>450.19869999999997</v>
      </c>
      <c r="BA119" s="18">
        <v>0</v>
      </c>
      <c r="BB119" s="18">
        <f>Table2[[#This Row],[MRT Savings
Through Current FY]]+Table2[[#This Row],[MRT Savings
Next FY &amp; After]]</f>
        <v>450.19869999999997</v>
      </c>
      <c r="BC119" s="18">
        <v>0</v>
      </c>
      <c r="BD119" s="18">
        <v>0</v>
      </c>
      <c r="BE119" s="18">
        <v>0</v>
      </c>
      <c r="BF119" s="18">
        <f>Table2[[#This Row],[ST Savings
Through Current FY]]+Table2[[#This Row],[ST Savings
Next FY &amp; After]]</f>
        <v>0</v>
      </c>
      <c r="BG119" s="18">
        <v>0</v>
      </c>
      <c r="BH119" s="18">
        <v>0</v>
      </c>
      <c r="BI119" s="18">
        <v>0</v>
      </c>
      <c r="BJ119" s="18">
        <f>Table2[[#This Row],[Energy Savings
Through Current FY]]+Table2[[#This Row],[Energy Savings
Next FY &amp; After]]</f>
        <v>0</v>
      </c>
      <c r="BK119" s="18">
        <v>6.28</v>
      </c>
      <c r="BL119" s="18">
        <v>6.28</v>
      </c>
      <c r="BM119" s="18">
        <v>84.179000000000002</v>
      </c>
      <c r="BN119" s="18">
        <f>Table2[[#This Row],[Bond Savings
Through Current FY]]+Table2[[#This Row],[Bond Savings
Next FY &amp; After]]</f>
        <v>90.459000000000003</v>
      </c>
      <c r="BO119" s="18">
        <v>456.4787</v>
      </c>
      <c r="BP119" s="18">
        <v>456.4787</v>
      </c>
      <c r="BQ119" s="18">
        <v>84.179000000000002</v>
      </c>
      <c r="BR119" s="18">
        <f>Table2[[#This Row],[Total Savings
Through Current FY]]+Table2[[#This Row],[Total Savings
Next FY &amp; After]]</f>
        <v>540.65769999999998</v>
      </c>
      <c r="BS119" s="18">
        <v>0</v>
      </c>
      <c r="BT119" s="18">
        <v>0</v>
      </c>
      <c r="BU119" s="18">
        <v>0</v>
      </c>
      <c r="BV119" s="18">
        <f>Table2[[#This Row],[Recapture, Cancellation, or Reduction
Through Current FY]]+Table2[[#This Row],[Recapture, Cancellation, or Reduction
Next FY &amp; After]]</f>
        <v>0</v>
      </c>
      <c r="BW119" s="18">
        <v>0</v>
      </c>
      <c r="BX119" s="18">
        <v>0</v>
      </c>
      <c r="BY119" s="18">
        <v>0</v>
      </c>
      <c r="BZ119" s="18">
        <f>Table2[[#This Row],[Penalty Paid
Through Current FY]]+Table2[[#This Row],[Penalty Paid
Next FY &amp; After]]</f>
        <v>0</v>
      </c>
      <c r="CA119" s="18">
        <v>0</v>
      </c>
      <c r="CB119" s="18">
        <v>0</v>
      </c>
      <c r="CC119" s="18">
        <v>0</v>
      </c>
      <c r="CD119" s="18">
        <f>Table2[[#This Row],[Total Recapture &amp; Penalties
Through Current FY]]+Table2[[#This Row],[Total Recapture &amp; Penalties
Next FY &amp; After]]</f>
        <v>0</v>
      </c>
      <c r="CE119" s="18">
        <v>-6.28</v>
      </c>
      <c r="CF119" s="18">
        <v>-6.28</v>
      </c>
      <c r="CG119" s="18">
        <v>-84.179000000000002</v>
      </c>
      <c r="CH119" s="18">
        <f>Table2[[#This Row],[Total Net Tax Revenue Generated
Through Current FY]]+Table2[[#This Row],[Total Net Tax Revenue Generated
Next FY &amp; After]]</f>
        <v>-90.459000000000003</v>
      </c>
      <c r="CI119" s="18">
        <v>27625</v>
      </c>
      <c r="CJ119" s="18">
        <v>0</v>
      </c>
      <c r="CK119" s="18">
        <v>0</v>
      </c>
      <c r="CL119" s="18">
        <v>0</v>
      </c>
      <c r="CM119" s="43">
        <v>0</v>
      </c>
      <c r="CN119" s="43">
        <v>0</v>
      </c>
      <c r="CO119" s="43">
        <v>0</v>
      </c>
      <c r="CP119" s="43">
        <v>0</v>
      </c>
      <c r="CQ119" s="43">
        <f>Table2[[#This Row],[Total Number of Industrial Jobs]]+Table2[[#This Row],[Total Number of Restaurant Jobs]]+Table2[[#This Row],[Total Number of Retail Jobs]]+Table2[[#This Row],[Total Number of Other Jobs]]</f>
        <v>0</v>
      </c>
      <c r="CR119" s="43">
        <v>0</v>
      </c>
      <c r="CS119" s="43">
        <v>0</v>
      </c>
      <c r="CT119" s="43">
        <v>0</v>
      </c>
      <c r="CU119" s="43">
        <v>0</v>
      </c>
      <c r="CV119" s="43">
        <f>Table2[[#This Row],[Number of Industrial Jobs Earning a Living Wage or more]]+Table2[[#This Row],[Number of Restaurant Jobs Earning a Living Wage or more]]+Table2[[#This Row],[Number of Retail Jobs Earning a Living Wage or more]]+Table2[[#This Row],[Number of Other Jobs Earning a Living Wage or more]]</f>
        <v>0</v>
      </c>
      <c r="CW119" s="47">
        <v>0</v>
      </c>
      <c r="CX119" s="47">
        <v>0</v>
      </c>
      <c r="CY119" s="47">
        <v>0</v>
      </c>
      <c r="CZ119" s="47">
        <v>0</v>
      </c>
      <c r="DA119" s="42"/>
      <c r="DB119" s="4"/>
      <c r="DE119" s="3"/>
      <c r="DF119" s="4"/>
      <c r="DG119" s="4"/>
      <c r="DH119" s="11"/>
      <c r="DI119" s="3"/>
      <c r="DJ119" s="1"/>
      <c r="DK119" s="1"/>
      <c r="DL119" s="1"/>
    </row>
    <row r="120" spans="1:116" x14ac:dyDescent="0.2">
      <c r="A120" s="12">
        <v>93369</v>
      </c>
      <c r="B120" s="14" t="s">
        <v>529</v>
      </c>
      <c r="C120" s="15" t="s">
        <v>1517</v>
      </c>
      <c r="D120" s="15" t="s">
        <v>502</v>
      </c>
      <c r="E120" s="25" t="s">
        <v>1704</v>
      </c>
      <c r="F120" s="26" t="s">
        <v>89</v>
      </c>
      <c r="G120" s="16">
        <v>1000000</v>
      </c>
      <c r="H120" s="14" t="s">
        <v>91</v>
      </c>
      <c r="I120" s="14" t="s">
        <v>530</v>
      </c>
      <c r="J120" s="12">
        <v>10</v>
      </c>
      <c r="K120" s="14" t="s">
        <v>94</v>
      </c>
      <c r="L120" s="15" t="s">
        <v>2137</v>
      </c>
      <c r="M120" s="15" t="s">
        <v>2138</v>
      </c>
      <c r="N120" s="15">
        <v>2375</v>
      </c>
      <c r="O120" s="15">
        <v>5189</v>
      </c>
      <c r="P120" s="13">
        <v>0</v>
      </c>
      <c r="Q120" s="13">
        <v>0</v>
      </c>
      <c r="R120" s="13">
        <v>0</v>
      </c>
      <c r="S120" s="13">
        <v>0</v>
      </c>
      <c r="T120" s="13">
        <v>2</v>
      </c>
      <c r="U120" s="13">
        <v>0</v>
      </c>
      <c r="V120" s="13">
        <v>13</v>
      </c>
      <c r="W120" s="13">
        <v>0</v>
      </c>
      <c r="X120" s="13">
        <v>0</v>
      </c>
      <c r="Y120" s="13">
        <v>15</v>
      </c>
      <c r="Z120" s="13">
        <v>14</v>
      </c>
      <c r="AA120" s="13">
        <v>100</v>
      </c>
      <c r="AB120" s="13" t="s">
        <v>16</v>
      </c>
      <c r="AC120" s="13" t="s">
        <v>17</v>
      </c>
      <c r="AD120" s="17">
        <v>0</v>
      </c>
      <c r="AE120" s="13">
        <v>0</v>
      </c>
      <c r="AF120" s="13">
        <v>0</v>
      </c>
      <c r="AG120" s="13">
        <v>0</v>
      </c>
      <c r="AH120" s="13">
        <v>0</v>
      </c>
      <c r="AI120" s="18">
        <v>26.3308</v>
      </c>
      <c r="AJ120" s="18">
        <v>219.36199999999999</v>
      </c>
      <c r="AK120" s="18">
        <v>114.4965</v>
      </c>
      <c r="AL120" s="27">
        <f>Table2[[#This Row],[Direct Tax Revenue
Through Current FY]]+Table2[[#This Row],[Direct Tax Revenue
Next FY &amp; After]]</f>
        <v>333.85849999999999</v>
      </c>
      <c r="AM120" s="18">
        <v>54.943199999999997</v>
      </c>
      <c r="AN120" s="18">
        <v>436.9579</v>
      </c>
      <c r="AO120" s="18">
        <v>238.9144</v>
      </c>
      <c r="AP120" s="18">
        <f>Table2[[#This Row],[Indirect  &amp; Induced Tax Revenue
Through Current FY]]+Table2[[#This Row],[Indirect  &amp; Induced Tax Revenue
Next FY &amp; After]]</f>
        <v>675.8723</v>
      </c>
      <c r="AQ120" s="18">
        <v>81.274000000000001</v>
      </c>
      <c r="AR120" s="18">
        <v>656.31989999999996</v>
      </c>
      <c r="AS120" s="18">
        <v>353.41090000000003</v>
      </c>
      <c r="AT120" s="18">
        <f>Table2[[#This Row],[Total Tax Revenue Generated
Through Current FY]]+Table2[[#This Row],[Total Tax Revenues Generated 
Next FY &amp; After]]</f>
        <v>1009.7308</v>
      </c>
      <c r="AU120" s="18">
        <f>VLOOKUP(A:A,[1]AssistancePivot!$1:$1048576,86,FALSE)</f>
        <v>0</v>
      </c>
      <c r="AV120" s="18">
        <v>0</v>
      </c>
      <c r="AW120" s="18">
        <v>0</v>
      </c>
      <c r="AX120" s="18">
        <v>0</v>
      </c>
      <c r="AY120" s="18">
        <v>0</v>
      </c>
      <c r="AZ120" s="18">
        <v>17.864000000000001</v>
      </c>
      <c r="BA120" s="18">
        <v>0</v>
      </c>
      <c r="BB120" s="18">
        <f>Table2[[#This Row],[MRT Savings
Through Current FY]]+Table2[[#This Row],[MRT Savings
Next FY &amp; After]]</f>
        <v>17.864000000000001</v>
      </c>
      <c r="BC120" s="18">
        <v>0</v>
      </c>
      <c r="BD120" s="18">
        <v>0</v>
      </c>
      <c r="BE120" s="18">
        <v>0</v>
      </c>
      <c r="BF120" s="18">
        <f>Table2[[#This Row],[ST Savings
Through Current FY]]+Table2[[#This Row],[ST Savings
Next FY &amp; After]]</f>
        <v>0</v>
      </c>
      <c r="BG120" s="18">
        <v>0</v>
      </c>
      <c r="BH120" s="18">
        <v>0</v>
      </c>
      <c r="BI120" s="18">
        <v>0</v>
      </c>
      <c r="BJ120" s="18">
        <f>Table2[[#This Row],[Energy Savings
Through Current FY]]+Table2[[#This Row],[Energy Savings
Next FY &amp; After]]</f>
        <v>0</v>
      </c>
      <c r="BK120" s="18">
        <v>0.36980000000000002</v>
      </c>
      <c r="BL120" s="18">
        <v>7.4161999999999999</v>
      </c>
      <c r="BM120" s="18">
        <v>1.3087</v>
      </c>
      <c r="BN120" s="18">
        <f>Table2[[#This Row],[Bond Savings
Through Current FY]]+Table2[[#This Row],[Bond Savings
Next FY &amp; After]]</f>
        <v>8.7248999999999999</v>
      </c>
      <c r="BO120" s="18">
        <v>0.36980000000000002</v>
      </c>
      <c r="BP120" s="18">
        <v>25.280200000000001</v>
      </c>
      <c r="BQ120" s="18">
        <v>1.3087</v>
      </c>
      <c r="BR120" s="18">
        <f>Table2[[#This Row],[Total Savings
Through Current FY]]+Table2[[#This Row],[Total Savings
Next FY &amp; After]]</f>
        <v>26.588900000000002</v>
      </c>
      <c r="BS120" s="18">
        <v>0</v>
      </c>
      <c r="BT120" s="18">
        <v>0</v>
      </c>
      <c r="BU120" s="18">
        <v>0</v>
      </c>
      <c r="BV120" s="18">
        <f>Table2[[#This Row],[Recapture, Cancellation, or Reduction
Through Current FY]]+Table2[[#This Row],[Recapture, Cancellation, or Reduction
Next FY &amp; After]]</f>
        <v>0</v>
      </c>
      <c r="BW120" s="18">
        <v>0</v>
      </c>
      <c r="BX120" s="18">
        <v>0</v>
      </c>
      <c r="BY120" s="18">
        <v>0</v>
      </c>
      <c r="BZ120" s="18">
        <f>Table2[[#This Row],[Penalty Paid
Through Current FY]]+Table2[[#This Row],[Penalty Paid
Next FY &amp; After]]</f>
        <v>0</v>
      </c>
      <c r="CA120" s="18">
        <v>0</v>
      </c>
      <c r="CB120" s="18">
        <v>0</v>
      </c>
      <c r="CC120" s="18">
        <v>0</v>
      </c>
      <c r="CD120" s="18">
        <f>Table2[[#This Row],[Total Recapture &amp; Penalties
Through Current FY]]+Table2[[#This Row],[Total Recapture &amp; Penalties
Next FY &amp; After]]</f>
        <v>0</v>
      </c>
      <c r="CE120" s="18">
        <v>80.904200000000003</v>
      </c>
      <c r="CF120" s="18">
        <v>631.03970000000004</v>
      </c>
      <c r="CG120" s="18">
        <v>352.10219999999998</v>
      </c>
      <c r="CH120" s="18">
        <f>Table2[[#This Row],[Total Net Tax Revenue Generated
Through Current FY]]+Table2[[#This Row],[Total Net Tax Revenue Generated
Next FY &amp; After]]</f>
        <v>983.14190000000008</v>
      </c>
      <c r="CI120" s="18">
        <v>0</v>
      </c>
      <c r="CJ120" s="18">
        <v>0</v>
      </c>
      <c r="CK120" s="18">
        <v>0</v>
      </c>
      <c r="CL120" s="18">
        <v>0</v>
      </c>
      <c r="CM120" s="43">
        <v>0</v>
      </c>
      <c r="CN120" s="43">
        <v>0</v>
      </c>
      <c r="CO120" s="43">
        <v>0</v>
      </c>
      <c r="CP120" s="43">
        <v>15</v>
      </c>
      <c r="CQ120" s="43">
        <f>Table2[[#This Row],[Total Number of Industrial Jobs]]+Table2[[#This Row],[Total Number of Restaurant Jobs]]+Table2[[#This Row],[Total Number of Retail Jobs]]+Table2[[#This Row],[Total Number of Other Jobs]]</f>
        <v>15</v>
      </c>
      <c r="CR120" s="43">
        <v>0</v>
      </c>
      <c r="CS120" s="43">
        <v>0</v>
      </c>
      <c r="CT120" s="43">
        <v>0</v>
      </c>
      <c r="CU120" s="43">
        <v>15</v>
      </c>
      <c r="CV120" s="43">
        <f>Table2[[#This Row],[Number of Industrial Jobs Earning a Living Wage or more]]+Table2[[#This Row],[Number of Restaurant Jobs Earning a Living Wage or more]]+Table2[[#This Row],[Number of Retail Jobs Earning a Living Wage or more]]+Table2[[#This Row],[Number of Other Jobs Earning a Living Wage or more]]</f>
        <v>15</v>
      </c>
      <c r="CW120" s="47">
        <v>0</v>
      </c>
      <c r="CX120" s="47">
        <v>0</v>
      </c>
      <c r="CY120" s="47">
        <v>0</v>
      </c>
      <c r="CZ120" s="47">
        <v>100</v>
      </c>
      <c r="DA120" s="42">
        <v>1</v>
      </c>
      <c r="DB120" s="4"/>
      <c r="DE120" s="3"/>
      <c r="DF120" s="4"/>
      <c r="DG120" s="4"/>
      <c r="DH120" s="11"/>
      <c r="DI120" s="3"/>
      <c r="DJ120" s="1"/>
      <c r="DK120" s="1"/>
      <c r="DL120" s="1"/>
    </row>
    <row r="121" spans="1:116" x14ac:dyDescent="0.2">
      <c r="A121" s="12">
        <v>94119</v>
      </c>
      <c r="B121" s="14" t="s">
        <v>1014</v>
      </c>
      <c r="C121" s="15" t="s">
        <v>1524</v>
      </c>
      <c r="D121" s="15" t="s">
        <v>1016</v>
      </c>
      <c r="E121" s="25" t="s">
        <v>1784</v>
      </c>
      <c r="F121" s="26" t="s">
        <v>477</v>
      </c>
      <c r="G121" s="16">
        <v>75000000</v>
      </c>
      <c r="H121" s="14" t="s">
        <v>91</v>
      </c>
      <c r="I121" s="14" t="s">
        <v>1015</v>
      </c>
      <c r="J121" s="12">
        <v>5</v>
      </c>
      <c r="K121" s="14" t="s">
        <v>94</v>
      </c>
      <c r="L121" s="15" t="s">
        <v>2312</v>
      </c>
      <c r="M121" s="15" t="s">
        <v>2019</v>
      </c>
      <c r="N121" s="15">
        <v>45566</v>
      </c>
      <c r="O121" s="15">
        <v>261836</v>
      </c>
      <c r="P121" s="13">
        <v>207</v>
      </c>
      <c r="Q121" s="13">
        <v>16</v>
      </c>
      <c r="R121" s="13">
        <v>0</v>
      </c>
      <c r="S121" s="13">
        <v>2</v>
      </c>
      <c r="T121" s="13">
        <v>7</v>
      </c>
      <c r="U121" s="13">
        <v>2</v>
      </c>
      <c r="V121" s="13">
        <v>186</v>
      </c>
      <c r="W121" s="13">
        <v>10</v>
      </c>
      <c r="X121" s="13">
        <v>10</v>
      </c>
      <c r="Y121" s="13">
        <v>207</v>
      </c>
      <c r="Z121" s="13">
        <v>202</v>
      </c>
      <c r="AA121" s="13">
        <v>93.236714975845416</v>
      </c>
      <c r="AB121" s="13" t="s">
        <v>16</v>
      </c>
      <c r="AC121" s="13" t="s">
        <v>17</v>
      </c>
      <c r="AD121" s="17">
        <v>0</v>
      </c>
      <c r="AE121" s="13">
        <v>0</v>
      </c>
      <c r="AF121" s="13">
        <v>0</v>
      </c>
      <c r="AG121" s="13">
        <v>0</v>
      </c>
      <c r="AH121" s="13">
        <v>0</v>
      </c>
      <c r="AI121" s="18">
        <v>436.5299</v>
      </c>
      <c r="AJ121" s="18">
        <v>4325.8855999999996</v>
      </c>
      <c r="AK121" s="18">
        <v>1366.2294999999999</v>
      </c>
      <c r="AL121" s="27">
        <f>Table2[[#This Row],[Direct Tax Revenue
Through Current FY]]+Table2[[#This Row],[Direct Tax Revenue
Next FY &amp; After]]</f>
        <v>5692.1150999999991</v>
      </c>
      <c r="AM121" s="18">
        <v>818.45399999999995</v>
      </c>
      <c r="AN121" s="18">
        <v>6053.7143999999998</v>
      </c>
      <c r="AO121" s="18">
        <v>2693.9492</v>
      </c>
      <c r="AP121" s="18">
        <f>Table2[[#This Row],[Indirect  &amp; Induced Tax Revenue
Through Current FY]]+Table2[[#This Row],[Indirect  &amp; Induced Tax Revenue
Next FY &amp; After]]</f>
        <v>8747.6635999999999</v>
      </c>
      <c r="AQ121" s="18">
        <v>1254.9838999999999</v>
      </c>
      <c r="AR121" s="18">
        <v>10379.6</v>
      </c>
      <c r="AS121" s="18">
        <v>4060.1786999999999</v>
      </c>
      <c r="AT121" s="18">
        <f>Table2[[#This Row],[Total Tax Revenue Generated
Through Current FY]]+Table2[[#This Row],[Total Tax Revenues Generated 
Next FY &amp; After]]</f>
        <v>14439.778700000001</v>
      </c>
      <c r="AU121" s="18">
        <f>VLOOKUP(A:A,[1]AssistancePivot!$1:$1048576,86,FALSE)</f>
        <v>0</v>
      </c>
      <c r="AV121" s="18">
        <v>0</v>
      </c>
      <c r="AW121" s="18">
        <v>0</v>
      </c>
      <c r="AX121" s="18">
        <v>0</v>
      </c>
      <c r="AY121" s="18">
        <v>0</v>
      </c>
      <c r="AZ121" s="18">
        <v>1226.4000000000001</v>
      </c>
      <c r="BA121" s="18">
        <v>0</v>
      </c>
      <c r="BB121" s="18">
        <f>Table2[[#This Row],[MRT Savings
Through Current FY]]+Table2[[#This Row],[MRT Savings
Next FY &amp; After]]</f>
        <v>1226.4000000000001</v>
      </c>
      <c r="BC121" s="18">
        <v>0</v>
      </c>
      <c r="BD121" s="18">
        <v>0</v>
      </c>
      <c r="BE121" s="18">
        <v>0</v>
      </c>
      <c r="BF121" s="18">
        <f>Table2[[#This Row],[ST Savings
Through Current FY]]+Table2[[#This Row],[ST Savings
Next FY &amp; After]]</f>
        <v>0</v>
      </c>
      <c r="BG121" s="18">
        <v>0</v>
      </c>
      <c r="BH121" s="18">
        <v>0</v>
      </c>
      <c r="BI121" s="18">
        <v>0</v>
      </c>
      <c r="BJ121" s="18">
        <f>Table2[[#This Row],[Energy Savings
Through Current FY]]+Table2[[#This Row],[Energy Savings
Next FY &amp; After]]</f>
        <v>0</v>
      </c>
      <c r="BK121" s="18">
        <v>37.888199999999998</v>
      </c>
      <c r="BL121" s="18">
        <v>229.44300000000001</v>
      </c>
      <c r="BM121" s="18">
        <v>117.0677</v>
      </c>
      <c r="BN121" s="18">
        <f>Table2[[#This Row],[Bond Savings
Through Current FY]]+Table2[[#This Row],[Bond Savings
Next FY &amp; After]]</f>
        <v>346.51070000000004</v>
      </c>
      <c r="BO121" s="18">
        <v>37.888199999999998</v>
      </c>
      <c r="BP121" s="18">
        <v>1455.8430000000001</v>
      </c>
      <c r="BQ121" s="18">
        <v>117.0677</v>
      </c>
      <c r="BR121" s="18">
        <f>Table2[[#This Row],[Total Savings
Through Current FY]]+Table2[[#This Row],[Total Savings
Next FY &amp; After]]</f>
        <v>1572.9107000000001</v>
      </c>
      <c r="BS121" s="18">
        <v>0</v>
      </c>
      <c r="BT121" s="18">
        <v>0</v>
      </c>
      <c r="BU121" s="18">
        <v>0</v>
      </c>
      <c r="BV121" s="18">
        <f>Table2[[#This Row],[Recapture, Cancellation, or Reduction
Through Current FY]]+Table2[[#This Row],[Recapture, Cancellation, or Reduction
Next FY &amp; After]]</f>
        <v>0</v>
      </c>
      <c r="BW121" s="18">
        <v>0</v>
      </c>
      <c r="BX121" s="18">
        <v>0</v>
      </c>
      <c r="BY121" s="18">
        <v>0</v>
      </c>
      <c r="BZ121" s="18">
        <f>Table2[[#This Row],[Penalty Paid
Through Current FY]]+Table2[[#This Row],[Penalty Paid
Next FY &amp; After]]</f>
        <v>0</v>
      </c>
      <c r="CA121" s="18">
        <v>0</v>
      </c>
      <c r="CB121" s="18">
        <v>0</v>
      </c>
      <c r="CC121" s="18">
        <v>0</v>
      </c>
      <c r="CD121" s="18">
        <f>Table2[[#This Row],[Total Recapture &amp; Penalties
Through Current FY]]+Table2[[#This Row],[Total Recapture &amp; Penalties
Next FY &amp; After]]</f>
        <v>0</v>
      </c>
      <c r="CE121" s="18">
        <v>1217.0957000000001</v>
      </c>
      <c r="CF121" s="18">
        <v>8923.7569999999996</v>
      </c>
      <c r="CG121" s="18">
        <v>3943.1109999999999</v>
      </c>
      <c r="CH121" s="18">
        <f>Table2[[#This Row],[Total Net Tax Revenue Generated
Through Current FY]]+Table2[[#This Row],[Total Net Tax Revenue Generated
Next FY &amp; After]]</f>
        <v>12866.867999999999</v>
      </c>
      <c r="CI121" s="18">
        <v>0</v>
      </c>
      <c r="CJ121" s="18">
        <v>0</v>
      </c>
      <c r="CK121" s="18">
        <v>0</v>
      </c>
      <c r="CL121" s="18">
        <v>0</v>
      </c>
      <c r="CM121" s="43">
        <v>0</v>
      </c>
      <c r="CN121" s="43">
        <v>0</v>
      </c>
      <c r="CO121" s="43">
        <v>0</v>
      </c>
      <c r="CP121" s="43">
        <v>217</v>
      </c>
      <c r="CQ121" s="43">
        <f>Table2[[#This Row],[Total Number of Industrial Jobs]]+Table2[[#This Row],[Total Number of Restaurant Jobs]]+Table2[[#This Row],[Total Number of Retail Jobs]]+Table2[[#This Row],[Total Number of Other Jobs]]</f>
        <v>217</v>
      </c>
      <c r="CR121" s="43">
        <v>0</v>
      </c>
      <c r="CS121" s="43">
        <v>0</v>
      </c>
      <c r="CT121" s="43">
        <v>0</v>
      </c>
      <c r="CU121" s="43">
        <v>217</v>
      </c>
      <c r="CV121" s="43">
        <f>Table2[[#This Row],[Number of Industrial Jobs Earning a Living Wage or more]]+Table2[[#This Row],[Number of Restaurant Jobs Earning a Living Wage or more]]+Table2[[#This Row],[Number of Retail Jobs Earning a Living Wage or more]]+Table2[[#This Row],[Number of Other Jobs Earning a Living Wage or more]]</f>
        <v>217</v>
      </c>
      <c r="CW121" s="47">
        <v>0</v>
      </c>
      <c r="CX121" s="47">
        <v>0</v>
      </c>
      <c r="CY121" s="47">
        <v>0</v>
      </c>
      <c r="CZ121" s="47">
        <v>100</v>
      </c>
      <c r="DA121" s="42">
        <v>1</v>
      </c>
      <c r="DB121" s="4"/>
      <c r="DE121" s="3"/>
      <c r="DF121" s="4"/>
      <c r="DG121" s="4"/>
      <c r="DH121" s="11"/>
      <c r="DI121" s="3"/>
      <c r="DJ121" s="1"/>
      <c r="DK121" s="1"/>
      <c r="DL121" s="1"/>
    </row>
    <row r="122" spans="1:116" x14ac:dyDescent="0.2">
      <c r="A122" s="12">
        <v>94189</v>
      </c>
      <c r="B122" s="14" t="s">
        <v>1168</v>
      </c>
      <c r="C122" s="15" t="s">
        <v>1610</v>
      </c>
      <c r="D122" s="15" t="s">
        <v>1170</v>
      </c>
      <c r="E122" s="25" t="s">
        <v>1817</v>
      </c>
      <c r="F122" s="26" t="s">
        <v>477</v>
      </c>
      <c r="G122" s="16">
        <v>30000000</v>
      </c>
      <c r="H122" s="14" t="s">
        <v>91</v>
      </c>
      <c r="I122" s="14" t="s">
        <v>1169</v>
      </c>
      <c r="J122" s="12">
        <v>20</v>
      </c>
      <c r="K122" s="14" t="s">
        <v>20</v>
      </c>
      <c r="L122" s="15" t="s">
        <v>2374</v>
      </c>
      <c r="M122" s="15" t="s">
        <v>2106</v>
      </c>
      <c r="N122" s="15">
        <v>12300</v>
      </c>
      <c r="O122" s="15">
        <v>80000</v>
      </c>
      <c r="P122" s="13">
        <v>0</v>
      </c>
      <c r="Q122" s="13">
        <v>0</v>
      </c>
      <c r="R122" s="13">
        <v>0</v>
      </c>
      <c r="S122" s="13">
        <v>0</v>
      </c>
      <c r="T122" s="13">
        <v>0</v>
      </c>
      <c r="U122" s="13">
        <v>0</v>
      </c>
      <c r="V122" s="13">
        <v>0</v>
      </c>
      <c r="W122" s="13">
        <v>0</v>
      </c>
      <c r="X122" s="13">
        <v>20</v>
      </c>
      <c r="Y122" s="13">
        <v>0</v>
      </c>
      <c r="Z122" s="13">
        <v>0</v>
      </c>
      <c r="AA122" s="13">
        <v>0</v>
      </c>
      <c r="AB122" s="13" t="s">
        <v>16</v>
      </c>
      <c r="AC122" s="13" t="s">
        <v>17</v>
      </c>
      <c r="AD122" s="17">
        <v>0</v>
      </c>
      <c r="AE122" s="13">
        <v>0</v>
      </c>
      <c r="AF122" s="13">
        <v>0</v>
      </c>
      <c r="AG122" s="13">
        <v>0</v>
      </c>
      <c r="AH122" s="13">
        <v>0</v>
      </c>
      <c r="AI122" s="18">
        <v>79.575400000000002</v>
      </c>
      <c r="AJ122" s="18">
        <v>891.63130000000001</v>
      </c>
      <c r="AK122" s="18">
        <v>0</v>
      </c>
      <c r="AL122" s="27">
        <f>Table2[[#This Row],[Direct Tax Revenue
Through Current FY]]+Table2[[#This Row],[Direct Tax Revenue
Next FY &amp; After]]</f>
        <v>891.63130000000001</v>
      </c>
      <c r="AM122" s="18">
        <v>151.74090000000001</v>
      </c>
      <c r="AN122" s="18">
        <v>772.40970000000004</v>
      </c>
      <c r="AO122" s="18">
        <v>1392.6982</v>
      </c>
      <c r="AP122" s="18">
        <f>Table2[[#This Row],[Indirect  &amp; Induced Tax Revenue
Through Current FY]]+Table2[[#This Row],[Indirect  &amp; Induced Tax Revenue
Next FY &amp; After]]</f>
        <v>2165.1079</v>
      </c>
      <c r="AQ122" s="18">
        <v>231.31630000000001</v>
      </c>
      <c r="AR122" s="18">
        <v>1664.0409999999999</v>
      </c>
      <c r="AS122" s="18">
        <v>1392.6982</v>
      </c>
      <c r="AT122" s="18">
        <f>Table2[[#This Row],[Total Tax Revenue Generated
Through Current FY]]+Table2[[#This Row],[Total Tax Revenues Generated 
Next FY &amp; After]]</f>
        <v>3056.7392</v>
      </c>
      <c r="AU122" s="18">
        <f>VLOOKUP(A:A,[1]AssistancePivot!$1:$1048576,86,FALSE)</f>
        <v>0</v>
      </c>
      <c r="AV122" s="18">
        <v>0</v>
      </c>
      <c r="AW122" s="18">
        <v>0</v>
      </c>
      <c r="AX122" s="18">
        <v>0</v>
      </c>
      <c r="AY122" s="18">
        <v>0</v>
      </c>
      <c r="AZ122" s="18">
        <v>490.56</v>
      </c>
      <c r="BA122" s="18">
        <v>0</v>
      </c>
      <c r="BB122" s="18">
        <f>Table2[[#This Row],[MRT Savings
Through Current FY]]+Table2[[#This Row],[MRT Savings
Next FY &amp; After]]</f>
        <v>490.56</v>
      </c>
      <c r="BC122" s="18">
        <v>0</v>
      </c>
      <c r="BD122" s="18">
        <v>0</v>
      </c>
      <c r="BE122" s="18">
        <v>0</v>
      </c>
      <c r="BF122" s="18">
        <f>Table2[[#This Row],[ST Savings
Through Current FY]]+Table2[[#This Row],[ST Savings
Next FY &amp; After]]</f>
        <v>0</v>
      </c>
      <c r="BG122" s="18">
        <v>0</v>
      </c>
      <c r="BH122" s="18">
        <v>0</v>
      </c>
      <c r="BI122" s="18">
        <v>0</v>
      </c>
      <c r="BJ122" s="18">
        <f>Table2[[#This Row],[Energy Savings
Through Current FY]]+Table2[[#This Row],[Energy Savings
Next FY &amp; After]]</f>
        <v>0</v>
      </c>
      <c r="BK122" s="18">
        <v>16.923400000000001</v>
      </c>
      <c r="BL122" s="18">
        <v>53.489699999999999</v>
      </c>
      <c r="BM122" s="18">
        <v>176.1559</v>
      </c>
      <c r="BN122" s="18">
        <f>Table2[[#This Row],[Bond Savings
Through Current FY]]+Table2[[#This Row],[Bond Savings
Next FY &amp; After]]</f>
        <v>229.6456</v>
      </c>
      <c r="BO122" s="18">
        <v>16.923400000000001</v>
      </c>
      <c r="BP122" s="18">
        <v>544.04970000000003</v>
      </c>
      <c r="BQ122" s="18">
        <v>176.1559</v>
      </c>
      <c r="BR122" s="18">
        <f>Table2[[#This Row],[Total Savings
Through Current FY]]+Table2[[#This Row],[Total Savings
Next FY &amp; After]]</f>
        <v>720.2056</v>
      </c>
      <c r="BS122" s="18">
        <v>0</v>
      </c>
      <c r="BT122" s="18">
        <v>0</v>
      </c>
      <c r="BU122" s="18">
        <v>0</v>
      </c>
      <c r="BV122" s="18">
        <f>Table2[[#This Row],[Recapture, Cancellation, or Reduction
Through Current FY]]+Table2[[#This Row],[Recapture, Cancellation, or Reduction
Next FY &amp; After]]</f>
        <v>0</v>
      </c>
      <c r="BW122" s="18">
        <v>0</v>
      </c>
      <c r="BX122" s="18">
        <v>0</v>
      </c>
      <c r="BY122" s="18">
        <v>0</v>
      </c>
      <c r="BZ122" s="18">
        <f>Table2[[#This Row],[Penalty Paid
Through Current FY]]+Table2[[#This Row],[Penalty Paid
Next FY &amp; After]]</f>
        <v>0</v>
      </c>
      <c r="CA122" s="18">
        <v>0</v>
      </c>
      <c r="CB122" s="18">
        <v>0</v>
      </c>
      <c r="CC122" s="18">
        <v>0</v>
      </c>
      <c r="CD122" s="18">
        <f>Table2[[#This Row],[Total Recapture &amp; Penalties
Through Current FY]]+Table2[[#This Row],[Total Recapture &amp; Penalties
Next FY &amp; After]]</f>
        <v>0</v>
      </c>
      <c r="CE122" s="18">
        <v>214.3929</v>
      </c>
      <c r="CF122" s="18">
        <v>1119.9912999999999</v>
      </c>
      <c r="CG122" s="18">
        <v>1216.5423000000001</v>
      </c>
      <c r="CH122" s="18">
        <f>Table2[[#This Row],[Total Net Tax Revenue Generated
Through Current FY]]+Table2[[#This Row],[Total Net Tax Revenue Generated
Next FY &amp; After]]</f>
        <v>2336.5335999999998</v>
      </c>
      <c r="CI122" s="18">
        <v>0</v>
      </c>
      <c r="CJ122" s="18">
        <v>0</v>
      </c>
      <c r="CK122" s="18">
        <v>0</v>
      </c>
      <c r="CL122" s="18">
        <v>0</v>
      </c>
      <c r="CM122" s="43">
        <v>0</v>
      </c>
      <c r="CN122" s="43">
        <v>0</v>
      </c>
      <c r="CO122" s="43">
        <v>0</v>
      </c>
      <c r="CP122" s="43">
        <v>0</v>
      </c>
      <c r="CQ122" s="43">
        <f>Table2[[#This Row],[Total Number of Industrial Jobs]]+Table2[[#This Row],[Total Number of Restaurant Jobs]]+Table2[[#This Row],[Total Number of Retail Jobs]]+Table2[[#This Row],[Total Number of Other Jobs]]</f>
        <v>0</v>
      </c>
      <c r="CR122" s="43">
        <v>0</v>
      </c>
      <c r="CS122" s="43">
        <v>0</v>
      </c>
      <c r="CT122" s="43">
        <v>0</v>
      </c>
      <c r="CU122" s="43">
        <v>0</v>
      </c>
      <c r="CV122" s="43">
        <f>Table2[[#This Row],[Number of Industrial Jobs Earning a Living Wage or more]]+Table2[[#This Row],[Number of Restaurant Jobs Earning a Living Wage or more]]+Table2[[#This Row],[Number of Retail Jobs Earning a Living Wage or more]]+Table2[[#This Row],[Number of Other Jobs Earning a Living Wage or more]]</f>
        <v>0</v>
      </c>
      <c r="CW122" s="47">
        <v>0</v>
      </c>
      <c r="CX122" s="47">
        <v>0</v>
      </c>
      <c r="CY122" s="47">
        <v>0</v>
      </c>
      <c r="CZ122" s="47">
        <v>0</v>
      </c>
      <c r="DA122" s="42"/>
      <c r="DB122" s="4"/>
      <c r="DE122" s="3"/>
      <c r="DF122" s="4"/>
      <c r="DG122" s="4"/>
      <c r="DH122" s="11"/>
      <c r="DI122" s="3"/>
      <c r="DJ122" s="1"/>
      <c r="DK122" s="1"/>
      <c r="DL122" s="1"/>
    </row>
    <row r="123" spans="1:116" x14ac:dyDescent="0.2">
      <c r="A123" s="12">
        <v>93389</v>
      </c>
      <c r="B123" s="14" t="s">
        <v>547</v>
      </c>
      <c r="C123" s="15" t="s">
        <v>1493</v>
      </c>
      <c r="D123" s="15" t="s">
        <v>549</v>
      </c>
      <c r="E123" s="25" t="s">
        <v>1654</v>
      </c>
      <c r="F123" s="26" t="s">
        <v>143</v>
      </c>
      <c r="G123" s="16">
        <v>0</v>
      </c>
      <c r="H123" s="14" t="s">
        <v>123</v>
      </c>
      <c r="I123" s="14" t="s">
        <v>548</v>
      </c>
      <c r="J123" s="12">
        <v>33</v>
      </c>
      <c r="K123" s="14" t="s">
        <v>12</v>
      </c>
      <c r="L123" s="15" t="s">
        <v>1907</v>
      </c>
      <c r="M123" s="15" t="s">
        <v>1902</v>
      </c>
      <c r="N123" s="15">
        <v>144872</v>
      </c>
      <c r="O123" s="15">
        <v>1788709</v>
      </c>
      <c r="P123" s="13">
        <v>5000</v>
      </c>
      <c r="Q123" s="13">
        <v>1450</v>
      </c>
      <c r="R123" s="13">
        <v>4500</v>
      </c>
      <c r="S123" s="13">
        <v>0</v>
      </c>
      <c r="T123" s="13">
        <v>19</v>
      </c>
      <c r="U123" s="13">
        <v>0</v>
      </c>
      <c r="V123" s="13">
        <v>2558</v>
      </c>
      <c r="W123" s="13">
        <v>0</v>
      </c>
      <c r="X123" s="13">
        <v>0</v>
      </c>
      <c r="Y123" s="13">
        <v>2577</v>
      </c>
      <c r="Z123" s="13">
        <v>3862</v>
      </c>
      <c r="AA123" s="13">
        <v>58.284827318587503</v>
      </c>
      <c r="AB123" s="13" t="s">
        <v>16</v>
      </c>
      <c r="AC123" s="13" t="s">
        <v>16</v>
      </c>
      <c r="AD123" s="17">
        <v>2291</v>
      </c>
      <c r="AE123" s="13">
        <v>0</v>
      </c>
      <c r="AF123" s="13">
        <v>15</v>
      </c>
      <c r="AG123" s="13">
        <v>135</v>
      </c>
      <c r="AH123" s="13">
        <v>136</v>
      </c>
      <c r="AI123" s="18">
        <v>94186.557000000001</v>
      </c>
      <c r="AJ123" s="18">
        <v>1028895.028</v>
      </c>
      <c r="AK123" s="18">
        <v>23935.240699999998</v>
      </c>
      <c r="AL123" s="27">
        <f>Table2[[#This Row],[Direct Tax Revenue
Through Current FY]]+Table2[[#This Row],[Direct Tax Revenue
Next FY &amp; After]]</f>
        <v>1052830.2687000001</v>
      </c>
      <c r="AM123" s="18">
        <v>78806.895499999999</v>
      </c>
      <c r="AN123" s="18">
        <v>910413.23140000005</v>
      </c>
      <c r="AO123" s="18">
        <v>20026.870800000001</v>
      </c>
      <c r="AP123" s="18">
        <f>Table2[[#This Row],[Indirect  &amp; Induced Tax Revenue
Through Current FY]]+Table2[[#This Row],[Indirect  &amp; Induced Tax Revenue
Next FY &amp; After]]</f>
        <v>930440.10220000008</v>
      </c>
      <c r="AQ123" s="18">
        <v>172993.45250000001</v>
      </c>
      <c r="AR123" s="18">
        <v>1939308.2594000001</v>
      </c>
      <c r="AS123" s="18">
        <v>43962.111499999999</v>
      </c>
      <c r="AT123" s="18">
        <f>Table2[[#This Row],[Total Tax Revenue Generated
Through Current FY]]+Table2[[#This Row],[Total Tax Revenues Generated 
Next FY &amp; After]]</f>
        <v>1983270.3709</v>
      </c>
      <c r="AU123" s="18">
        <f>VLOOKUP(A:A,[1]AssistancePivot!$1:$1048576,86,FALSE)</f>
        <v>0</v>
      </c>
      <c r="AV123" s="18">
        <v>22247.1266</v>
      </c>
      <c r="AW123" s="18">
        <v>0</v>
      </c>
      <c r="AX123" s="18">
        <v>22247.1266</v>
      </c>
      <c r="AY123" s="18">
        <v>0</v>
      </c>
      <c r="AZ123" s="18">
        <v>0</v>
      </c>
      <c r="BA123" s="18">
        <v>0</v>
      </c>
      <c r="BB123" s="18">
        <f>Table2[[#This Row],[MRT Savings
Through Current FY]]+Table2[[#This Row],[MRT Savings
Next FY &amp; After]]</f>
        <v>0</v>
      </c>
      <c r="BC123" s="18">
        <v>717.09410000000003</v>
      </c>
      <c r="BD123" s="18">
        <v>19035.398099999999</v>
      </c>
      <c r="BE123" s="18">
        <v>32764.601900000001</v>
      </c>
      <c r="BF123" s="18">
        <f>Table2[[#This Row],[ST Savings
Through Current FY]]+Table2[[#This Row],[ST Savings
Next FY &amp; After]]</f>
        <v>51800</v>
      </c>
      <c r="BG123" s="18">
        <v>0</v>
      </c>
      <c r="BH123" s="18">
        <v>0</v>
      </c>
      <c r="BI123" s="18">
        <v>0</v>
      </c>
      <c r="BJ123" s="18">
        <f>Table2[[#This Row],[Energy Savings
Through Current FY]]+Table2[[#This Row],[Energy Savings
Next FY &amp; After]]</f>
        <v>0</v>
      </c>
      <c r="BK123" s="18">
        <v>0</v>
      </c>
      <c r="BL123" s="18">
        <v>0</v>
      </c>
      <c r="BM123" s="18">
        <v>0</v>
      </c>
      <c r="BN123" s="18">
        <f>Table2[[#This Row],[Bond Savings
Through Current FY]]+Table2[[#This Row],[Bond Savings
Next FY &amp; After]]</f>
        <v>0</v>
      </c>
      <c r="BO123" s="18">
        <v>717.09410000000003</v>
      </c>
      <c r="BP123" s="18">
        <v>41282.524700000002</v>
      </c>
      <c r="BQ123" s="18">
        <v>32764.601900000001</v>
      </c>
      <c r="BR123" s="18">
        <f>Table2[[#This Row],[Total Savings
Through Current FY]]+Table2[[#This Row],[Total Savings
Next FY &amp; After]]</f>
        <v>74047.126600000003</v>
      </c>
      <c r="BS123" s="18">
        <v>0</v>
      </c>
      <c r="BT123" s="18">
        <v>218.81379999999999</v>
      </c>
      <c r="BU123" s="18">
        <v>0</v>
      </c>
      <c r="BV123" s="18">
        <f>Table2[[#This Row],[Recapture, Cancellation, or Reduction
Through Current FY]]+Table2[[#This Row],[Recapture, Cancellation, or Reduction
Next FY &amp; After]]</f>
        <v>218.81379999999999</v>
      </c>
      <c r="BW123" s="18">
        <v>0</v>
      </c>
      <c r="BX123" s="18">
        <v>0</v>
      </c>
      <c r="BY123" s="18">
        <v>0</v>
      </c>
      <c r="BZ123" s="18">
        <f>Table2[[#This Row],[Penalty Paid
Through Current FY]]+Table2[[#This Row],[Penalty Paid
Next FY &amp; After]]</f>
        <v>0</v>
      </c>
      <c r="CA123" s="18">
        <v>0</v>
      </c>
      <c r="CB123" s="18">
        <v>218.81379999999999</v>
      </c>
      <c r="CC123" s="18">
        <v>0</v>
      </c>
      <c r="CD123" s="18">
        <f>Table2[[#This Row],[Total Recapture &amp; Penalties
Through Current FY]]+Table2[[#This Row],[Total Recapture &amp; Penalties
Next FY &amp; After]]</f>
        <v>218.81379999999999</v>
      </c>
      <c r="CE123" s="18">
        <v>172276.3584</v>
      </c>
      <c r="CF123" s="18">
        <v>1898244.5485</v>
      </c>
      <c r="CG123" s="18">
        <v>11197.509599999999</v>
      </c>
      <c r="CH123" s="18">
        <f>Table2[[#This Row],[Total Net Tax Revenue Generated
Through Current FY]]+Table2[[#This Row],[Total Net Tax Revenue Generated
Next FY &amp; After]]</f>
        <v>1909442.0581</v>
      </c>
      <c r="CI123" s="18">
        <v>0</v>
      </c>
      <c r="CJ123" s="18">
        <v>0</v>
      </c>
      <c r="CK123" s="18">
        <v>0</v>
      </c>
      <c r="CL123" s="18">
        <v>0</v>
      </c>
      <c r="CM123" s="43">
        <v>0</v>
      </c>
      <c r="CN123" s="43">
        <v>0</v>
      </c>
      <c r="CO123" s="43">
        <v>0</v>
      </c>
      <c r="CP123" s="43">
        <v>2577</v>
      </c>
      <c r="CQ123" s="43">
        <f>Table2[[#This Row],[Total Number of Industrial Jobs]]+Table2[[#This Row],[Total Number of Restaurant Jobs]]+Table2[[#This Row],[Total Number of Retail Jobs]]+Table2[[#This Row],[Total Number of Other Jobs]]</f>
        <v>2577</v>
      </c>
      <c r="CR123" s="43">
        <v>0</v>
      </c>
      <c r="CS123" s="43">
        <v>0</v>
      </c>
      <c r="CT123" s="43">
        <v>0</v>
      </c>
      <c r="CU123" s="43">
        <v>2577</v>
      </c>
      <c r="CV123" s="43">
        <f>Table2[[#This Row],[Number of Industrial Jobs Earning a Living Wage or more]]+Table2[[#This Row],[Number of Restaurant Jobs Earning a Living Wage or more]]+Table2[[#This Row],[Number of Retail Jobs Earning a Living Wage or more]]+Table2[[#This Row],[Number of Other Jobs Earning a Living Wage or more]]</f>
        <v>2577</v>
      </c>
      <c r="CW123" s="47">
        <v>0</v>
      </c>
      <c r="CX123" s="47">
        <v>0</v>
      </c>
      <c r="CY123" s="47">
        <v>0</v>
      </c>
      <c r="CZ123" s="47">
        <v>100</v>
      </c>
      <c r="DA123" s="42">
        <v>1</v>
      </c>
      <c r="DB123" s="4"/>
      <c r="DE123" s="3"/>
      <c r="DF123" s="4"/>
      <c r="DG123" s="4"/>
      <c r="DH123" s="11"/>
      <c r="DI123" s="3"/>
      <c r="DJ123" s="1"/>
      <c r="DK123" s="1"/>
      <c r="DL123" s="1"/>
    </row>
    <row r="124" spans="1:116" x14ac:dyDescent="0.2">
      <c r="A124" s="12">
        <v>92697</v>
      </c>
      <c r="B124" s="14" t="s">
        <v>223</v>
      </c>
      <c r="C124" s="15" t="s">
        <v>1524</v>
      </c>
      <c r="D124" s="15" t="s">
        <v>225</v>
      </c>
      <c r="E124" s="25" t="s">
        <v>1673</v>
      </c>
      <c r="F124" s="26" t="s">
        <v>95</v>
      </c>
      <c r="G124" s="16">
        <v>18250000</v>
      </c>
      <c r="H124" s="14" t="s">
        <v>91</v>
      </c>
      <c r="I124" s="14" t="s">
        <v>224</v>
      </c>
      <c r="J124" s="12">
        <v>5</v>
      </c>
      <c r="K124" s="14" t="s">
        <v>94</v>
      </c>
      <c r="L124" s="15" t="s">
        <v>1997</v>
      </c>
      <c r="M124" s="15" t="s">
        <v>1902</v>
      </c>
      <c r="N124" s="15">
        <v>4231466</v>
      </c>
      <c r="O124" s="15">
        <v>4786701</v>
      </c>
      <c r="P124" s="13">
        <v>68</v>
      </c>
      <c r="Q124" s="13">
        <v>30</v>
      </c>
      <c r="R124" s="13">
        <v>0</v>
      </c>
      <c r="S124" s="13">
        <v>1</v>
      </c>
      <c r="T124" s="13">
        <v>0</v>
      </c>
      <c r="U124" s="13">
        <v>0</v>
      </c>
      <c r="V124" s="13">
        <v>87</v>
      </c>
      <c r="W124" s="13">
        <v>0</v>
      </c>
      <c r="X124" s="13">
        <v>0</v>
      </c>
      <c r="Y124" s="13">
        <v>88</v>
      </c>
      <c r="Z124" s="13">
        <v>87</v>
      </c>
      <c r="AA124" s="13">
        <v>72.727272727272734</v>
      </c>
      <c r="AB124" s="13" t="s">
        <v>16</v>
      </c>
      <c r="AC124" s="13" t="s">
        <v>16</v>
      </c>
      <c r="AD124" s="17">
        <v>0</v>
      </c>
      <c r="AE124" s="13">
        <v>0</v>
      </c>
      <c r="AF124" s="13">
        <v>0</v>
      </c>
      <c r="AG124" s="13">
        <v>0</v>
      </c>
      <c r="AH124" s="13">
        <v>0</v>
      </c>
      <c r="AI124" s="18">
        <v>172.27940000000001</v>
      </c>
      <c r="AJ124" s="18">
        <v>2588.7586999999999</v>
      </c>
      <c r="AK124" s="18">
        <v>363.3682</v>
      </c>
      <c r="AL124" s="27">
        <f>Table2[[#This Row],[Direct Tax Revenue
Through Current FY]]+Table2[[#This Row],[Direct Tax Revenue
Next FY &amp; After]]</f>
        <v>2952.1268999999998</v>
      </c>
      <c r="AM124" s="18">
        <v>323.00839999999999</v>
      </c>
      <c r="AN124" s="18">
        <v>4955.7512999999999</v>
      </c>
      <c r="AO124" s="18">
        <v>681.28300000000002</v>
      </c>
      <c r="AP124" s="18">
        <f>Table2[[#This Row],[Indirect  &amp; Induced Tax Revenue
Through Current FY]]+Table2[[#This Row],[Indirect  &amp; Induced Tax Revenue
Next FY &amp; After]]</f>
        <v>5637.0343000000003</v>
      </c>
      <c r="AQ124" s="18">
        <v>495.2878</v>
      </c>
      <c r="AR124" s="18">
        <v>7544.51</v>
      </c>
      <c r="AS124" s="18">
        <v>1044.6512</v>
      </c>
      <c r="AT124" s="18">
        <f>Table2[[#This Row],[Total Tax Revenue Generated
Through Current FY]]+Table2[[#This Row],[Total Tax Revenues Generated 
Next FY &amp; After]]</f>
        <v>8589.1612000000005</v>
      </c>
      <c r="AU124" s="18">
        <f>VLOOKUP(A:A,[1]AssistancePivot!$1:$1048576,86,FALSE)</f>
        <v>0</v>
      </c>
      <c r="AV124" s="18">
        <v>0</v>
      </c>
      <c r="AW124" s="18">
        <v>0</v>
      </c>
      <c r="AX124" s="18">
        <v>0</v>
      </c>
      <c r="AY124" s="18">
        <v>0</v>
      </c>
      <c r="AZ124" s="18">
        <v>320.19630000000001</v>
      </c>
      <c r="BA124" s="18">
        <v>0</v>
      </c>
      <c r="BB124" s="18">
        <f>Table2[[#This Row],[MRT Savings
Through Current FY]]+Table2[[#This Row],[MRT Savings
Next FY &amp; After]]</f>
        <v>320.19630000000001</v>
      </c>
      <c r="BC124" s="18">
        <v>0</v>
      </c>
      <c r="BD124" s="18">
        <v>0</v>
      </c>
      <c r="BE124" s="18">
        <v>0</v>
      </c>
      <c r="BF124" s="18">
        <f>Table2[[#This Row],[ST Savings
Through Current FY]]+Table2[[#This Row],[ST Savings
Next FY &amp; After]]</f>
        <v>0</v>
      </c>
      <c r="BG124" s="18">
        <v>0</v>
      </c>
      <c r="BH124" s="18">
        <v>0</v>
      </c>
      <c r="BI124" s="18">
        <v>0</v>
      </c>
      <c r="BJ124" s="18">
        <f>Table2[[#This Row],[Energy Savings
Through Current FY]]+Table2[[#This Row],[Energy Savings
Next FY &amp; After]]</f>
        <v>0</v>
      </c>
      <c r="BK124" s="18">
        <v>13.336600000000001</v>
      </c>
      <c r="BL124" s="18">
        <v>207.28569999999999</v>
      </c>
      <c r="BM124" s="18">
        <v>23.336600000000001</v>
      </c>
      <c r="BN124" s="18">
        <f>Table2[[#This Row],[Bond Savings
Through Current FY]]+Table2[[#This Row],[Bond Savings
Next FY &amp; After]]</f>
        <v>230.6223</v>
      </c>
      <c r="BO124" s="18">
        <v>13.336600000000001</v>
      </c>
      <c r="BP124" s="18">
        <v>527.48199999999997</v>
      </c>
      <c r="BQ124" s="18">
        <v>23.336600000000001</v>
      </c>
      <c r="BR124" s="18">
        <f>Table2[[#This Row],[Total Savings
Through Current FY]]+Table2[[#This Row],[Total Savings
Next FY &amp; After]]</f>
        <v>550.81859999999995</v>
      </c>
      <c r="BS124" s="18">
        <v>0</v>
      </c>
      <c r="BT124" s="18">
        <v>0</v>
      </c>
      <c r="BU124" s="18">
        <v>0</v>
      </c>
      <c r="BV124" s="18">
        <f>Table2[[#This Row],[Recapture, Cancellation, or Reduction
Through Current FY]]+Table2[[#This Row],[Recapture, Cancellation, or Reduction
Next FY &amp; After]]</f>
        <v>0</v>
      </c>
      <c r="BW124" s="18">
        <v>0</v>
      </c>
      <c r="BX124" s="18">
        <v>0</v>
      </c>
      <c r="BY124" s="18">
        <v>0</v>
      </c>
      <c r="BZ124" s="18">
        <f>Table2[[#This Row],[Penalty Paid
Through Current FY]]+Table2[[#This Row],[Penalty Paid
Next FY &amp; After]]</f>
        <v>0</v>
      </c>
      <c r="CA124" s="18">
        <v>0</v>
      </c>
      <c r="CB124" s="18">
        <v>0</v>
      </c>
      <c r="CC124" s="18">
        <v>0</v>
      </c>
      <c r="CD124" s="18">
        <f>Table2[[#This Row],[Total Recapture &amp; Penalties
Through Current FY]]+Table2[[#This Row],[Total Recapture &amp; Penalties
Next FY &amp; After]]</f>
        <v>0</v>
      </c>
      <c r="CE124" s="18">
        <v>481.95119999999997</v>
      </c>
      <c r="CF124" s="18">
        <v>7017.0280000000002</v>
      </c>
      <c r="CG124" s="18">
        <v>1021.3146</v>
      </c>
      <c r="CH124" s="18">
        <f>Table2[[#This Row],[Total Net Tax Revenue Generated
Through Current FY]]+Table2[[#This Row],[Total Net Tax Revenue Generated
Next FY &amp; After]]</f>
        <v>8038.3425999999999</v>
      </c>
      <c r="CI124" s="18">
        <v>0</v>
      </c>
      <c r="CJ124" s="18">
        <v>0</v>
      </c>
      <c r="CK124" s="18">
        <v>0</v>
      </c>
      <c r="CL124" s="18">
        <v>0</v>
      </c>
      <c r="CM124" s="43">
        <v>0</v>
      </c>
      <c r="CN124" s="43">
        <v>0</v>
      </c>
      <c r="CO124" s="43">
        <v>0</v>
      </c>
      <c r="CP124" s="43">
        <v>88</v>
      </c>
      <c r="CQ124" s="43">
        <f>Table2[[#This Row],[Total Number of Industrial Jobs]]+Table2[[#This Row],[Total Number of Restaurant Jobs]]+Table2[[#This Row],[Total Number of Retail Jobs]]+Table2[[#This Row],[Total Number of Other Jobs]]</f>
        <v>88</v>
      </c>
      <c r="CR124" s="43">
        <v>0</v>
      </c>
      <c r="CS124" s="43">
        <v>0</v>
      </c>
      <c r="CT124" s="43">
        <v>0</v>
      </c>
      <c r="CU124" s="43">
        <v>88</v>
      </c>
      <c r="CV124" s="43">
        <f>Table2[[#This Row],[Number of Industrial Jobs Earning a Living Wage or more]]+Table2[[#This Row],[Number of Restaurant Jobs Earning a Living Wage or more]]+Table2[[#This Row],[Number of Retail Jobs Earning a Living Wage or more]]+Table2[[#This Row],[Number of Other Jobs Earning a Living Wage or more]]</f>
        <v>88</v>
      </c>
      <c r="CW124" s="47">
        <v>0</v>
      </c>
      <c r="CX124" s="47">
        <v>0</v>
      </c>
      <c r="CY124" s="47">
        <v>0</v>
      </c>
      <c r="CZ124" s="47">
        <v>100</v>
      </c>
      <c r="DA124" s="42">
        <v>1</v>
      </c>
      <c r="DB124" s="4"/>
      <c r="DE124" s="3"/>
      <c r="DF124" s="4"/>
      <c r="DG124" s="4"/>
      <c r="DH124" s="11"/>
      <c r="DI124" s="3"/>
      <c r="DJ124" s="1"/>
      <c r="DK124" s="1"/>
      <c r="DL124" s="1"/>
    </row>
    <row r="125" spans="1:116" x14ac:dyDescent="0.2">
      <c r="A125" s="12">
        <v>94076</v>
      </c>
      <c r="B125" s="14" t="s">
        <v>913</v>
      </c>
      <c r="C125" s="15" t="s">
        <v>1576</v>
      </c>
      <c r="D125" s="15" t="s">
        <v>915</v>
      </c>
      <c r="E125" s="25" t="s">
        <v>1742</v>
      </c>
      <c r="F125" s="26" t="s">
        <v>477</v>
      </c>
      <c r="G125" s="16">
        <v>37205000</v>
      </c>
      <c r="H125" s="14" t="s">
        <v>229</v>
      </c>
      <c r="I125" s="14" t="s">
        <v>914</v>
      </c>
      <c r="J125" s="12">
        <v>17</v>
      </c>
      <c r="K125" s="14" t="s">
        <v>25</v>
      </c>
      <c r="L125" s="15" t="s">
        <v>2286</v>
      </c>
      <c r="M125" s="15" t="s">
        <v>2014</v>
      </c>
      <c r="N125" s="15">
        <v>14335</v>
      </c>
      <c r="O125" s="15">
        <v>61463</v>
      </c>
      <c r="P125" s="13">
        <v>42</v>
      </c>
      <c r="Q125" s="13">
        <v>6</v>
      </c>
      <c r="R125" s="13">
        <v>0</v>
      </c>
      <c r="S125" s="13">
        <v>0</v>
      </c>
      <c r="T125" s="13">
        <v>10</v>
      </c>
      <c r="U125" s="13">
        <v>0</v>
      </c>
      <c r="V125" s="13">
        <v>88</v>
      </c>
      <c r="W125" s="13">
        <v>0</v>
      </c>
      <c r="X125" s="13">
        <v>0</v>
      </c>
      <c r="Y125" s="13">
        <v>98</v>
      </c>
      <c r="Z125" s="13">
        <v>93</v>
      </c>
      <c r="AA125" s="13">
        <v>67.346938775510196</v>
      </c>
      <c r="AB125" s="13" t="s">
        <v>16</v>
      </c>
      <c r="AC125" s="13" t="s">
        <v>17</v>
      </c>
      <c r="AD125" s="17">
        <v>0</v>
      </c>
      <c r="AE125" s="13">
        <v>0</v>
      </c>
      <c r="AF125" s="13">
        <v>0</v>
      </c>
      <c r="AG125" s="13">
        <v>0</v>
      </c>
      <c r="AH125" s="13">
        <v>0</v>
      </c>
      <c r="AI125" s="18">
        <v>147.22229999999999</v>
      </c>
      <c r="AJ125" s="18">
        <v>485.57119999999998</v>
      </c>
      <c r="AK125" s="18">
        <v>1798.8105</v>
      </c>
      <c r="AL125" s="27">
        <f>Table2[[#This Row],[Direct Tax Revenue
Through Current FY]]+Table2[[#This Row],[Direct Tax Revenue
Next FY &amp; After]]</f>
        <v>2284.3816999999999</v>
      </c>
      <c r="AM125" s="18">
        <v>288.73059999999998</v>
      </c>
      <c r="AN125" s="18">
        <v>966.05160000000001</v>
      </c>
      <c r="AO125" s="18">
        <v>3527.8067000000001</v>
      </c>
      <c r="AP125" s="18">
        <f>Table2[[#This Row],[Indirect  &amp; Induced Tax Revenue
Through Current FY]]+Table2[[#This Row],[Indirect  &amp; Induced Tax Revenue
Next FY &amp; After]]</f>
        <v>4493.8582999999999</v>
      </c>
      <c r="AQ125" s="18">
        <v>435.9529</v>
      </c>
      <c r="AR125" s="18">
        <v>1451.6228000000001</v>
      </c>
      <c r="AS125" s="18">
        <v>5326.6171999999997</v>
      </c>
      <c r="AT125" s="18">
        <f>Table2[[#This Row],[Total Tax Revenue Generated
Through Current FY]]+Table2[[#This Row],[Total Tax Revenues Generated 
Next FY &amp; After]]</f>
        <v>6778.24</v>
      </c>
      <c r="AU125" s="18">
        <f>VLOOKUP(A:A,[1]AssistancePivot!$1:$1048576,86,FALSE)</f>
        <v>0</v>
      </c>
      <c r="AV125" s="18">
        <v>0</v>
      </c>
      <c r="AW125" s="18">
        <v>0</v>
      </c>
      <c r="AX125" s="18">
        <v>0</v>
      </c>
      <c r="AY125" s="18">
        <v>0</v>
      </c>
      <c r="AZ125" s="18">
        <v>0</v>
      </c>
      <c r="BA125" s="18">
        <v>0</v>
      </c>
      <c r="BB125" s="18">
        <f>Table2[[#This Row],[MRT Savings
Through Current FY]]+Table2[[#This Row],[MRT Savings
Next FY &amp; After]]</f>
        <v>0</v>
      </c>
      <c r="BC125" s="18">
        <v>0</v>
      </c>
      <c r="BD125" s="18">
        <v>0</v>
      </c>
      <c r="BE125" s="18">
        <v>0</v>
      </c>
      <c r="BF125" s="18">
        <f>Table2[[#This Row],[ST Savings
Through Current FY]]+Table2[[#This Row],[ST Savings
Next FY &amp; After]]</f>
        <v>0</v>
      </c>
      <c r="BG125" s="18">
        <v>0</v>
      </c>
      <c r="BH125" s="18">
        <v>0</v>
      </c>
      <c r="BI125" s="18">
        <v>0</v>
      </c>
      <c r="BJ125" s="18">
        <f>Table2[[#This Row],[Energy Savings
Through Current FY]]+Table2[[#This Row],[Energy Savings
Next FY &amp; After]]</f>
        <v>0</v>
      </c>
      <c r="BK125" s="18">
        <v>22.776700000000002</v>
      </c>
      <c r="BL125" s="18">
        <v>129.76920000000001</v>
      </c>
      <c r="BM125" s="18">
        <v>194.18</v>
      </c>
      <c r="BN125" s="18">
        <f>Table2[[#This Row],[Bond Savings
Through Current FY]]+Table2[[#This Row],[Bond Savings
Next FY &amp; After]]</f>
        <v>323.94920000000002</v>
      </c>
      <c r="BO125" s="18">
        <v>22.776700000000002</v>
      </c>
      <c r="BP125" s="18">
        <v>129.76920000000001</v>
      </c>
      <c r="BQ125" s="18">
        <v>194.18</v>
      </c>
      <c r="BR125" s="18">
        <f>Table2[[#This Row],[Total Savings
Through Current FY]]+Table2[[#This Row],[Total Savings
Next FY &amp; After]]</f>
        <v>323.94920000000002</v>
      </c>
      <c r="BS125" s="18">
        <v>0</v>
      </c>
      <c r="BT125" s="18">
        <v>0</v>
      </c>
      <c r="BU125" s="18">
        <v>0</v>
      </c>
      <c r="BV125" s="18">
        <f>Table2[[#This Row],[Recapture, Cancellation, or Reduction
Through Current FY]]+Table2[[#This Row],[Recapture, Cancellation, or Reduction
Next FY &amp; After]]</f>
        <v>0</v>
      </c>
      <c r="BW125" s="18">
        <v>0</v>
      </c>
      <c r="BX125" s="18">
        <v>0</v>
      </c>
      <c r="BY125" s="18">
        <v>0</v>
      </c>
      <c r="BZ125" s="18">
        <f>Table2[[#This Row],[Penalty Paid
Through Current FY]]+Table2[[#This Row],[Penalty Paid
Next FY &amp; After]]</f>
        <v>0</v>
      </c>
      <c r="CA125" s="18">
        <v>0</v>
      </c>
      <c r="CB125" s="18">
        <v>0</v>
      </c>
      <c r="CC125" s="18">
        <v>0</v>
      </c>
      <c r="CD125" s="18">
        <f>Table2[[#This Row],[Total Recapture &amp; Penalties
Through Current FY]]+Table2[[#This Row],[Total Recapture &amp; Penalties
Next FY &amp; After]]</f>
        <v>0</v>
      </c>
      <c r="CE125" s="18">
        <v>413.17619999999999</v>
      </c>
      <c r="CF125" s="18">
        <v>1321.8535999999999</v>
      </c>
      <c r="CG125" s="18">
        <v>5132.4372000000003</v>
      </c>
      <c r="CH125" s="18">
        <f>Table2[[#This Row],[Total Net Tax Revenue Generated
Through Current FY]]+Table2[[#This Row],[Total Net Tax Revenue Generated
Next FY &amp; After]]</f>
        <v>6454.2908000000007</v>
      </c>
      <c r="CI125" s="18">
        <v>0</v>
      </c>
      <c r="CJ125" s="18">
        <v>0</v>
      </c>
      <c r="CK125" s="18">
        <v>0</v>
      </c>
      <c r="CL125" s="18">
        <v>0</v>
      </c>
      <c r="CM125" s="43">
        <v>0</v>
      </c>
      <c r="CN125" s="43">
        <v>0</v>
      </c>
      <c r="CO125" s="43">
        <v>0</v>
      </c>
      <c r="CP125" s="43">
        <v>98</v>
      </c>
      <c r="CQ125" s="43">
        <f>Table2[[#This Row],[Total Number of Industrial Jobs]]+Table2[[#This Row],[Total Number of Restaurant Jobs]]+Table2[[#This Row],[Total Number of Retail Jobs]]+Table2[[#This Row],[Total Number of Other Jobs]]</f>
        <v>98</v>
      </c>
      <c r="CR125" s="43">
        <v>0</v>
      </c>
      <c r="CS125" s="43">
        <v>0</v>
      </c>
      <c r="CT125" s="43">
        <v>0</v>
      </c>
      <c r="CU125" s="43">
        <v>98</v>
      </c>
      <c r="CV125" s="43">
        <f>Table2[[#This Row],[Number of Industrial Jobs Earning a Living Wage or more]]+Table2[[#This Row],[Number of Restaurant Jobs Earning a Living Wage or more]]+Table2[[#This Row],[Number of Retail Jobs Earning a Living Wage or more]]+Table2[[#This Row],[Number of Other Jobs Earning a Living Wage or more]]</f>
        <v>98</v>
      </c>
      <c r="CW125" s="47">
        <v>0</v>
      </c>
      <c r="CX125" s="47">
        <v>0</v>
      </c>
      <c r="CY125" s="47">
        <v>0</v>
      </c>
      <c r="CZ125" s="47">
        <v>100</v>
      </c>
      <c r="DA125" s="42">
        <v>1</v>
      </c>
      <c r="DB125" s="4"/>
      <c r="DE125" s="3"/>
      <c r="DF125" s="4"/>
      <c r="DG125" s="4"/>
      <c r="DH125" s="11"/>
      <c r="DI125" s="3"/>
      <c r="DJ125" s="1"/>
      <c r="DK125" s="1"/>
      <c r="DL125" s="1"/>
    </row>
    <row r="126" spans="1:116" x14ac:dyDescent="0.2">
      <c r="A126" s="12">
        <v>92377</v>
      </c>
      <c r="B126" s="14" t="s">
        <v>92</v>
      </c>
      <c r="C126" s="15" t="s">
        <v>1524</v>
      </c>
      <c r="D126" s="15" t="s">
        <v>96</v>
      </c>
      <c r="E126" s="25" t="s">
        <v>1668</v>
      </c>
      <c r="F126" s="26" t="s">
        <v>95</v>
      </c>
      <c r="G126" s="16">
        <v>22000000</v>
      </c>
      <c r="H126" s="14" t="s">
        <v>91</v>
      </c>
      <c r="I126" s="14" t="s">
        <v>93</v>
      </c>
      <c r="J126" s="12">
        <v>2</v>
      </c>
      <c r="K126" s="14" t="s">
        <v>94</v>
      </c>
      <c r="L126" s="15" t="s">
        <v>1968</v>
      </c>
      <c r="M126" s="15" t="s">
        <v>1969</v>
      </c>
      <c r="N126" s="15">
        <v>13224</v>
      </c>
      <c r="O126" s="15">
        <v>66996</v>
      </c>
      <c r="P126" s="13">
        <v>0</v>
      </c>
      <c r="Q126" s="13">
        <v>67</v>
      </c>
      <c r="R126" s="13">
        <v>0</v>
      </c>
      <c r="S126" s="13">
        <v>0</v>
      </c>
      <c r="T126" s="13">
        <v>1</v>
      </c>
      <c r="U126" s="13">
        <v>0</v>
      </c>
      <c r="V126" s="13">
        <v>168</v>
      </c>
      <c r="W126" s="13">
        <v>0</v>
      </c>
      <c r="X126" s="13">
        <v>0</v>
      </c>
      <c r="Y126" s="13">
        <v>169</v>
      </c>
      <c r="Z126" s="13">
        <v>168</v>
      </c>
      <c r="AA126" s="13">
        <v>100</v>
      </c>
      <c r="AB126" s="13" t="s">
        <v>16</v>
      </c>
      <c r="AC126" s="13" t="s">
        <v>16</v>
      </c>
      <c r="AD126" s="17">
        <v>0</v>
      </c>
      <c r="AE126" s="13">
        <v>0</v>
      </c>
      <c r="AF126" s="13">
        <v>0</v>
      </c>
      <c r="AG126" s="13">
        <v>0</v>
      </c>
      <c r="AH126" s="13">
        <v>0</v>
      </c>
      <c r="AI126" s="18">
        <v>332.67750000000001</v>
      </c>
      <c r="AJ126" s="18">
        <v>2952.4367000000002</v>
      </c>
      <c r="AK126" s="18">
        <v>431.6499</v>
      </c>
      <c r="AL126" s="27">
        <f>Table2[[#This Row],[Direct Tax Revenue
Through Current FY]]+Table2[[#This Row],[Direct Tax Revenue
Next FY &amp; After]]</f>
        <v>3384.0866000000001</v>
      </c>
      <c r="AM126" s="18">
        <v>623.73710000000005</v>
      </c>
      <c r="AN126" s="18">
        <v>5597.4476000000004</v>
      </c>
      <c r="AO126" s="18">
        <v>809.30050000000006</v>
      </c>
      <c r="AP126" s="18">
        <f>Table2[[#This Row],[Indirect  &amp; Induced Tax Revenue
Through Current FY]]+Table2[[#This Row],[Indirect  &amp; Induced Tax Revenue
Next FY &amp; After]]</f>
        <v>6406.7481000000007</v>
      </c>
      <c r="AQ126" s="18">
        <v>956.41459999999995</v>
      </c>
      <c r="AR126" s="18">
        <v>8549.8842999999997</v>
      </c>
      <c r="AS126" s="18">
        <v>1240.9503999999999</v>
      </c>
      <c r="AT126" s="18">
        <f>Table2[[#This Row],[Total Tax Revenue Generated
Through Current FY]]+Table2[[#This Row],[Total Tax Revenues Generated 
Next FY &amp; After]]</f>
        <v>9790.8346999999994</v>
      </c>
      <c r="AU126" s="18">
        <f>VLOOKUP(A:A,[1]AssistancePivot!$1:$1048576,86,FALSE)</f>
        <v>0</v>
      </c>
      <c r="AV126" s="18">
        <v>0</v>
      </c>
      <c r="AW126" s="18">
        <v>0</v>
      </c>
      <c r="AX126" s="18">
        <v>0</v>
      </c>
      <c r="AY126" s="18">
        <v>0</v>
      </c>
      <c r="AZ126" s="18">
        <v>385.99</v>
      </c>
      <c r="BA126" s="18">
        <v>0</v>
      </c>
      <c r="BB126" s="18">
        <f>Table2[[#This Row],[MRT Savings
Through Current FY]]+Table2[[#This Row],[MRT Savings
Next FY &amp; After]]</f>
        <v>385.99</v>
      </c>
      <c r="BC126" s="18">
        <v>0</v>
      </c>
      <c r="BD126" s="18">
        <v>0</v>
      </c>
      <c r="BE126" s="18">
        <v>0</v>
      </c>
      <c r="BF126" s="18">
        <f>Table2[[#This Row],[ST Savings
Through Current FY]]+Table2[[#This Row],[ST Savings
Next FY &amp; After]]</f>
        <v>0</v>
      </c>
      <c r="BG126" s="18">
        <v>0</v>
      </c>
      <c r="BH126" s="18">
        <v>0</v>
      </c>
      <c r="BI126" s="18">
        <v>0</v>
      </c>
      <c r="BJ126" s="18">
        <f>Table2[[#This Row],[Energy Savings
Through Current FY]]+Table2[[#This Row],[Energy Savings
Next FY &amp; After]]</f>
        <v>0</v>
      </c>
      <c r="BK126" s="18">
        <v>3.4279000000000002</v>
      </c>
      <c r="BL126" s="18">
        <v>77.592799999999997</v>
      </c>
      <c r="BM126" s="18">
        <v>3.8494000000000002</v>
      </c>
      <c r="BN126" s="18">
        <f>Table2[[#This Row],[Bond Savings
Through Current FY]]+Table2[[#This Row],[Bond Savings
Next FY &amp; After]]</f>
        <v>81.4422</v>
      </c>
      <c r="BO126" s="18">
        <v>3.4279000000000002</v>
      </c>
      <c r="BP126" s="18">
        <v>463.58280000000002</v>
      </c>
      <c r="BQ126" s="18">
        <v>3.8494000000000002</v>
      </c>
      <c r="BR126" s="18">
        <f>Table2[[#This Row],[Total Savings
Through Current FY]]+Table2[[#This Row],[Total Savings
Next FY &amp; After]]</f>
        <v>467.43220000000002</v>
      </c>
      <c r="BS126" s="18">
        <v>0</v>
      </c>
      <c r="BT126" s="18">
        <v>0</v>
      </c>
      <c r="BU126" s="18">
        <v>0</v>
      </c>
      <c r="BV126" s="18">
        <f>Table2[[#This Row],[Recapture, Cancellation, or Reduction
Through Current FY]]+Table2[[#This Row],[Recapture, Cancellation, or Reduction
Next FY &amp; After]]</f>
        <v>0</v>
      </c>
      <c r="BW126" s="18">
        <v>0</v>
      </c>
      <c r="BX126" s="18">
        <v>0</v>
      </c>
      <c r="BY126" s="18">
        <v>0</v>
      </c>
      <c r="BZ126" s="18">
        <f>Table2[[#This Row],[Penalty Paid
Through Current FY]]+Table2[[#This Row],[Penalty Paid
Next FY &amp; After]]</f>
        <v>0</v>
      </c>
      <c r="CA126" s="18">
        <v>0</v>
      </c>
      <c r="CB126" s="18">
        <v>0</v>
      </c>
      <c r="CC126" s="18">
        <v>0</v>
      </c>
      <c r="CD126" s="18">
        <f>Table2[[#This Row],[Total Recapture &amp; Penalties
Through Current FY]]+Table2[[#This Row],[Total Recapture &amp; Penalties
Next FY &amp; After]]</f>
        <v>0</v>
      </c>
      <c r="CE126" s="18">
        <v>952.98670000000004</v>
      </c>
      <c r="CF126" s="18">
        <v>8086.3014999999996</v>
      </c>
      <c r="CG126" s="18">
        <v>1237.1010000000001</v>
      </c>
      <c r="CH126" s="18">
        <f>Table2[[#This Row],[Total Net Tax Revenue Generated
Through Current FY]]+Table2[[#This Row],[Total Net Tax Revenue Generated
Next FY &amp; After]]</f>
        <v>9323.4025000000001</v>
      </c>
      <c r="CI126" s="18">
        <v>0</v>
      </c>
      <c r="CJ126" s="18">
        <v>0</v>
      </c>
      <c r="CK126" s="18">
        <v>0</v>
      </c>
      <c r="CL126" s="18">
        <v>0</v>
      </c>
      <c r="CM126" s="43">
        <v>0</v>
      </c>
      <c r="CN126" s="43">
        <v>0</v>
      </c>
      <c r="CO126" s="43">
        <v>0</v>
      </c>
      <c r="CP126" s="43">
        <v>169</v>
      </c>
      <c r="CQ126" s="43">
        <f>Table2[[#This Row],[Total Number of Industrial Jobs]]+Table2[[#This Row],[Total Number of Restaurant Jobs]]+Table2[[#This Row],[Total Number of Retail Jobs]]+Table2[[#This Row],[Total Number of Other Jobs]]</f>
        <v>169</v>
      </c>
      <c r="CR126" s="43">
        <v>0</v>
      </c>
      <c r="CS126" s="43">
        <v>0</v>
      </c>
      <c r="CT126" s="43">
        <v>0</v>
      </c>
      <c r="CU126" s="43">
        <v>169</v>
      </c>
      <c r="CV126" s="43">
        <f>Table2[[#This Row],[Number of Industrial Jobs Earning a Living Wage or more]]+Table2[[#This Row],[Number of Restaurant Jobs Earning a Living Wage or more]]+Table2[[#This Row],[Number of Retail Jobs Earning a Living Wage or more]]+Table2[[#This Row],[Number of Other Jobs Earning a Living Wage or more]]</f>
        <v>169</v>
      </c>
      <c r="CW126" s="47">
        <v>0</v>
      </c>
      <c r="CX126" s="47">
        <v>0</v>
      </c>
      <c r="CY126" s="47">
        <v>0</v>
      </c>
      <c r="CZ126" s="47">
        <v>100</v>
      </c>
      <c r="DA126" s="42">
        <v>1</v>
      </c>
      <c r="DB126" s="4"/>
      <c r="DE126" s="3"/>
      <c r="DF126" s="4"/>
      <c r="DG126" s="4"/>
      <c r="DH126" s="11"/>
      <c r="DI126" s="3"/>
      <c r="DJ126" s="1"/>
      <c r="DK126" s="1"/>
      <c r="DL126" s="1"/>
    </row>
    <row r="127" spans="1:116" x14ac:dyDescent="0.2">
      <c r="A127" s="12">
        <v>94238</v>
      </c>
      <c r="B127" s="14" t="s">
        <v>1464</v>
      </c>
      <c r="C127" s="15" t="s">
        <v>1625</v>
      </c>
      <c r="D127" s="15" t="s">
        <v>1837</v>
      </c>
      <c r="E127" s="25" t="s">
        <v>1838</v>
      </c>
      <c r="F127" s="26" t="s">
        <v>13</v>
      </c>
      <c r="G127" s="16">
        <v>4600000</v>
      </c>
      <c r="H127" s="14" t="s">
        <v>123</v>
      </c>
      <c r="I127" s="14" t="s">
        <v>276</v>
      </c>
      <c r="J127" s="12">
        <v>30</v>
      </c>
      <c r="K127" s="14" t="s">
        <v>20</v>
      </c>
      <c r="L127" s="15" t="s">
        <v>2048</v>
      </c>
      <c r="M127" s="15" t="s">
        <v>1902</v>
      </c>
      <c r="N127" s="15">
        <v>53000</v>
      </c>
      <c r="O127" s="15">
        <v>60566</v>
      </c>
      <c r="P127" s="13">
        <v>0</v>
      </c>
      <c r="Q127" s="13">
        <v>4</v>
      </c>
      <c r="R127" s="13">
        <v>0</v>
      </c>
      <c r="S127" s="13">
        <v>0</v>
      </c>
      <c r="T127" s="13">
        <v>339</v>
      </c>
      <c r="U127" s="13">
        <v>449</v>
      </c>
      <c r="V127" s="13">
        <v>2</v>
      </c>
      <c r="W127" s="13">
        <v>0</v>
      </c>
      <c r="X127" s="13">
        <v>10</v>
      </c>
      <c r="Y127" s="13">
        <v>790</v>
      </c>
      <c r="Z127" s="13">
        <v>620</v>
      </c>
      <c r="AA127" s="13">
        <v>0.25316455696202533</v>
      </c>
      <c r="AB127" s="13" t="s">
        <v>17</v>
      </c>
      <c r="AC127" s="13" t="s">
        <v>17</v>
      </c>
      <c r="AD127" s="17">
        <v>0</v>
      </c>
      <c r="AE127" s="13">
        <v>0</v>
      </c>
      <c r="AF127" s="13">
        <v>0</v>
      </c>
      <c r="AG127" s="13">
        <v>0</v>
      </c>
      <c r="AH127" s="13">
        <v>0</v>
      </c>
      <c r="AI127" s="18">
        <v>7604.8433000000005</v>
      </c>
      <c r="AJ127" s="18">
        <v>7604.8433000000005</v>
      </c>
      <c r="AK127" s="18">
        <v>92373.205799999996</v>
      </c>
      <c r="AL127" s="27">
        <f>Table2[[#This Row],[Direct Tax Revenue
Through Current FY]]+Table2[[#This Row],[Direct Tax Revenue
Next FY &amp; After]]</f>
        <v>99978.049100000004</v>
      </c>
      <c r="AM127" s="18">
        <v>9140.7484999999997</v>
      </c>
      <c r="AN127" s="18">
        <v>9140.7484999999997</v>
      </c>
      <c r="AO127" s="18">
        <v>111515.12330000001</v>
      </c>
      <c r="AP127" s="18">
        <f>Table2[[#This Row],[Indirect  &amp; Induced Tax Revenue
Through Current FY]]+Table2[[#This Row],[Indirect  &amp; Induced Tax Revenue
Next FY &amp; After]]</f>
        <v>120655.87180000001</v>
      </c>
      <c r="AQ127" s="18">
        <v>16745.591799999998</v>
      </c>
      <c r="AR127" s="18">
        <v>16745.591799999998</v>
      </c>
      <c r="AS127" s="18">
        <v>203888.3291</v>
      </c>
      <c r="AT127" s="18">
        <f>Table2[[#This Row],[Total Tax Revenue Generated
Through Current FY]]+Table2[[#This Row],[Total Tax Revenues Generated 
Next FY &amp; After]]</f>
        <v>220633.9209</v>
      </c>
      <c r="AU127" s="18">
        <f>VLOOKUP(A:A,[1]AssistancePivot!$1:$1048576,86,FALSE)</f>
        <v>0</v>
      </c>
      <c r="AV127" s="18">
        <v>0</v>
      </c>
      <c r="AW127" s="18">
        <v>0</v>
      </c>
      <c r="AX127" s="18">
        <v>0</v>
      </c>
      <c r="AY127" s="18">
        <v>0</v>
      </c>
      <c r="AZ127" s="18">
        <v>0</v>
      </c>
      <c r="BA127" s="18">
        <v>0</v>
      </c>
      <c r="BB127" s="18">
        <f>Table2[[#This Row],[MRT Savings
Through Current FY]]+Table2[[#This Row],[MRT Savings
Next FY &amp; After]]</f>
        <v>0</v>
      </c>
      <c r="BC127" s="18">
        <v>11.584099999999999</v>
      </c>
      <c r="BD127" s="18">
        <v>11.584099999999999</v>
      </c>
      <c r="BE127" s="18">
        <v>291.27710000000002</v>
      </c>
      <c r="BF127" s="18">
        <f>Table2[[#This Row],[ST Savings
Through Current FY]]+Table2[[#This Row],[ST Savings
Next FY &amp; After]]</f>
        <v>302.8612</v>
      </c>
      <c r="BG127" s="18">
        <v>0</v>
      </c>
      <c r="BH127" s="18">
        <v>0</v>
      </c>
      <c r="BI127" s="18">
        <v>0</v>
      </c>
      <c r="BJ127" s="18">
        <f>Table2[[#This Row],[Energy Savings
Through Current FY]]+Table2[[#This Row],[Energy Savings
Next FY &amp; After]]</f>
        <v>0</v>
      </c>
      <c r="BK127" s="18">
        <v>0</v>
      </c>
      <c r="BL127" s="18">
        <v>0</v>
      </c>
      <c r="BM127" s="18">
        <v>0</v>
      </c>
      <c r="BN127" s="18">
        <f>Table2[[#This Row],[Bond Savings
Through Current FY]]+Table2[[#This Row],[Bond Savings
Next FY &amp; After]]</f>
        <v>0</v>
      </c>
      <c r="BO127" s="18">
        <v>11.584099999999999</v>
      </c>
      <c r="BP127" s="18">
        <v>11.584099999999999</v>
      </c>
      <c r="BQ127" s="18">
        <v>291.27710000000002</v>
      </c>
      <c r="BR127" s="18">
        <f>Table2[[#This Row],[Total Savings
Through Current FY]]+Table2[[#This Row],[Total Savings
Next FY &amp; After]]</f>
        <v>302.8612</v>
      </c>
      <c r="BS127" s="18">
        <v>0</v>
      </c>
      <c r="BT127" s="18">
        <v>0</v>
      </c>
      <c r="BU127" s="18">
        <v>0</v>
      </c>
      <c r="BV127" s="18">
        <f>Table2[[#This Row],[Recapture, Cancellation, or Reduction
Through Current FY]]+Table2[[#This Row],[Recapture, Cancellation, or Reduction
Next FY &amp; After]]</f>
        <v>0</v>
      </c>
      <c r="BW127" s="18">
        <v>0</v>
      </c>
      <c r="BX127" s="18">
        <v>0</v>
      </c>
      <c r="BY127" s="18">
        <v>0</v>
      </c>
      <c r="BZ127" s="18">
        <f>Table2[[#This Row],[Penalty Paid
Through Current FY]]+Table2[[#This Row],[Penalty Paid
Next FY &amp; After]]</f>
        <v>0</v>
      </c>
      <c r="CA127" s="18">
        <v>0</v>
      </c>
      <c r="CB127" s="18">
        <v>0</v>
      </c>
      <c r="CC127" s="18">
        <v>0</v>
      </c>
      <c r="CD127" s="18">
        <f>Table2[[#This Row],[Total Recapture &amp; Penalties
Through Current FY]]+Table2[[#This Row],[Total Recapture &amp; Penalties
Next FY &amp; After]]</f>
        <v>0</v>
      </c>
      <c r="CE127" s="18">
        <v>16734.007699999998</v>
      </c>
      <c r="CF127" s="18">
        <v>16734.007699999998</v>
      </c>
      <c r="CG127" s="18">
        <v>203597.052</v>
      </c>
      <c r="CH127" s="18">
        <f>Table2[[#This Row],[Total Net Tax Revenue Generated
Through Current FY]]+Table2[[#This Row],[Total Net Tax Revenue Generated
Next FY &amp; After]]</f>
        <v>220331.05969999998</v>
      </c>
      <c r="CI127" s="18">
        <v>0</v>
      </c>
      <c r="CJ127" s="18">
        <v>0</v>
      </c>
      <c r="CK127" s="18">
        <v>0</v>
      </c>
      <c r="CL127" s="18">
        <v>0</v>
      </c>
      <c r="CM127" s="43">
        <v>0</v>
      </c>
      <c r="CN127" s="43">
        <v>0</v>
      </c>
      <c r="CO127" s="43">
        <v>0</v>
      </c>
      <c r="CP127" s="43">
        <v>800</v>
      </c>
      <c r="CQ127" s="43">
        <f>Table2[[#This Row],[Total Number of Industrial Jobs]]+Table2[[#This Row],[Total Number of Restaurant Jobs]]+Table2[[#This Row],[Total Number of Retail Jobs]]+Table2[[#This Row],[Total Number of Other Jobs]]</f>
        <v>800</v>
      </c>
      <c r="CR127" s="43">
        <v>0</v>
      </c>
      <c r="CS127" s="43">
        <v>0</v>
      </c>
      <c r="CT127" s="43">
        <v>0</v>
      </c>
      <c r="CU127" s="43">
        <v>800</v>
      </c>
      <c r="CV127" s="43">
        <f>Table2[[#This Row],[Number of Industrial Jobs Earning a Living Wage or more]]+Table2[[#This Row],[Number of Restaurant Jobs Earning a Living Wage or more]]+Table2[[#This Row],[Number of Retail Jobs Earning a Living Wage or more]]+Table2[[#This Row],[Number of Other Jobs Earning a Living Wage or more]]</f>
        <v>800</v>
      </c>
      <c r="CW127" s="47">
        <v>0</v>
      </c>
      <c r="CX127" s="47">
        <v>0</v>
      </c>
      <c r="CY127" s="47">
        <v>0</v>
      </c>
      <c r="CZ127" s="47">
        <v>100</v>
      </c>
      <c r="DA127" s="42">
        <v>1</v>
      </c>
      <c r="DB127" s="4"/>
      <c r="DE127" s="3"/>
      <c r="DF127" s="4"/>
      <c r="DG127" s="4"/>
      <c r="DH127" s="11"/>
      <c r="DI127" s="3"/>
      <c r="DJ127" s="1"/>
      <c r="DK127" s="1"/>
      <c r="DL127" s="1"/>
    </row>
    <row r="128" spans="1:116" x14ac:dyDescent="0.2">
      <c r="A128" s="12">
        <v>92891</v>
      </c>
      <c r="B128" s="14" t="s">
        <v>298</v>
      </c>
      <c r="C128" s="15" t="s">
        <v>1542</v>
      </c>
      <c r="D128" s="15" t="s">
        <v>300</v>
      </c>
      <c r="E128" s="25" t="s">
        <v>1669</v>
      </c>
      <c r="F128" s="26" t="s">
        <v>13</v>
      </c>
      <c r="G128" s="16">
        <v>2430000</v>
      </c>
      <c r="H128" s="14" t="s">
        <v>301</v>
      </c>
      <c r="I128" s="14" t="s">
        <v>299</v>
      </c>
      <c r="J128" s="12">
        <v>38</v>
      </c>
      <c r="K128" s="14" t="s">
        <v>12</v>
      </c>
      <c r="L128" s="15" t="s">
        <v>2008</v>
      </c>
      <c r="M128" s="15" t="s">
        <v>2009</v>
      </c>
      <c r="N128" s="15">
        <v>37029</v>
      </c>
      <c r="O128" s="15">
        <v>47680</v>
      </c>
      <c r="P128" s="13">
        <v>0</v>
      </c>
      <c r="Q128" s="13">
        <v>3</v>
      </c>
      <c r="R128" s="13">
        <v>0</v>
      </c>
      <c r="S128" s="13">
        <v>1</v>
      </c>
      <c r="T128" s="13">
        <v>0</v>
      </c>
      <c r="U128" s="13">
        <v>0</v>
      </c>
      <c r="V128" s="13">
        <v>30</v>
      </c>
      <c r="W128" s="13">
        <v>0</v>
      </c>
      <c r="X128" s="13">
        <v>0</v>
      </c>
      <c r="Y128" s="13">
        <v>31</v>
      </c>
      <c r="Z128" s="13">
        <v>30</v>
      </c>
      <c r="AA128" s="13">
        <v>77.41935483870968</v>
      </c>
      <c r="AB128" s="13" t="s">
        <v>16</v>
      </c>
      <c r="AC128" s="13" t="s">
        <v>17</v>
      </c>
      <c r="AD128" s="17">
        <v>0</v>
      </c>
      <c r="AE128" s="13">
        <v>0</v>
      </c>
      <c r="AF128" s="13">
        <v>0</v>
      </c>
      <c r="AG128" s="13">
        <v>0</v>
      </c>
      <c r="AH128" s="13">
        <v>0</v>
      </c>
      <c r="AI128" s="18">
        <v>671.08169999999996</v>
      </c>
      <c r="AJ128" s="18">
        <v>3821.8245999999999</v>
      </c>
      <c r="AK128" s="18">
        <v>669.37909999999999</v>
      </c>
      <c r="AL128" s="27">
        <f>Table2[[#This Row],[Direct Tax Revenue
Through Current FY]]+Table2[[#This Row],[Direct Tax Revenue
Next FY &amp; After]]</f>
        <v>4491.2037</v>
      </c>
      <c r="AM128" s="18">
        <v>516.86869999999999</v>
      </c>
      <c r="AN128" s="18">
        <v>2555.8314</v>
      </c>
      <c r="AO128" s="18">
        <v>515.55730000000005</v>
      </c>
      <c r="AP128" s="18">
        <f>Table2[[#This Row],[Indirect  &amp; Induced Tax Revenue
Through Current FY]]+Table2[[#This Row],[Indirect  &amp; Induced Tax Revenue
Next FY &amp; After]]</f>
        <v>3071.3887</v>
      </c>
      <c r="AQ128" s="18">
        <v>1187.9503999999999</v>
      </c>
      <c r="AR128" s="18">
        <v>6377.6559999999999</v>
      </c>
      <c r="AS128" s="18">
        <v>1184.9364</v>
      </c>
      <c r="AT128" s="18">
        <f>Table2[[#This Row],[Total Tax Revenue Generated
Through Current FY]]+Table2[[#This Row],[Total Tax Revenues Generated 
Next FY &amp; After]]</f>
        <v>7562.5923999999995</v>
      </c>
      <c r="AU128" s="18">
        <f>VLOOKUP(A:A,[1]AssistancePivot!$1:$1048576,86,FALSE)</f>
        <v>118.40730000000001</v>
      </c>
      <c r="AV128" s="18">
        <v>610.77030000000002</v>
      </c>
      <c r="AW128" s="18">
        <v>118.107</v>
      </c>
      <c r="AX128" s="18">
        <v>728.87729999999999</v>
      </c>
      <c r="AY128" s="18">
        <v>0</v>
      </c>
      <c r="AZ128" s="18">
        <v>54.214100000000002</v>
      </c>
      <c r="BA128" s="18">
        <v>0</v>
      </c>
      <c r="BB128" s="18">
        <f>Table2[[#This Row],[MRT Savings
Through Current FY]]+Table2[[#This Row],[MRT Savings
Next FY &amp; After]]</f>
        <v>54.214100000000002</v>
      </c>
      <c r="BC128" s="18">
        <v>0</v>
      </c>
      <c r="BD128" s="18">
        <v>0</v>
      </c>
      <c r="BE128" s="18">
        <v>0</v>
      </c>
      <c r="BF128" s="18">
        <f>Table2[[#This Row],[ST Savings
Through Current FY]]+Table2[[#This Row],[ST Savings
Next FY &amp; After]]</f>
        <v>0</v>
      </c>
      <c r="BG128" s="18">
        <v>0</v>
      </c>
      <c r="BH128" s="18">
        <v>0</v>
      </c>
      <c r="BI128" s="18">
        <v>0</v>
      </c>
      <c r="BJ128" s="18">
        <f>Table2[[#This Row],[Energy Savings
Through Current FY]]+Table2[[#This Row],[Energy Savings
Next FY &amp; After]]</f>
        <v>0</v>
      </c>
      <c r="BK128" s="18">
        <v>0</v>
      </c>
      <c r="BL128" s="18">
        <v>0</v>
      </c>
      <c r="BM128" s="18">
        <v>0</v>
      </c>
      <c r="BN128" s="18">
        <f>Table2[[#This Row],[Bond Savings
Through Current FY]]+Table2[[#This Row],[Bond Savings
Next FY &amp; After]]</f>
        <v>0</v>
      </c>
      <c r="BO128" s="18">
        <v>118.40730000000001</v>
      </c>
      <c r="BP128" s="18">
        <v>664.98440000000005</v>
      </c>
      <c r="BQ128" s="18">
        <v>118.107</v>
      </c>
      <c r="BR128" s="18">
        <f>Table2[[#This Row],[Total Savings
Through Current FY]]+Table2[[#This Row],[Total Savings
Next FY &amp; After]]</f>
        <v>783.09140000000002</v>
      </c>
      <c r="BS128" s="18">
        <v>0</v>
      </c>
      <c r="BT128" s="18">
        <v>0</v>
      </c>
      <c r="BU128" s="18">
        <v>0</v>
      </c>
      <c r="BV128" s="18">
        <f>Table2[[#This Row],[Recapture, Cancellation, or Reduction
Through Current FY]]+Table2[[#This Row],[Recapture, Cancellation, or Reduction
Next FY &amp; After]]</f>
        <v>0</v>
      </c>
      <c r="BW128" s="18">
        <v>0</v>
      </c>
      <c r="BX128" s="18">
        <v>0</v>
      </c>
      <c r="BY128" s="18">
        <v>0</v>
      </c>
      <c r="BZ128" s="18">
        <f>Table2[[#This Row],[Penalty Paid
Through Current FY]]+Table2[[#This Row],[Penalty Paid
Next FY &amp; After]]</f>
        <v>0</v>
      </c>
      <c r="CA128" s="18">
        <v>0</v>
      </c>
      <c r="CB128" s="18">
        <v>0</v>
      </c>
      <c r="CC128" s="18">
        <v>0</v>
      </c>
      <c r="CD128" s="18">
        <f>Table2[[#This Row],[Total Recapture &amp; Penalties
Through Current FY]]+Table2[[#This Row],[Total Recapture &amp; Penalties
Next FY &amp; After]]</f>
        <v>0</v>
      </c>
      <c r="CE128" s="18">
        <v>1069.5431000000001</v>
      </c>
      <c r="CF128" s="18">
        <v>5712.6715999999997</v>
      </c>
      <c r="CG128" s="18">
        <v>1066.8294000000001</v>
      </c>
      <c r="CH128" s="18">
        <f>Table2[[#This Row],[Total Net Tax Revenue Generated
Through Current FY]]+Table2[[#This Row],[Total Net Tax Revenue Generated
Next FY &amp; After]]</f>
        <v>6779.5010000000002</v>
      </c>
      <c r="CI128" s="18">
        <v>0</v>
      </c>
      <c r="CJ128" s="18">
        <v>0</v>
      </c>
      <c r="CK128" s="18">
        <v>0</v>
      </c>
      <c r="CL128" s="18">
        <v>0</v>
      </c>
      <c r="CM128" s="43">
        <v>0</v>
      </c>
      <c r="CN128" s="43">
        <v>0</v>
      </c>
      <c r="CO128" s="43">
        <v>0</v>
      </c>
      <c r="CP128" s="43">
        <v>31</v>
      </c>
      <c r="CQ128" s="43">
        <f>Table2[[#This Row],[Total Number of Industrial Jobs]]+Table2[[#This Row],[Total Number of Restaurant Jobs]]+Table2[[#This Row],[Total Number of Retail Jobs]]+Table2[[#This Row],[Total Number of Other Jobs]]</f>
        <v>31</v>
      </c>
      <c r="CR128" s="43">
        <v>0</v>
      </c>
      <c r="CS128" s="43">
        <v>0</v>
      </c>
      <c r="CT128" s="43">
        <v>0</v>
      </c>
      <c r="CU128" s="43">
        <v>31</v>
      </c>
      <c r="CV128" s="43">
        <f>Table2[[#This Row],[Number of Industrial Jobs Earning a Living Wage or more]]+Table2[[#This Row],[Number of Restaurant Jobs Earning a Living Wage or more]]+Table2[[#This Row],[Number of Retail Jobs Earning a Living Wage or more]]+Table2[[#This Row],[Number of Other Jobs Earning a Living Wage or more]]</f>
        <v>31</v>
      </c>
      <c r="CW128" s="47">
        <v>0</v>
      </c>
      <c r="CX128" s="47">
        <v>0</v>
      </c>
      <c r="CY128" s="47">
        <v>0</v>
      </c>
      <c r="CZ128" s="47">
        <v>100</v>
      </c>
      <c r="DA128" s="42">
        <v>1</v>
      </c>
      <c r="DB128" s="4"/>
      <c r="DE128" s="3"/>
      <c r="DF128" s="4"/>
      <c r="DG128" s="4"/>
      <c r="DH128" s="11"/>
      <c r="DI128" s="3"/>
      <c r="DJ128" s="1"/>
      <c r="DK128" s="1"/>
      <c r="DL128" s="1"/>
    </row>
    <row r="129" spans="1:116" x14ac:dyDescent="0.2">
      <c r="A129" s="12">
        <v>92658</v>
      </c>
      <c r="B129" s="14" t="s">
        <v>183</v>
      </c>
      <c r="C129" s="15" t="s">
        <v>1548</v>
      </c>
      <c r="D129" s="15" t="s">
        <v>185</v>
      </c>
      <c r="E129" s="25" t="s">
        <v>1662</v>
      </c>
      <c r="F129" s="26" t="s">
        <v>13</v>
      </c>
      <c r="G129" s="16">
        <v>2200000</v>
      </c>
      <c r="H129" s="14" t="s">
        <v>22</v>
      </c>
      <c r="I129" s="14" t="s">
        <v>184</v>
      </c>
      <c r="J129" s="12">
        <v>13</v>
      </c>
      <c r="K129" s="14" t="s">
        <v>25</v>
      </c>
      <c r="L129" s="15" t="s">
        <v>2021</v>
      </c>
      <c r="M129" s="15" t="s">
        <v>2012</v>
      </c>
      <c r="N129" s="15">
        <v>57900</v>
      </c>
      <c r="O129" s="15">
        <v>21300</v>
      </c>
      <c r="P129" s="13">
        <v>0</v>
      </c>
      <c r="Q129" s="13">
        <v>93</v>
      </c>
      <c r="R129" s="13">
        <v>0</v>
      </c>
      <c r="S129" s="13">
        <v>76</v>
      </c>
      <c r="T129" s="13">
        <v>110</v>
      </c>
      <c r="U129" s="13">
        <v>0</v>
      </c>
      <c r="V129" s="13">
        <v>315</v>
      </c>
      <c r="W129" s="13">
        <v>0</v>
      </c>
      <c r="X129" s="13">
        <v>0</v>
      </c>
      <c r="Y129" s="13">
        <v>501</v>
      </c>
      <c r="Z129" s="13">
        <v>408</v>
      </c>
      <c r="AA129" s="13">
        <v>88.023952095808383</v>
      </c>
      <c r="AB129" s="13" t="s">
        <v>16</v>
      </c>
      <c r="AC129" s="13" t="s">
        <v>17</v>
      </c>
      <c r="AD129" s="17">
        <v>17</v>
      </c>
      <c r="AE129" s="13">
        <v>0</v>
      </c>
      <c r="AF129" s="13">
        <v>347</v>
      </c>
      <c r="AG129" s="13">
        <v>82</v>
      </c>
      <c r="AH129" s="13">
        <v>55</v>
      </c>
      <c r="AI129" s="18">
        <v>1651.8486</v>
      </c>
      <c r="AJ129" s="18">
        <v>9442.4467000000004</v>
      </c>
      <c r="AK129" s="18">
        <v>2219.3236999999999</v>
      </c>
      <c r="AL129" s="27">
        <f>Table2[[#This Row],[Direct Tax Revenue
Through Current FY]]+Table2[[#This Row],[Direct Tax Revenue
Next FY &amp; After]]</f>
        <v>11661.770400000001</v>
      </c>
      <c r="AM129" s="18">
        <v>2033.4011</v>
      </c>
      <c r="AN129" s="18">
        <v>11564.9185</v>
      </c>
      <c r="AO129" s="18">
        <v>2731.9548</v>
      </c>
      <c r="AP129" s="18">
        <f>Table2[[#This Row],[Indirect  &amp; Induced Tax Revenue
Through Current FY]]+Table2[[#This Row],[Indirect  &amp; Induced Tax Revenue
Next FY &amp; After]]</f>
        <v>14296.873299999999</v>
      </c>
      <c r="AQ129" s="18">
        <v>3685.2496999999998</v>
      </c>
      <c r="AR129" s="18">
        <v>21007.3652</v>
      </c>
      <c r="AS129" s="18">
        <v>4951.2785000000003</v>
      </c>
      <c r="AT129" s="18">
        <f>Table2[[#This Row],[Total Tax Revenue Generated
Through Current FY]]+Table2[[#This Row],[Total Tax Revenues Generated 
Next FY &amp; After]]</f>
        <v>25958.643700000001</v>
      </c>
      <c r="AU129" s="18">
        <f>VLOOKUP(A:A,[1]AssistancePivot!$1:$1048576,86,FALSE)</f>
        <v>54.209400000000002</v>
      </c>
      <c r="AV129" s="18">
        <v>287.09859999999998</v>
      </c>
      <c r="AW129" s="18">
        <v>72.832400000000007</v>
      </c>
      <c r="AX129" s="18">
        <v>359.93099999999998</v>
      </c>
      <c r="AY129" s="18">
        <v>0</v>
      </c>
      <c r="AZ129" s="18">
        <v>21.053999999999998</v>
      </c>
      <c r="BA129" s="18">
        <v>0</v>
      </c>
      <c r="BB129" s="18">
        <f>Table2[[#This Row],[MRT Savings
Through Current FY]]+Table2[[#This Row],[MRT Savings
Next FY &amp; After]]</f>
        <v>21.053999999999998</v>
      </c>
      <c r="BC129" s="18">
        <v>0</v>
      </c>
      <c r="BD129" s="18">
        <v>6.1978999999999997</v>
      </c>
      <c r="BE129" s="18">
        <v>0</v>
      </c>
      <c r="BF129" s="18">
        <f>Table2[[#This Row],[ST Savings
Through Current FY]]+Table2[[#This Row],[ST Savings
Next FY &amp; After]]</f>
        <v>6.1978999999999997</v>
      </c>
      <c r="BG129" s="18">
        <v>0</v>
      </c>
      <c r="BH129" s="18">
        <v>0</v>
      </c>
      <c r="BI129" s="18">
        <v>0</v>
      </c>
      <c r="BJ129" s="18">
        <f>Table2[[#This Row],[Energy Savings
Through Current FY]]+Table2[[#This Row],[Energy Savings
Next FY &amp; After]]</f>
        <v>0</v>
      </c>
      <c r="BK129" s="18">
        <v>0</v>
      </c>
      <c r="BL129" s="18">
        <v>0</v>
      </c>
      <c r="BM129" s="18">
        <v>0</v>
      </c>
      <c r="BN129" s="18">
        <f>Table2[[#This Row],[Bond Savings
Through Current FY]]+Table2[[#This Row],[Bond Savings
Next FY &amp; After]]</f>
        <v>0</v>
      </c>
      <c r="BO129" s="18">
        <v>54.209400000000002</v>
      </c>
      <c r="BP129" s="18">
        <v>314.35050000000001</v>
      </c>
      <c r="BQ129" s="18">
        <v>72.832400000000007</v>
      </c>
      <c r="BR129" s="18">
        <f>Table2[[#This Row],[Total Savings
Through Current FY]]+Table2[[#This Row],[Total Savings
Next FY &amp; After]]</f>
        <v>387.18290000000002</v>
      </c>
      <c r="BS129" s="18">
        <v>0</v>
      </c>
      <c r="BT129" s="18">
        <v>0</v>
      </c>
      <c r="BU129" s="18">
        <v>0</v>
      </c>
      <c r="BV129" s="18">
        <f>Table2[[#This Row],[Recapture, Cancellation, or Reduction
Through Current FY]]+Table2[[#This Row],[Recapture, Cancellation, or Reduction
Next FY &amp; After]]</f>
        <v>0</v>
      </c>
      <c r="BW129" s="18">
        <v>0</v>
      </c>
      <c r="BX129" s="18">
        <v>0</v>
      </c>
      <c r="BY129" s="18">
        <v>0</v>
      </c>
      <c r="BZ129" s="18">
        <f>Table2[[#This Row],[Penalty Paid
Through Current FY]]+Table2[[#This Row],[Penalty Paid
Next FY &amp; After]]</f>
        <v>0</v>
      </c>
      <c r="CA129" s="18">
        <v>0</v>
      </c>
      <c r="CB129" s="18">
        <v>0</v>
      </c>
      <c r="CC129" s="18">
        <v>0</v>
      </c>
      <c r="CD129" s="18">
        <f>Table2[[#This Row],[Total Recapture &amp; Penalties
Through Current FY]]+Table2[[#This Row],[Total Recapture &amp; Penalties
Next FY &amp; After]]</f>
        <v>0</v>
      </c>
      <c r="CE129" s="18">
        <v>3631.0403000000001</v>
      </c>
      <c r="CF129" s="18">
        <v>20693.0147</v>
      </c>
      <c r="CG129" s="18">
        <v>4878.4461000000001</v>
      </c>
      <c r="CH129" s="18">
        <f>Table2[[#This Row],[Total Net Tax Revenue Generated
Through Current FY]]+Table2[[#This Row],[Total Net Tax Revenue Generated
Next FY &amp; After]]</f>
        <v>25571.460800000001</v>
      </c>
      <c r="CI129" s="18">
        <v>0</v>
      </c>
      <c r="CJ129" s="18">
        <v>0</v>
      </c>
      <c r="CK129" s="18">
        <v>0</v>
      </c>
      <c r="CL129" s="18">
        <v>0</v>
      </c>
      <c r="CM129" s="43">
        <v>0</v>
      </c>
      <c r="CN129" s="43">
        <v>0</v>
      </c>
      <c r="CO129" s="43">
        <v>0</v>
      </c>
      <c r="CP129" s="43">
        <v>501</v>
      </c>
      <c r="CQ129" s="43">
        <f>Table2[[#This Row],[Total Number of Industrial Jobs]]+Table2[[#This Row],[Total Number of Restaurant Jobs]]+Table2[[#This Row],[Total Number of Retail Jobs]]+Table2[[#This Row],[Total Number of Other Jobs]]</f>
        <v>501</v>
      </c>
      <c r="CR129" s="43">
        <v>0</v>
      </c>
      <c r="CS129" s="43">
        <v>0</v>
      </c>
      <c r="CT129" s="43">
        <v>0</v>
      </c>
      <c r="CU129" s="43">
        <v>501</v>
      </c>
      <c r="CV129" s="43">
        <f>Table2[[#This Row],[Number of Industrial Jobs Earning a Living Wage or more]]+Table2[[#This Row],[Number of Restaurant Jobs Earning a Living Wage or more]]+Table2[[#This Row],[Number of Retail Jobs Earning a Living Wage or more]]+Table2[[#This Row],[Number of Other Jobs Earning a Living Wage or more]]</f>
        <v>501</v>
      </c>
      <c r="CW129" s="47">
        <v>0</v>
      </c>
      <c r="CX129" s="47">
        <v>0</v>
      </c>
      <c r="CY129" s="47">
        <v>0</v>
      </c>
      <c r="CZ129" s="47">
        <v>100</v>
      </c>
      <c r="DA129" s="42">
        <v>1</v>
      </c>
      <c r="DB129" s="4"/>
      <c r="DE129" s="3"/>
      <c r="DF129" s="4"/>
      <c r="DG129" s="4"/>
      <c r="DH129" s="11"/>
      <c r="DI129" s="3"/>
      <c r="DJ129" s="1"/>
      <c r="DK129" s="1"/>
      <c r="DL129" s="1"/>
    </row>
    <row r="130" spans="1:116" x14ac:dyDescent="0.2">
      <c r="A130" s="12">
        <v>93286</v>
      </c>
      <c r="B130" s="14" t="s">
        <v>475</v>
      </c>
      <c r="C130" s="15" t="s">
        <v>1586</v>
      </c>
      <c r="D130" s="15" t="s">
        <v>478</v>
      </c>
      <c r="E130" s="25" t="s">
        <v>1699</v>
      </c>
      <c r="F130" s="26" t="s">
        <v>477</v>
      </c>
      <c r="G130" s="16">
        <v>48190000</v>
      </c>
      <c r="H130" s="14" t="s">
        <v>229</v>
      </c>
      <c r="I130" s="14" t="s">
        <v>476</v>
      </c>
      <c r="J130" s="12">
        <v>39</v>
      </c>
      <c r="K130" s="14" t="s">
        <v>12</v>
      </c>
      <c r="L130" s="15" t="s">
        <v>2115</v>
      </c>
      <c r="M130" s="15" t="s">
        <v>2116</v>
      </c>
      <c r="N130" s="15">
        <v>61100</v>
      </c>
      <c r="O130" s="15">
        <v>171715</v>
      </c>
      <c r="P130" s="13">
        <v>492</v>
      </c>
      <c r="Q130" s="13">
        <v>0</v>
      </c>
      <c r="R130" s="13">
        <v>0</v>
      </c>
      <c r="S130" s="13">
        <v>0</v>
      </c>
      <c r="T130" s="13">
        <v>35</v>
      </c>
      <c r="U130" s="13">
        <v>0</v>
      </c>
      <c r="V130" s="13">
        <v>332</v>
      </c>
      <c r="W130" s="13">
        <v>0</v>
      </c>
      <c r="X130" s="13">
        <v>0</v>
      </c>
      <c r="Y130" s="13">
        <v>367</v>
      </c>
      <c r="Z130" s="13">
        <v>349</v>
      </c>
      <c r="AA130" s="13">
        <v>96.730245231607626</v>
      </c>
      <c r="AB130" s="13" t="s">
        <v>16</v>
      </c>
      <c r="AC130" s="13" t="s">
        <v>17</v>
      </c>
      <c r="AD130" s="17">
        <v>49</v>
      </c>
      <c r="AE130" s="13">
        <v>11</v>
      </c>
      <c r="AF130" s="13">
        <v>226</v>
      </c>
      <c r="AG130" s="13">
        <v>32</v>
      </c>
      <c r="AH130" s="13">
        <v>49</v>
      </c>
      <c r="AI130" s="18">
        <v>774.33839999999998</v>
      </c>
      <c r="AJ130" s="18">
        <v>9162.9089000000004</v>
      </c>
      <c r="AK130" s="18">
        <v>4273.7695000000003</v>
      </c>
      <c r="AL130" s="27">
        <f>Table2[[#This Row],[Direct Tax Revenue
Through Current FY]]+Table2[[#This Row],[Direct Tax Revenue
Next FY &amp; After]]</f>
        <v>13436.678400000001</v>
      </c>
      <c r="AM130" s="18">
        <v>1487.7511999999999</v>
      </c>
      <c r="AN130" s="18">
        <v>18131.967499999999</v>
      </c>
      <c r="AO130" s="18">
        <v>8211.2757000000001</v>
      </c>
      <c r="AP130" s="18">
        <f>Table2[[#This Row],[Indirect  &amp; Induced Tax Revenue
Through Current FY]]+Table2[[#This Row],[Indirect  &amp; Induced Tax Revenue
Next FY &amp; After]]</f>
        <v>26343.243199999997</v>
      </c>
      <c r="AQ130" s="18">
        <v>2262.0895999999998</v>
      </c>
      <c r="AR130" s="18">
        <v>27294.876400000001</v>
      </c>
      <c r="AS130" s="18">
        <v>12485.0452</v>
      </c>
      <c r="AT130" s="18">
        <f>Table2[[#This Row],[Total Tax Revenue Generated
Through Current FY]]+Table2[[#This Row],[Total Tax Revenues Generated 
Next FY &amp; After]]</f>
        <v>39779.921600000001</v>
      </c>
      <c r="AU130" s="18">
        <f>VLOOKUP(A:A,[1]AssistancePivot!$1:$1048576,86,FALSE)</f>
        <v>0</v>
      </c>
      <c r="AV130" s="18">
        <v>0</v>
      </c>
      <c r="AW130" s="18">
        <v>0</v>
      </c>
      <c r="AX130" s="18">
        <v>0</v>
      </c>
      <c r="AY130" s="18">
        <v>0</v>
      </c>
      <c r="AZ130" s="18">
        <v>0</v>
      </c>
      <c r="BA130" s="18">
        <v>0</v>
      </c>
      <c r="BB130" s="18">
        <f>Table2[[#This Row],[MRT Savings
Through Current FY]]+Table2[[#This Row],[MRT Savings
Next FY &amp; After]]</f>
        <v>0</v>
      </c>
      <c r="BC130" s="18">
        <v>0</v>
      </c>
      <c r="BD130" s="18">
        <v>0</v>
      </c>
      <c r="BE130" s="18">
        <v>0</v>
      </c>
      <c r="BF130" s="18">
        <f>Table2[[#This Row],[ST Savings
Through Current FY]]+Table2[[#This Row],[ST Savings
Next FY &amp; After]]</f>
        <v>0</v>
      </c>
      <c r="BG130" s="18">
        <v>0</v>
      </c>
      <c r="BH130" s="18">
        <v>0</v>
      </c>
      <c r="BI130" s="18">
        <v>0</v>
      </c>
      <c r="BJ130" s="18">
        <f>Table2[[#This Row],[Energy Savings
Through Current FY]]+Table2[[#This Row],[Energy Savings
Next FY &amp; After]]</f>
        <v>0</v>
      </c>
      <c r="BK130" s="18">
        <v>4.8829000000000002</v>
      </c>
      <c r="BL130" s="18">
        <v>125.85120000000001</v>
      </c>
      <c r="BM130" s="18">
        <v>20.759899999999998</v>
      </c>
      <c r="BN130" s="18">
        <f>Table2[[#This Row],[Bond Savings
Through Current FY]]+Table2[[#This Row],[Bond Savings
Next FY &amp; After]]</f>
        <v>146.61109999999999</v>
      </c>
      <c r="BO130" s="18">
        <v>4.8829000000000002</v>
      </c>
      <c r="BP130" s="18">
        <v>125.85120000000001</v>
      </c>
      <c r="BQ130" s="18">
        <v>20.759899999999998</v>
      </c>
      <c r="BR130" s="18">
        <f>Table2[[#This Row],[Total Savings
Through Current FY]]+Table2[[#This Row],[Total Savings
Next FY &amp; After]]</f>
        <v>146.61109999999999</v>
      </c>
      <c r="BS130" s="18">
        <v>0</v>
      </c>
      <c r="BT130" s="18">
        <v>0</v>
      </c>
      <c r="BU130" s="18">
        <v>0</v>
      </c>
      <c r="BV130" s="18">
        <f>Table2[[#This Row],[Recapture, Cancellation, or Reduction
Through Current FY]]+Table2[[#This Row],[Recapture, Cancellation, or Reduction
Next FY &amp; After]]</f>
        <v>0</v>
      </c>
      <c r="BW130" s="18">
        <v>0</v>
      </c>
      <c r="BX130" s="18">
        <v>0</v>
      </c>
      <c r="BY130" s="18">
        <v>0</v>
      </c>
      <c r="BZ130" s="18">
        <f>Table2[[#This Row],[Penalty Paid
Through Current FY]]+Table2[[#This Row],[Penalty Paid
Next FY &amp; After]]</f>
        <v>0</v>
      </c>
      <c r="CA130" s="18">
        <v>0</v>
      </c>
      <c r="CB130" s="18">
        <v>0</v>
      </c>
      <c r="CC130" s="18">
        <v>0</v>
      </c>
      <c r="CD130" s="18">
        <f>Table2[[#This Row],[Total Recapture &amp; Penalties
Through Current FY]]+Table2[[#This Row],[Total Recapture &amp; Penalties
Next FY &amp; After]]</f>
        <v>0</v>
      </c>
      <c r="CE130" s="18">
        <v>2257.2067000000002</v>
      </c>
      <c r="CF130" s="18">
        <v>27169.0252</v>
      </c>
      <c r="CG130" s="18">
        <v>12464.2853</v>
      </c>
      <c r="CH130" s="18">
        <f>Table2[[#This Row],[Total Net Tax Revenue Generated
Through Current FY]]+Table2[[#This Row],[Total Net Tax Revenue Generated
Next FY &amp; After]]</f>
        <v>39633.3105</v>
      </c>
      <c r="CI130" s="18">
        <v>0</v>
      </c>
      <c r="CJ130" s="18">
        <v>0</v>
      </c>
      <c r="CK130" s="18">
        <v>0</v>
      </c>
      <c r="CL130" s="18">
        <v>0</v>
      </c>
      <c r="CM130" s="43">
        <v>0</v>
      </c>
      <c r="CN130" s="43">
        <v>0</v>
      </c>
      <c r="CO130" s="43">
        <v>0</v>
      </c>
      <c r="CP130" s="43">
        <v>367</v>
      </c>
      <c r="CQ130" s="43">
        <f>Table2[[#This Row],[Total Number of Industrial Jobs]]+Table2[[#This Row],[Total Number of Restaurant Jobs]]+Table2[[#This Row],[Total Number of Retail Jobs]]+Table2[[#This Row],[Total Number of Other Jobs]]</f>
        <v>367</v>
      </c>
      <c r="CR130" s="43">
        <v>0</v>
      </c>
      <c r="CS130" s="43">
        <v>0</v>
      </c>
      <c r="CT130" s="43">
        <v>0</v>
      </c>
      <c r="CU130" s="43">
        <v>367</v>
      </c>
      <c r="CV130" s="43">
        <f>Table2[[#This Row],[Number of Industrial Jobs Earning a Living Wage or more]]+Table2[[#This Row],[Number of Restaurant Jobs Earning a Living Wage or more]]+Table2[[#This Row],[Number of Retail Jobs Earning a Living Wage or more]]+Table2[[#This Row],[Number of Other Jobs Earning a Living Wage or more]]</f>
        <v>367</v>
      </c>
      <c r="CW130" s="47">
        <v>0</v>
      </c>
      <c r="CX130" s="47">
        <v>0</v>
      </c>
      <c r="CY130" s="47">
        <v>0</v>
      </c>
      <c r="CZ130" s="47">
        <v>100</v>
      </c>
      <c r="DA130" s="42">
        <v>1</v>
      </c>
      <c r="DB130" s="4"/>
      <c r="DE130" s="3"/>
      <c r="DF130" s="4"/>
      <c r="DG130" s="4"/>
      <c r="DH130" s="11"/>
      <c r="DI130" s="3"/>
      <c r="DJ130" s="1"/>
      <c r="DK130" s="1"/>
      <c r="DL130" s="1"/>
    </row>
    <row r="131" spans="1:116" x14ac:dyDescent="0.2">
      <c r="A131" s="12">
        <v>93140</v>
      </c>
      <c r="B131" s="14" t="s">
        <v>381</v>
      </c>
      <c r="C131" s="15" t="s">
        <v>1509</v>
      </c>
      <c r="D131" s="15" t="s">
        <v>371</v>
      </c>
      <c r="E131" s="25" t="s">
        <v>1691</v>
      </c>
      <c r="F131" s="26" t="s">
        <v>95</v>
      </c>
      <c r="G131" s="16">
        <v>22787000</v>
      </c>
      <c r="H131" s="14" t="s">
        <v>91</v>
      </c>
      <c r="I131" s="14" t="s">
        <v>382</v>
      </c>
      <c r="J131" s="12">
        <v>11</v>
      </c>
      <c r="K131" s="14" t="s">
        <v>25</v>
      </c>
      <c r="L131" s="15" t="s">
        <v>2085</v>
      </c>
      <c r="M131" s="15" t="s">
        <v>1902</v>
      </c>
      <c r="N131" s="15">
        <v>3198075</v>
      </c>
      <c r="O131" s="15">
        <v>706265</v>
      </c>
      <c r="P131" s="13">
        <v>304</v>
      </c>
      <c r="Q131" s="13">
        <v>0</v>
      </c>
      <c r="R131" s="13">
        <v>0</v>
      </c>
      <c r="S131" s="13">
        <v>6</v>
      </c>
      <c r="T131" s="13">
        <v>348</v>
      </c>
      <c r="U131" s="13">
        <v>0</v>
      </c>
      <c r="V131" s="13">
        <v>298</v>
      </c>
      <c r="W131" s="13">
        <v>4</v>
      </c>
      <c r="X131" s="13">
        <v>0</v>
      </c>
      <c r="Y131" s="13">
        <v>656</v>
      </c>
      <c r="Z131" s="13">
        <v>479</v>
      </c>
      <c r="AA131" s="13">
        <v>41.310975609756099</v>
      </c>
      <c r="AB131" s="13" t="s">
        <v>16</v>
      </c>
      <c r="AC131" s="13" t="s">
        <v>17</v>
      </c>
      <c r="AD131" s="17">
        <v>538</v>
      </c>
      <c r="AE131" s="13">
        <v>24</v>
      </c>
      <c r="AF131" s="13">
        <v>45</v>
      </c>
      <c r="AG131" s="13">
        <v>25</v>
      </c>
      <c r="AH131" s="13">
        <v>20</v>
      </c>
      <c r="AI131" s="18">
        <v>1013.6613</v>
      </c>
      <c r="AJ131" s="18">
        <v>7343.1697000000004</v>
      </c>
      <c r="AK131" s="18">
        <v>4443.93</v>
      </c>
      <c r="AL131" s="27">
        <f>Table2[[#This Row],[Direct Tax Revenue
Through Current FY]]+Table2[[#This Row],[Direct Tax Revenue
Next FY &amp; After]]</f>
        <v>11787.099700000001</v>
      </c>
      <c r="AM131" s="18">
        <v>1836.9893999999999</v>
      </c>
      <c r="AN131" s="18">
        <v>13514.5692</v>
      </c>
      <c r="AO131" s="18">
        <v>8053.4321</v>
      </c>
      <c r="AP131" s="18">
        <f>Table2[[#This Row],[Indirect  &amp; Induced Tax Revenue
Through Current FY]]+Table2[[#This Row],[Indirect  &amp; Induced Tax Revenue
Next FY &amp; After]]</f>
        <v>21568.0013</v>
      </c>
      <c r="AQ131" s="18">
        <v>2850.6507000000001</v>
      </c>
      <c r="AR131" s="18">
        <v>20857.7389</v>
      </c>
      <c r="AS131" s="18">
        <v>12497.3621</v>
      </c>
      <c r="AT131" s="18">
        <f>Table2[[#This Row],[Total Tax Revenue Generated
Through Current FY]]+Table2[[#This Row],[Total Tax Revenues Generated 
Next FY &amp; After]]</f>
        <v>33355.101000000002</v>
      </c>
      <c r="AU131" s="18">
        <f>VLOOKUP(A:A,[1]AssistancePivot!$1:$1048576,86,FALSE)</f>
        <v>0</v>
      </c>
      <c r="AV131" s="18">
        <v>0</v>
      </c>
      <c r="AW131" s="18">
        <v>0</v>
      </c>
      <c r="AX131" s="18">
        <v>0</v>
      </c>
      <c r="AY131" s="18">
        <v>0</v>
      </c>
      <c r="AZ131" s="18">
        <v>750.28790000000004</v>
      </c>
      <c r="BA131" s="18">
        <v>0</v>
      </c>
      <c r="BB131" s="18">
        <f>Table2[[#This Row],[MRT Savings
Through Current FY]]+Table2[[#This Row],[MRT Savings
Next FY &amp; After]]</f>
        <v>750.28790000000004</v>
      </c>
      <c r="BC131" s="18">
        <v>0</v>
      </c>
      <c r="BD131" s="18">
        <v>0</v>
      </c>
      <c r="BE131" s="18">
        <v>0</v>
      </c>
      <c r="BF131" s="18">
        <f>Table2[[#This Row],[ST Savings
Through Current FY]]+Table2[[#This Row],[ST Savings
Next FY &amp; After]]</f>
        <v>0</v>
      </c>
      <c r="BG131" s="18">
        <v>0</v>
      </c>
      <c r="BH131" s="18">
        <v>0</v>
      </c>
      <c r="BI131" s="18">
        <v>0</v>
      </c>
      <c r="BJ131" s="18">
        <f>Table2[[#This Row],[Energy Savings
Through Current FY]]+Table2[[#This Row],[Energy Savings
Next FY &amp; After]]</f>
        <v>0</v>
      </c>
      <c r="BK131" s="18">
        <v>1.3874</v>
      </c>
      <c r="BL131" s="18">
        <v>53.047899999999998</v>
      </c>
      <c r="BM131" s="18">
        <v>4.8139000000000003</v>
      </c>
      <c r="BN131" s="18">
        <f>Table2[[#This Row],[Bond Savings
Through Current FY]]+Table2[[#This Row],[Bond Savings
Next FY &amp; After]]</f>
        <v>57.861800000000002</v>
      </c>
      <c r="BO131" s="18">
        <v>1.3874</v>
      </c>
      <c r="BP131" s="18">
        <v>803.33579999999995</v>
      </c>
      <c r="BQ131" s="18">
        <v>4.8139000000000003</v>
      </c>
      <c r="BR131" s="18">
        <f>Table2[[#This Row],[Total Savings
Through Current FY]]+Table2[[#This Row],[Total Savings
Next FY &amp; After]]</f>
        <v>808.14969999999994</v>
      </c>
      <c r="BS131" s="18">
        <v>0</v>
      </c>
      <c r="BT131" s="18">
        <v>0</v>
      </c>
      <c r="BU131" s="18">
        <v>0</v>
      </c>
      <c r="BV131" s="18">
        <f>Table2[[#This Row],[Recapture, Cancellation, or Reduction
Through Current FY]]+Table2[[#This Row],[Recapture, Cancellation, or Reduction
Next FY &amp; After]]</f>
        <v>0</v>
      </c>
      <c r="BW131" s="18">
        <v>0</v>
      </c>
      <c r="BX131" s="18">
        <v>0</v>
      </c>
      <c r="BY131" s="18">
        <v>0</v>
      </c>
      <c r="BZ131" s="18">
        <f>Table2[[#This Row],[Penalty Paid
Through Current FY]]+Table2[[#This Row],[Penalty Paid
Next FY &amp; After]]</f>
        <v>0</v>
      </c>
      <c r="CA131" s="18">
        <v>0</v>
      </c>
      <c r="CB131" s="18">
        <v>0</v>
      </c>
      <c r="CC131" s="18">
        <v>0</v>
      </c>
      <c r="CD131" s="18">
        <f>Table2[[#This Row],[Total Recapture &amp; Penalties
Through Current FY]]+Table2[[#This Row],[Total Recapture &amp; Penalties
Next FY &amp; After]]</f>
        <v>0</v>
      </c>
      <c r="CE131" s="18">
        <v>2849.2633000000001</v>
      </c>
      <c r="CF131" s="18">
        <v>20054.4031</v>
      </c>
      <c r="CG131" s="18">
        <v>12492.548199999999</v>
      </c>
      <c r="CH131" s="18">
        <f>Table2[[#This Row],[Total Net Tax Revenue Generated
Through Current FY]]+Table2[[#This Row],[Total Net Tax Revenue Generated
Next FY &amp; After]]</f>
        <v>32546.951300000001</v>
      </c>
      <c r="CI131" s="18">
        <v>0</v>
      </c>
      <c r="CJ131" s="18">
        <v>0</v>
      </c>
      <c r="CK131" s="18">
        <v>0</v>
      </c>
      <c r="CL131" s="18">
        <v>0</v>
      </c>
      <c r="CM131" s="43">
        <v>0</v>
      </c>
      <c r="CN131" s="43">
        <v>0</v>
      </c>
      <c r="CO131" s="43">
        <v>0</v>
      </c>
      <c r="CP131" s="43">
        <v>656</v>
      </c>
      <c r="CQ131" s="43">
        <f>Table2[[#This Row],[Total Number of Industrial Jobs]]+Table2[[#This Row],[Total Number of Restaurant Jobs]]+Table2[[#This Row],[Total Number of Retail Jobs]]+Table2[[#This Row],[Total Number of Other Jobs]]</f>
        <v>656</v>
      </c>
      <c r="CR131" s="43">
        <v>0</v>
      </c>
      <c r="CS131" s="43">
        <v>0</v>
      </c>
      <c r="CT131" s="43">
        <v>0</v>
      </c>
      <c r="CU131" s="43">
        <v>656</v>
      </c>
      <c r="CV131" s="43">
        <f>Table2[[#This Row],[Number of Industrial Jobs Earning a Living Wage or more]]+Table2[[#This Row],[Number of Restaurant Jobs Earning a Living Wage or more]]+Table2[[#This Row],[Number of Retail Jobs Earning a Living Wage or more]]+Table2[[#This Row],[Number of Other Jobs Earning a Living Wage or more]]</f>
        <v>656</v>
      </c>
      <c r="CW131" s="47">
        <v>0</v>
      </c>
      <c r="CX131" s="47">
        <v>0</v>
      </c>
      <c r="CY131" s="47">
        <v>0</v>
      </c>
      <c r="CZ131" s="47">
        <v>100</v>
      </c>
      <c r="DA131" s="42">
        <v>1</v>
      </c>
      <c r="DB131" s="4"/>
      <c r="DE131" s="3"/>
      <c r="DF131" s="4"/>
      <c r="DG131" s="4"/>
      <c r="DH131" s="11"/>
      <c r="DI131" s="3"/>
      <c r="DJ131" s="1"/>
      <c r="DK131" s="1"/>
      <c r="DL131" s="1"/>
    </row>
    <row r="132" spans="1:116" x14ac:dyDescent="0.2">
      <c r="A132" s="12">
        <v>94113</v>
      </c>
      <c r="B132" s="14" t="s">
        <v>998</v>
      </c>
      <c r="C132" s="15" t="s">
        <v>1524</v>
      </c>
      <c r="D132" s="15" t="s">
        <v>994</v>
      </c>
      <c r="E132" s="25" t="s">
        <v>1785</v>
      </c>
      <c r="F132" s="26" t="s">
        <v>617</v>
      </c>
      <c r="G132" s="16">
        <v>40000000</v>
      </c>
      <c r="H132" s="14" t="s">
        <v>91</v>
      </c>
      <c r="I132" s="14" t="s">
        <v>999</v>
      </c>
      <c r="J132" s="12">
        <v>6</v>
      </c>
      <c r="K132" s="14" t="s">
        <v>94</v>
      </c>
      <c r="L132" s="15" t="s">
        <v>2316</v>
      </c>
      <c r="M132" s="15" t="s">
        <v>2317</v>
      </c>
      <c r="N132" s="15">
        <v>29638</v>
      </c>
      <c r="O132" s="15">
        <v>179863</v>
      </c>
      <c r="P132" s="13">
        <v>197</v>
      </c>
      <c r="Q132" s="13">
        <v>0</v>
      </c>
      <c r="R132" s="13">
        <v>0</v>
      </c>
      <c r="S132" s="13">
        <v>13</v>
      </c>
      <c r="T132" s="13">
        <v>20</v>
      </c>
      <c r="U132" s="13">
        <v>0</v>
      </c>
      <c r="V132" s="13">
        <v>157</v>
      </c>
      <c r="W132" s="13">
        <v>27</v>
      </c>
      <c r="X132" s="13">
        <v>0</v>
      </c>
      <c r="Y132" s="13">
        <v>217</v>
      </c>
      <c r="Z132" s="13">
        <v>200</v>
      </c>
      <c r="AA132" s="13">
        <v>78.801843317972356</v>
      </c>
      <c r="AB132" s="13" t="s">
        <v>16</v>
      </c>
      <c r="AC132" s="13" t="s">
        <v>17</v>
      </c>
      <c r="AD132" s="17">
        <v>0</v>
      </c>
      <c r="AE132" s="13">
        <v>0</v>
      </c>
      <c r="AF132" s="13">
        <v>0</v>
      </c>
      <c r="AG132" s="13">
        <v>0</v>
      </c>
      <c r="AH132" s="13">
        <v>0</v>
      </c>
      <c r="AI132" s="18">
        <v>396.0446</v>
      </c>
      <c r="AJ132" s="18">
        <v>2664.1300999999999</v>
      </c>
      <c r="AK132" s="18">
        <v>4839.0045</v>
      </c>
      <c r="AL132" s="27">
        <f>Table2[[#This Row],[Direct Tax Revenue
Through Current FY]]+Table2[[#This Row],[Direct Tax Revenue
Next FY &amp; After]]</f>
        <v>7503.1345999999994</v>
      </c>
      <c r="AM132" s="18">
        <v>742.54369999999994</v>
      </c>
      <c r="AN132" s="18">
        <v>3996.1943000000001</v>
      </c>
      <c r="AO132" s="18">
        <v>9072.6414000000004</v>
      </c>
      <c r="AP132" s="18">
        <f>Table2[[#This Row],[Indirect  &amp; Induced Tax Revenue
Through Current FY]]+Table2[[#This Row],[Indirect  &amp; Induced Tax Revenue
Next FY &amp; After]]</f>
        <v>13068.8357</v>
      </c>
      <c r="AQ132" s="18">
        <v>1138.5882999999999</v>
      </c>
      <c r="AR132" s="18">
        <v>6660.3244000000004</v>
      </c>
      <c r="AS132" s="18">
        <v>13911.6459</v>
      </c>
      <c r="AT132" s="18">
        <f>Table2[[#This Row],[Total Tax Revenue Generated
Through Current FY]]+Table2[[#This Row],[Total Tax Revenues Generated 
Next FY &amp; After]]</f>
        <v>20571.970300000001</v>
      </c>
      <c r="AU132" s="18">
        <f>VLOOKUP(A:A,[1]AssistancePivot!$1:$1048576,86,FALSE)</f>
        <v>0</v>
      </c>
      <c r="AV132" s="18">
        <v>0</v>
      </c>
      <c r="AW132" s="18">
        <v>0</v>
      </c>
      <c r="AX132" s="18">
        <v>0</v>
      </c>
      <c r="AY132" s="18">
        <v>0</v>
      </c>
      <c r="AZ132" s="18">
        <v>655.20000000000005</v>
      </c>
      <c r="BA132" s="18">
        <v>0</v>
      </c>
      <c r="BB132" s="18">
        <f>Table2[[#This Row],[MRT Savings
Through Current FY]]+Table2[[#This Row],[MRT Savings
Next FY &amp; After]]</f>
        <v>655.20000000000005</v>
      </c>
      <c r="BC132" s="18">
        <v>0</v>
      </c>
      <c r="BD132" s="18">
        <v>0</v>
      </c>
      <c r="BE132" s="18">
        <v>0</v>
      </c>
      <c r="BF132" s="18">
        <f>Table2[[#This Row],[ST Savings
Through Current FY]]+Table2[[#This Row],[ST Savings
Next FY &amp; After]]</f>
        <v>0</v>
      </c>
      <c r="BG132" s="18">
        <v>0</v>
      </c>
      <c r="BH132" s="18">
        <v>0</v>
      </c>
      <c r="BI132" s="18">
        <v>0</v>
      </c>
      <c r="BJ132" s="18">
        <f>Table2[[#This Row],[Energy Savings
Through Current FY]]+Table2[[#This Row],[Energy Savings
Next FY &amp; After]]</f>
        <v>0</v>
      </c>
      <c r="BK132" s="18">
        <v>19.040700000000001</v>
      </c>
      <c r="BL132" s="18">
        <v>103.1494</v>
      </c>
      <c r="BM132" s="18">
        <v>162.32910000000001</v>
      </c>
      <c r="BN132" s="18">
        <f>Table2[[#This Row],[Bond Savings
Through Current FY]]+Table2[[#This Row],[Bond Savings
Next FY &amp; After]]</f>
        <v>265.4785</v>
      </c>
      <c r="BO132" s="18">
        <v>19.040700000000001</v>
      </c>
      <c r="BP132" s="18">
        <v>758.34939999999995</v>
      </c>
      <c r="BQ132" s="18">
        <v>162.32910000000001</v>
      </c>
      <c r="BR132" s="18">
        <f>Table2[[#This Row],[Total Savings
Through Current FY]]+Table2[[#This Row],[Total Savings
Next FY &amp; After]]</f>
        <v>920.67849999999999</v>
      </c>
      <c r="BS132" s="18">
        <v>0</v>
      </c>
      <c r="BT132" s="18">
        <v>0</v>
      </c>
      <c r="BU132" s="18">
        <v>0</v>
      </c>
      <c r="BV132" s="18">
        <f>Table2[[#This Row],[Recapture, Cancellation, or Reduction
Through Current FY]]+Table2[[#This Row],[Recapture, Cancellation, or Reduction
Next FY &amp; After]]</f>
        <v>0</v>
      </c>
      <c r="BW132" s="18">
        <v>0</v>
      </c>
      <c r="BX132" s="18">
        <v>0</v>
      </c>
      <c r="BY132" s="18">
        <v>0</v>
      </c>
      <c r="BZ132" s="18">
        <f>Table2[[#This Row],[Penalty Paid
Through Current FY]]+Table2[[#This Row],[Penalty Paid
Next FY &amp; After]]</f>
        <v>0</v>
      </c>
      <c r="CA132" s="18">
        <v>0</v>
      </c>
      <c r="CB132" s="18">
        <v>0</v>
      </c>
      <c r="CC132" s="18">
        <v>0</v>
      </c>
      <c r="CD132" s="18">
        <f>Table2[[#This Row],[Total Recapture &amp; Penalties
Through Current FY]]+Table2[[#This Row],[Total Recapture &amp; Penalties
Next FY &amp; After]]</f>
        <v>0</v>
      </c>
      <c r="CE132" s="18">
        <v>1119.5476000000001</v>
      </c>
      <c r="CF132" s="18">
        <v>5901.9750000000004</v>
      </c>
      <c r="CG132" s="18">
        <v>13749.316800000001</v>
      </c>
      <c r="CH132" s="18">
        <f>Table2[[#This Row],[Total Net Tax Revenue Generated
Through Current FY]]+Table2[[#This Row],[Total Net Tax Revenue Generated
Next FY &amp; After]]</f>
        <v>19651.291799999999</v>
      </c>
      <c r="CI132" s="18">
        <v>0</v>
      </c>
      <c r="CJ132" s="18">
        <v>0</v>
      </c>
      <c r="CK132" s="18">
        <v>0</v>
      </c>
      <c r="CL132" s="18">
        <v>0</v>
      </c>
      <c r="CM132" s="43">
        <v>0</v>
      </c>
      <c r="CN132" s="43">
        <v>13</v>
      </c>
      <c r="CO132" s="43">
        <v>0</v>
      </c>
      <c r="CP132" s="43">
        <v>204</v>
      </c>
      <c r="CQ132" s="43">
        <f>Table2[[#This Row],[Total Number of Industrial Jobs]]+Table2[[#This Row],[Total Number of Restaurant Jobs]]+Table2[[#This Row],[Total Number of Retail Jobs]]+Table2[[#This Row],[Total Number of Other Jobs]]</f>
        <v>217</v>
      </c>
      <c r="CR132" s="43">
        <v>0</v>
      </c>
      <c r="CS132" s="43">
        <v>13</v>
      </c>
      <c r="CT132" s="43">
        <v>0</v>
      </c>
      <c r="CU132" s="43">
        <v>204</v>
      </c>
      <c r="CV132" s="43">
        <f>Table2[[#This Row],[Number of Industrial Jobs Earning a Living Wage or more]]+Table2[[#This Row],[Number of Restaurant Jobs Earning a Living Wage or more]]+Table2[[#This Row],[Number of Retail Jobs Earning a Living Wage or more]]+Table2[[#This Row],[Number of Other Jobs Earning a Living Wage or more]]</f>
        <v>217</v>
      </c>
      <c r="CW132" s="47">
        <v>0</v>
      </c>
      <c r="CX132" s="47">
        <v>100</v>
      </c>
      <c r="CY132" s="47">
        <v>0</v>
      </c>
      <c r="CZ132" s="47">
        <v>100</v>
      </c>
      <c r="DA132" s="42">
        <v>1</v>
      </c>
      <c r="DB132" s="4"/>
      <c r="DE132" s="3"/>
      <c r="DF132" s="4"/>
      <c r="DG132" s="4"/>
      <c r="DH132" s="11"/>
      <c r="DI132" s="3"/>
      <c r="DJ132" s="1"/>
      <c r="DK132" s="1"/>
      <c r="DL132" s="1"/>
    </row>
    <row r="133" spans="1:116" x14ac:dyDescent="0.2">
      <c r="A133" s="12">
        <v>93892</v>
      </c>
      <c r="B133" s="14" t="s">
        <v>668</v>
      </c>
      <c r="C133" s="15" t="s">
        <v>1509</v>
      </c>
      <c r="D133" s="15" t="s">
        <v>671</v>
      </c>
      <c r="E133" s="25" t="s">
        <v>1672</v>
      </c>
      <c r="F133" s="26" t="s">
        <v>670</v>
      </c>
      <c r="G133" s="16">
        <v>95000000</v>
      </c>
      <c r="H133" s="14" t="s">
        <v>449</v>
      </c>
      <c r="I133" s="14" t="s">
        <v>669</v>
      </c>
      <c r="J133" s="12">
        <v>7</v>
      </c>
      <c r="K133" s="14" t="s">
        <v>94</v>
      </c>
      <c r="L133" s="15" t="s">
        <v>2225</v>
      </c>
      <c r="M133" s="15" t="s">
        <v>1902</v>
      </c>
      <c r="N133" s="15">
        <v>1175130</v>
      </c>
      <c r="O133" s="15">
        <v>3006580</v>
      </c>
      <c r="P133" s="13">
        <v>0</v>
      </c>
      <c r="Q133" s="13">
        <v>30</v>
      </c>
      <c r="R133" s="13">
        <v>0</v>
      </c>
      <c r="S133" s="13">
        <v>4547</v>
      </c>
      <c r="T133" s="13">
        <v>7251</v>
      </c>
      <c r="U133" s="13">
        <v>5957</v>
      </c>
      <c r="V133" s="13">
        <v>12994</v>
      </c>
      <c r="W133" s="13">
        <v>0</v>
      </c>
      <c r="X133" s="13">
        <v>0</v>
      </c>
      <c r="Y133" s="13">
        <v>30749</v>
      </c>
      <c r="Z133" s="13">
        <v>24849</v>
      </c>
      <c r="AA133" s="13">
        <v>55.448957689680967</v>
      </c>
      <c r="AB133" s="13" t="s">
        <v>16</v>
      </c>
      <c r="AC133" s="13" t="s">
        <v>17</v>
      </c>
      <c r="AD133" s="17">
        <v>21047</v>
      </c>
      <c r="AE133" s="13">
        <v>4671</v>
      </c>
      <c r="AF133" s="13">
        <v>667</v>
      </c>
      <c r="AG133" s="13">
        <v>992</v>
      </c>
      <c r="AH133" s="13">
        <v>3372</v>
      </c>
      <c r="AI133" s="18">
        <v>49206.566400000003</v>
      </c>
      <c r="AJ133" s="18">
        <v>242900.16500000001</v>
      </c>
      <c r="AK133" s="18">
        <v>225609.40169999999</v>
      </c>
      <c r="AL133" s="27">
        <f>Table2[[#This Row],[Direct Tax Revenue
Through Current FY]]+Table2[[#This Row],[Direct Tax Revenue
Next FY &amp; After]]</f>
        <v>468509.56669999997</v>
      </c>
      <c r="AM133" s="18">
        <v>92257.539699999994</v>
      </c>
      <c r="AN133" s="18">
        <v>497185.9326</v>
      </c>
      <c r="AO133" s="18">
        <v>422995.74729999999</v>
      </c>
      <c r="AP133" s="18">
        <f>Table2[[#This Row],[Indirect  &amp; Induced Tax Revenue
Through Current FY]]+Table2[[#This Row],[Indirect  &amp; Induced Tax Revenue
Next FY &amp; After]]</f>
        <v>920181.67989999999</v>
      </c>
      <c r="AQ133" s="18">
        <v>141464.1061</v>
      </c>
      <c r="AR133" s="18">
        <v>740086.09759999998</v>
      </c>
      <c r="AS133" s="18">
        <v>648605.14899999998</v>
      </c>
      <c r="AT133" s="18">
        <f>Table2[[#This Row],[Total Tax Revenue Generated
Through Current FY]]+Table2[[#This Row],[Total Tax Revenues Generated 
Next FY &amp; After]]</f>
        <v>1388691.2466</v>
      </c>
      <c r="AU133" s="18">
        <f>VLOOKUP(A:A,[1]AssistancePivot!$1:$1048576,86,FALSE)</f>
        <v>0</v>
      </c>
      <c r="AV133" s="18">
        <v>0</v>
      </c>
      <c r="AW133" s="18">
        <v>0</v>
      </c>
      <c r="AX133" s="18">
        <v>0</v>
      </c>
      <c r="AY133" s="18">
        <v>0</v>
      </c>
      <c r="AZ133" s="18">
        <v>0</v>
      </c>
      <c r="BA133" s="18">
        <v>0</v>
      </c>
      <c r="BB133" s="18">
        <f>Table2[[#This Row],[MRT Savings
Through Current FY]]+Table2[[#This Row],[MRT Savings
Next FY &amp; After]]</f>
        <v>0</v>
      </c>
      <c r="BC133" s="18">
        <v>0</v>
      </c>
      <c r="BD133" s="18">
        <v>0</v>
      </c>
      <c r="BE133" s="18">
        <v>0</v>
      </c>
      <c r="BF133" s="18">
        <f>Table2[[#This Row],[ST Savings
Through Current FY]]+Table2[[#This Row],[ST Savings
Next FY &amp; After]]</f>
        <v>0</v>
      </c>
      <c r="BG133" s="18">
        <v>72.126199999999997</v>
      </c>
      <c r="BH133" s="18">
        <v>366.38650000000001</v>
      </c>
      <c r="BI133" s="18">
        <v>229.01249999999999</v>
      </c>
      <c r="BJ133" s="18">
        <f>Table2[[#This Row],[Energy Savings
Through Current FY]]+Table2[[#This Row],[Energy Savings
Next FY &amp; After]]</f>
        <v>595.399</v>
      </c>
      <c r="BK133" s="18">
        <v>0</v>
      </c>
      <c r="BL133" s="18">
        <v>0</v>
      </c>
      <c r="BM133" s="18">
        <v>0</v>
      </c>
      <c r="BN133" s="18">
        <f>Table2[[#This Row],[Bond Savings
Through Current FY]]+Table2[[#This Row],[Bond Savings
Next FY &amp; After]]</f>
        <v>0</v>
      </c>
      <c r="BO133" s="18">
        <v>72.126199999999997</v>
      </c>
      <c r="BP133" s="18">
        <v>366.38650000000001</v>
      </c>
      <c r="BQ133" s="18">
        <v>229.01249999999999</v>
      </c>
      <c r="BR133" s="18">
        <f>Table2[[#This Row],[Total Savings
Through Current FY]]+Table2[[#This Row],[Total Savings
Next FY &amp; After]]</f>
        <v>595.399</v>
      </c>
      <c r="BS133" s="18">
        <v>0</v>
      </c>
      <c r="BT133" s="18">
        <v>0</v>
      </c>
      <c r="BU133" s="18">
        <v>0</v>
      </c>
      <c r="BV133" s="18">
        <f>Table2[[#This Row],[Recapture, Cancellation, or Reduction
Through Current FY]]+Table2[[#This Row],[Recapture, Cancellation, or Reduction
Next FY &amp; After]]</f>
        <v>0</v>
      </c>
      <c r="BW133" s="18">
        <v>0</v>
      </c>
      <c r="BX133" s="18">
        <v>0</v>
      </c>
      <c r="BY133" s="18">
        <v>0</v>
      </c>
      <c r="BZ133" s="18">
        <f>Table2[[#This Row],[Penalty Paid
Through Current FY]]+Table2[[#This Row],[Penalty Paid
Next FY &amp; After]]</f>
        <v>0</v>
      </c>
      <c r="CA133" s="18">
        <v>0</v>
      </c>
      <c r="CB133" s="18">
        <v>0</v>
      </c>
      <c r="CC133" s="18">
        <v>0</v>
      </c>
      <c r="CD133" s="18">
        <f>Table2[[#This Row],[Total Recapture &amp; Penalties
Through Current FY]]+Table2[[#This Row],[Total Recapture &amp; Penalties
Next FY &amp; After]]</f>
        <v>0</v>
      </c>
      <c r="CE133" s="18">
        <v>141391.97990000001</v>
      </c>
      <c r="CF133" s="18">
        <v>739719.71109999996</v>
      </c>
      <c r="CG133" s="18">
        <v>648376.13650000002</v>
      </c>
      <c r="CH133" s="18">
        <f>Table2[[#This Row],[Total Net Tax Revenue Generated
Through Current FY]]+Table2[[#This Row],[Total Net Tax Revenue Generated
Next FY &amp; After]]</f>
        <v>1388095.8476</v>
      </c>
      <c r="CI133" s="18">
        <v>0</v>
      </c>
      <c r="CJ133" s="18">
        <v>1043.8710000000001</v>
      </c>
      <c r="CK133" s="18">
        <v>0</v>
      </c>
      <c r="CL133" s="18">
        <v>0</v>
      </c>
      <c r="CM133" s="43">
        <v>0</v>
      </c>
      <c r="CN133" s="43">
        <v>0</v>
      </c>
      <c r="CO133" s="43">
        <v>0</v>
      </c>
      <c r="CP133" s="43">
        <v>30749</v>
      </c>
      <c r="CQ133" s="43">
        <f>Table2[[#This Row],[Total Number of Industrial Jobs]]+Table2[[#This Row],[Total Number of Restaurant Jobs]]+Table2[[#This Row],[Total Number of Retail Jobs]]+Table2[[#This Row],[Total Number of Other Jobs]]</f>
        <v>30749</v>
      </c>
      <c r="CR133" s="43">
        <v>0</v>
      </c>
      <c r="CS133" s="43">
        <v>0</v>
      </c>
      <c r="CT133" s="43">
        <v>0</v>
      </c>
      <c r="CU133" s="43">
        <v>30749</v>
      </c>
      <c r="CV133" s="43">
        <f>Table2[[#This Row],[Number of Industrial Jobs Earning a Living Wage or more]]+Table2[[#This Row],[Number of Restaurant Jobs Earning a Living Wage or more]]+Table2[[#This Row],[Number of Retail Jobs Earning a Living Wage or more]]+Table2[[#This Row],[Number of Other Jobs Earning a Living Wage or more]]</f>
        <v>30749</v>
      </c>
      <c r="CW133" s="47">
        <v>0</v>
      </c>
      <c r="CX133" s="47">
        <v>0</v>
      </c>
      <c r="CY133" s="47">
        <v>0</v>
      </c>
      <c r="CZ133" s="47">
        <v>100</v>
      </c>
      <c r="DA133" s="42">
        <v>1</v>
      </c>
      <c r="DB133" s="4"/>
      <c r="DE133" s="3"/>
      <c r="DF133" s="4"/>
      <c r="DG133" s="4"/>
      <c r="DH133" s="11"/>
      <c r="DI133" s="3"/>
      <c r="DJ133" s="1"/>
      <c r="DK133" s="1"/>
      <c r="DL133" s="1"/>
    </row>
    <row r="134" spans="1:116" x14ac:dyDescent="0.2">
      <c r="A134" s="12">
        <v>92989</v>
      </c>
      <c r="B134" s="14" t="s">
        <v>354</v>
      </c>
      <c r="C134" s="15" t="s">
        <v>1569</v>
      </c>
      <c r="D134" s="15" t="s">
        <v>356</v>
      </c>
      <c r="E134" s="25" t="s">
        <v>1683</v>
      </c>
      <c r="F134" s="26" t="s">
        <v>13</v>
      </c>
      <c r="G134" s="16">
        <v>1900000</v>
      </c>
      <c r="H134" s="14" t="s">
        <v>22</v>
      </c>
      <c r="I134" s="14" t="s">
        <v>355</v>
      </c>
      <c r="J134" s="12">
        <v>37</v>
      </c>
      <c r="K134" s="14" t="s">
        <v>12</v>
      </c>
      <c r="L134" s="15" t="s">
        <v>2067</v>
      </c>
      <c r="M134" s="15" t="s">
        <v>1960</v>
      </c>
      <c r="N134" s="15">
        <v>28500</v>
      </c>
      <c r="O134" s="15">
        <v>21000</v>
      </c>
      <c r="P134" s="13">
        <v>0</v>
      </c>
      <c r="Q134" s="13">
        <v>6</v>
      </c>
      <c r="R134" s="13">
        <v>0</v>
      </c>
      <c r="S134" s="13">
        <v>0</v>
      </c>
      <c r="T134" s="13">
        <v>8</v>
      </c>
      <c r="U134" s="13">
        <v>0</v>
      </c>
      <c r="V134" s="13">
        <v>21</v>
      </c>
      <c r="W134" s="13">
        <v>0</v>
      </c>
      <c r="X134" s="13">
        <v>0</v>
      </c>
      <c r="Y134" s="13">
        <v>29</v>
      </c>
      <c r="Z134" s="13">
        <v>25</v>
      </c>
      <c r="AA134" s="13">
        <v>86.206896551724128</v>
      </c>
      <c r="AB134" s="13" t="s">
        <v>16</v>
      </c>
      <c r="AC134" s="13" t="s">
        <v>16</v>
      </c>
      <c r="AD134" s="17">
        <v>0</v>
      </c>
      <c r="AE134" s="13">
        <v>0</v>
      </c>
      <c r="AF134" s="13">
        <v>0</v>
      </c>
      <c r="AG134" s="13">
        <v>0</v>
      </c>
      <c r="AH134" s="13">
        <v>0</v>
      </c>
      <c r="AI134" s="18">
        <v>298.2799</v>
      </c>
      <c r="AJ134" s="18">
        <v>3230.0841</v>
      </c>
      <c r="AK134" s="18">
        <v>620.48320000000001</v>
      </c>
      <c r="AL134" s="27">
        <f>Table2[[#This Row],[Direct Tax Revenue
Through Current FY]]+Table2[[#This Row],[Direct Tax Revenue
Next FY &amp; After]]</f>
        <v>3850.5673000000002</v>
      </c>
      <c r="AM134" s="18">
        <v>175.2638</v>
      </c>
      <c r="AN134" s="18">
        <v>2291.0990000000002</v>
      </c>
      <c r="AO134" s="18">
        <v>364.58460000000002</v>
      </c>
      <c r="AP134" s="18">
        <f>Table2[[#This Row],[Indirect  &amp; Induced Tax Revenue
Through Current FY]]+Table2[[#This Row],[Indirect  &amp; Induced Tax Revenue
Next FY &amp; After]]</f>
        <v>2655.6836000000003</v>
      </c>
      <c r="AQ134" s="18">
        <v>473.5437</v>
      </c>
      <c r="AR134" s="18">
        <v>5521.1831000000002</v>
      </c>
      <c r="AS134" s="18">
        <v>985.06780000000003</v>
      </c>
      <c r="AT134" s="18">
        <f>Table2[[#This Row],[Total Tax Revenue Generated
Through Current FY]]+Table2[[#This Row],[Total Tax Revenues Generated 
Next FY &amp; After]]</f>
        <v>6506.2509</v>
      </c>
      <c r="AU134" s="18">
        <f>VLOOKUP(A:A,[1]AssistancePivot!$1:$1048576,86,FALSE)</f>
        <v>41.703000000000003</v>
      </c>
      <c r="AV134" s="18">
        <v>192.04759999999999</v>
      </c>
      <c r="AW134" s="18">
        <v>86.750799999999998</v>
      </c>
      <c r="AX134" s="18">
        <v>278.79840000000002</v>
      </c>
      <c r="AY134" s="18">
        <v>0</v>
      </c>
      <c r="AZ134" s="18">
        <v>28.659700000000001</v>
      </c>
      <c r="BA134" s="18">
        <v>0</v>
      </c>
      <c r="BB134" s="18">
        <f>Table2[[#This Row],[MRT Savings
Through Current FY]]+Table2[[#This Row],[MRT Savings
Next FY &amp; After]]</f>
        <v>28.659700000000001</v>
      </c>
      <c r="BC134" s="18">
        <v>0</v>
      </c>
      <c r="BD134" s="18">
        <v>4.4325000000000001</v>
      </c>
      <c r="BE134" s="18">
        <v>0</v>
      </c>
      <c r="BF134" s="18">
        <f>Table2[[#This Row],[ST Savings
Through Current FY]]+Table2[[#This Row],[ST Savings
Next FY &amp; After]]</f>
        <v>4.4325000000000001</v>
      </c>
      <c r="BG134" s="18">
        <v>0</v>
      </c>
      <c r="BH134" s="18">
        <v>0</v>
      </c>
      <c r="BI134" s="18">
        <v>0</v>
      </c>
      <c r="BJ134" s="18">
        <f>Table2[[#This Row],[Energy Savings
Through Current FY]]+Table2[[#This Row],[Energy Savings
Next FY &amp; After]]</f>
        <v>0</v>
      </c>
      <c r="BK134" s="18">
        <v>0</v>
      </c>
      <c r="BL134" s="18">
        <v>0</v>
      </c>
      <c r="BM134" s="18">
        <v>0</v>
      </c>
      <c r="BN134" s="18">
        <f>Table2[[#This Row],[Bond Savings
Through Current FY]]+Table2[[#This Row],[Bond Savings
Next FY &amp; After]]</f>
        <v>0</v>
      </c>
      <c r="BO134" s="18">
        <v>41.703000000000003</v>
      </c>
      <c r="BP134" s="18">
        <v>225.13980000000001</v>
      </c>
      <c r="BQ134" s="18">
        <v>86.750799999999998</v>
      </c>
      <c r="BR134" s="18">
        <f>Table2[[#This Row],[Total Savings
Through Current FY]]+Table2[[#This Row],[Total Savings
Next FY &amp; After]]</f>
        <v>311.89060000000001</v>
      </c>
      <c r="BS134" s="18">
        <v>0</v>
      </c>
      <c r="BT134" s="18">
        <v>0</v>
      </c>
      <c r="BU134" s="18">
        <v>0</v>
      </c>
      <c r="BV134" s="18">
        <f>Table2[[#This Row],[Recapture, Cancellation, or Reduction
Through Current FY]]+Table2[[#This Row],[Recapture, Cancellation, or Reduction
Next FY &amp; After]]</f>
        <v>0</v>
      </c>
      <c r="BW134" s="18">
        <v>0</v>
      </c>
      <c r="BX134" s="18">
        <v>0</v>
      </c>
      <c r="BY134" s="18">
        <v>0</v>
      </c>
      <c r="BZ134" s="18">
        <f>Table2[[#This Row],[Penalty Paid
Through Current FY]]+Table2[[#This Row],[Penalty Paid
Next FY &amp; After]]</f>
        <v>0</v>
      </c>
      <c r="CA134" s="18">
        <v>0</v>
      </c>
      <c r="CB134" s="18">
        <v>0</v>
      </c>
      <c r="CC134" s="18">
        <v>0</v>
      </c>
      <c r="CD134" s="18">
        <f>Table2[[#This Row],[Total Recapture &amp; Penalties
Through Current FY]]+Table2[[#This Row],[Total Recapture &amp; Penalties
Next FY &amp; After]]</f>
        <v>0</v>
      </c>
      <c r="CE134" s="18">
        <v>431.84070000000003</v>
      </c>
      <c r="CF134" s="18">
        <v>5296.0433000000003</v>
      </c>
      <c r="CG134" s="18">
        <v>898.31700000000001</v>
      </c>
      <c r="CH134" s="18">
        <f>Table2[[#This Row],[Total Net Tax Revenue Generated
Through Current FY]]+Table2[[#This Row],[Total Net Tax Revenue Generated
Next FY &amp; After]]</f>
        <v>6194.3603000000003</v>
      </c>
      <c r="CI134" s="18">
        <v>0</v>
      </c>
      <c r="CJ134" s="18">
        <v>0</v>
      </c>
      <c r="CK134" s="18">
        <v>0</v>
      </c>
      <c r="CL134" s="18">
        <v>0</v>
      </c>
      <c r="CM134" s="43">
        <v>0</v>
      </c>
      <c r="CN134" s="43">
        <v>0</v>
      </c>
      <c r="CO134" s="43">
        <v>0</v>
      </c>
      <c r="CP134" s="43">
        <v>0</v>
      </c>
      <c r="CQ134" s="43">
        <f>Table2[[#This Row],[Total Number of Industrial Jobs]]+Table2[[#This Row],[Total Number of Restaurant Jobs]]+Table2[[#This Row],[Total Number of Retail Jobs]]+Table2[[#This Row],[Total Number of Other Jobs]]</f>
        <v>0</v>
      </c>
      <c r="CR134" s="43">
        <v>0</v>
      </c>
      <c r="CS134" s="43">
        <v>0</v>
      </c>
      <c r="CT134" s="43">
        <v>0</v>
      </c>
      <c r="CU134" s="43">
        <v>0</v>
      </c>
      <c r="CV134" s="43">
        <f>Table2[[#This Row],[Number of Industrial Jobs Earning a Living Wage or more]]+Table2[[#This Row],[Number of Restaurant Jobs Earning a Living Wage or more]]+Table2[[#This Row],[Number of Retail Jobs Earning a Living Wage or more]]+Table2[[#This Row],[Number of Other Jobs Earning a Living Wage or more]]</f>
        <v>0</v>
      </c>
      <c r="CW134" s="47">
        <v>0</v>
      </c>
      <c r="CX134" s="47">
        <v>0</v>
      </c>
      <c r="CY134" s="47">
        <v>0</v>
      </c>
      <c r="CZ134" s="47">
        <v>0</v>
      </c>
      <c r="DA134" s="42"/>
      <c r="DB134" s="4"/>
      <c r="DE134" s="3"/>
      <c r="DF134" s="4"/>
      <c r="DG134" s="4"/>
      <c r="DH134" s="11"/>
      <c r="DI134" s="3"/>
      <c r="DJ134" s="1"/>
      <c r="DK134" s="1"/>
      <c r="DL134" s="1"/>
    </row>
    <row r="135" spans="1:116" x14ac:dyDescent="0.2">
      <c r="A135" s="12">
        <v>92765</v>
      </c>
      <c r="B135" s="14" t="s">
        <v>255</v>
      </c>
      <c r="C135" s="15" t="s">
        <v>1556</v>
      </c>
      <c r="D135" s="15" t="s">
        <v>257</v>
      </c>
      <c r="E135" s="25" t="s">
        <v>1675</v>
      </c>
      <c r="F135" s="26" t="s">
        <v>13</v>
      </c>
      <c r="G135" s="16">
        <v>2075000</v>
      </c>
      <c r="H135" s="14" t="s">
        <v>22</v>
      </c>
      <c r="I135" s="14" t="s">
        <v>256</v>
      </c>
      <c r="J135" s="12">
        <v>38</v>
      </c>
      <c r="K135" s="14" t="s">
        <v>12</v>
      </c>
      <c r="L135" s="15" t="s">
        <v>2051</v>
      </c>
      <c r="M135" s="15" t="s">
        <v>2052</v>
      </c>
      <c r="N135" s="15">
        <v>12520</v>
      </c>
      <c r="O135" s="15">
        <v>12500</v>
      </c>
      <c r="P135" s="13">
        <v>0</v>
      </c>
      <c r="Q135" s="13">
        <v>4</v>
      </c>
      <c r="R135" s="13">
        <v>0</v>
      </c>
      <c r="S135" s="13">
        <v>0</v>
      </c>
      <c r="T135" s="13">
        <v>0</v>
      </c>
      <c r="U135" s="13">
        <v>0</v>
      </c>
      <c r="V135" s="13">
        <v>18</v>
      </c>
      <c r="W135" s="13">
        <v>0</v>
      </c>
      <c r="X135" s="13">
        <v>0</v>
      </c>
      <c r="Y135" s="13">
        <v>18</v>
      </c>
      <c r="Z135" s="13">
        <v>18</v>
      </c>
      <c r="AA135" s="13">
        <v>77.777777777777786</v>
      </c>
      <c r="AB135" s="13" t="s">
        <v>16</v>
      </c>
      <c r="AC135" s="13" t="s">
        <v>16</v>
      </c>
      <c r="AD135" s="17">
        <v>0</v>
      </c>
      <c r="AE135" s="13">
        <v>0</v>
      </c>
      <c r="AF135" s="13">
        <v>0</v>
      </c>
      <c r="AG135" s="13">
        <v>0</v>
      </c>
      <c r="AH135" s="13">
        <v>0</v>
      </c>
      <c r="AI135" s="18">
        <v>186.297</v>
      </c>
      <c r="AJ135" s="18">
        <v>1852.7118</v>
      </c>
      <c r="AK135" s="18">
        <v>325.82389999999998</v>
      </c>
      <c r="AL135" s="27">
        <f>Table2[[#This Row],[Direct Tax Revenue
Through Current FY]]+Table2[[#This Row],[Direct Tax Revenue
Next FY &amp; After]]</f>
        <v>2178.5356999999999</v>
      </c>
      <c r="AM135" s="18">
        <v>105.2809</v>
      </c>
      <c r="AN135" s="18">
        <v>1301.9728</v>
      </c>
      <c r="AO135" s="18">
        <v>184.131</v>
      </c>
      <c r="AP135" s="18">
        <f>Table2[[#This Row],[Indirect  &amp; Induced Tax Revenue
Through Current FY]]+Table2[[#This Row],[Indirect  &amp; Induced Tax Revenue
Next FY &amp; After]]</f>
        <v>1486.1038000000001</v>
      </c>
      <c r="AQ135" s="18">
        <v>291.5779</v>
      </c>
      <c r="AR135" s="18">
        <v>3154.6846</v>
      </c>
      <c r="AS135" s="18">
        <v>509.95490000000001</v>
      </c>
      <c r="AT135" s="18">
        <f>Table2[[#This Row],[Total Tax Revenue Generated
Through Current FY]]+Table2[[#This Row],[Total Tax Revenues Generated 
Next FY &amp; After]]</f>
        <v>3664.6395000000002</v>
      </c>
      <c r="AU135" s="18">
        <f>VLOOKUP(A:A,[1]AssistancePivot!$1:$1048576,86,FALSE)</f>
        <v>38.354900000000001</v>
      </c>
      <c r="AV135" s="18">
        <v>192.95480000000001</v>
      </c>
      <c r="AW135" s="18">
        <v>67.080799999999996</v>
      </c>
      <c r="AX135" s="18">
        <v>260.03559999999999</v>
      </c>
      <c r="AY135" s="18">
        <v>0</v>
      </c>
      <c r="AZ135" s="18">
        <v>31.581</v>
      </c>
      <c r="BA135" s="18">
        <v>0</v>
      </c>
      <c r="BB135" s="18">
        <f>Table2[[#This Row],[MRT Savings
Through Current FY]]+Table2[[#This Row],[MRT Savings
Next FY &amp; After]]</f>
        <v>31.581</v>
      </c>
      <c r="BC135" s="18">
        <v>0</v>
      </c>
      <c r="BD135" s="18">
        <v>2.8811</v>
      </c>
      <c r="BE135" s="18">
        <v>0</v>
      </c>
      <c r="BF135" s="18">
        <f>Table2[[#This Row],[ST Savings
Through Current FY]]+Table2[[#This Row],[ST Savings
Next FY &amp; After]]</f>
        <v>2.8811</v>
      </c>
      <c r="BG135" s="18">
        <v>0</v>
      </c>
      <c r="BH135" s="18">
        <v>0</v>
      </c>
      <c r="BI135" s="18">
        <v>0</v>
      </c>
      <c r="BJ135" s="18">
        <f>Table2[[#This Row],[Energy Savings
Through Current FY]]+Table2[[#This Row],[Energy Savings
Next FY &amp; After]]</f>
        <v>0</v>
      </c>
      <c r="BK135" s="18">
        <v>0</v>
      </c>
      <c r="BL135" s="18">
        <v>0</v>
      </c>
      <c r="BM135" s="18">
        <v>0</v>
      </c>
      <c r="BN135" s="18">
        <f>Table2[[#This Row],[Bond Savings
Through Current FY]]+Table2[[#This Row],[Bond Savings
Next FY &amp; After]]</f>
        <v>0</v>
      </c>
      <c r="BO135" s="18">
        <v>38.354900000000001</v>
      </c>
      <c r="BP135" s="18">
        <v>227.4169</v>
      </c>
      <c r="BQ135" s="18">
        <v>67.080799999999996</v>
      </c>
      <c r="BR135" s="18">
        <f>Table2[[#This Row],[Total Savings
Through Current FY]]+Table2[[#This Row],[Total Savings
Next FY &amp; After]]</f>
        <v>294.49770000000001</v>
      </c>
      <c r="BS135" s="18">
        <v>0</v>
      </c>
      <c r="BT135" s="18">
        <v>0</v>
      </c>
      <c r="BU135" s="18">
        <v>0</v>
      </c>
      <c r="BV135" s="18">
        <f>Table2[[#This Row],[Recapture, Cancellation, or Reduction
Through Current FY]]+Table2[[#This Row],[Recapture, Cancellation, or Reduction
Next FY &amp; After]]</f>
        <v>0</v>
      </c>
      <c r="BW135" s="18">
        <v>0</v>
      </c>
      <c r="BX135" s="18">
        <v>0</v>
      </c>
      <c r="BY135" s="18">
        <v>0</v>
      </c>
      <c r="BZ135" s="18">
        <f>Table2[[#This Row],[Penalty Paid
Through Current FY]]+Table2[[#This Row],[Penalty Paid
Next FY &amp; After]]</f>
        <v>0</v>
      </c>
      <c r="CA135" s="18">
        <v>0</v>
      </c>
      <c r="CB135" s="18">
        <v>0</v>
      </c>
      <c r="CC135" s="18">
        <v>0</v>
      </c>
      <c r="CD135" s="18">
        <f>Table2[[#This Row],[Total Recapture &amp; Penalties
Through Current FY]]+Table2[[#This Row],[Total Recapture &amp; Penalties
Next FY &amp; After]]</f>
        <v>0</v>
      </c>
      <c r="CE135" s="18">
        <v>253.22300000000001</v>
      </c>
      <c r="CF135" s="18">
        <v>2927.2676999999999</v>
      </c>
      <c r="CG135" s="18">
        <v>442.8741</v>
      </c>
      <c r="CH135" s="18">
        <f>Table2[[#This Row],[Total Net Tax Revenue Generated
Through Current FY]]+Table2[[#This Row],[Total Net Tax Revenue Generated
Next FY &amp; After]]</f>
        <v>3370.1417999999999</v>
      </c>
      <c r="CI135" s="18">
        <v>0</v>
      </c>
      <c r="CJ135" s="18">
        <v>0</v>
      </c>
      <c r="CK135" s="18">
        <v>0</v>
      </c>
      <c r="CL135" s="18">
        <v>0</v>
      </c>
      <c r="CM135" s="43">
        <v>18</v>
      </c>
      <c r="CN135" s="43">
        <v>0</v>
      </c>
      <c r="CO135" s="43">
        <v>0</v>
      </c>
      <c r="CP135" s="43">
        <v>0</v>
      </c>
      <c r="CQ135" s="43">
        <f>Table2[[#This Row],[Total Number of Industrial Jobs]]+Table2[[#This Row],[Total Number of Restaurant Jobs]]+Table2[[#This Row],[Total Number of Retail Jobs]]+Table2[[#This Row],[Total Number of Other Jobs]]</f>
        <v>18</v>
      </c>
      <c r="CR135" s="43">
        <v>0</v>
      </c>
      <c r="CS135" s="43">
        <v>0</v>
      </c>
      <c r="CT135" s="43">
        <v>0</v>
      </c>
      <c r="CU135" s="43">
        <v>0</v>
      </c>
      <c r="CV135" s="43">
        <f>Table2[[#This Row],[Number of Industrial Jobs Earning a Living Wage or more]]+Table2[[#This Row],[Number of Restaurant Jobs Earning a Living Wage or more]]+Table2[[#This Row],[Number of Retail Jobs Earning a Living Wage or more]]+Table2[[#This Row],[Number of Other Jobs Earning a Living Wage or more]]</f>
        <v>0</v>
      </c>
      <c r="CW135" s="47">
        <v>0</v>
      </c>
      <c r="CX135" s="47">
        <v>0</v>
      </c>
      <c r="CY135" s="47">
        <v>0</v>
      </c>
      <c r="CZ135" s="47">
        <v>0</v>
      </c>
      <c r="DA135" s="42">
        <v>0</v>
      </c>
      <c r="DB135" s="4"/>
      <c r="DE135" s="3"/>
      <c r="DF135" s="4"/>
      <c r="DG135" s="4"/>
      <c r="DH135" s="11"/>
      <c r="DI135" s="3"/>
      <c r="DJ135" s="1"/>
      <c r="DK135" s="1"/>
      <c r="DL135" s="1"/>
    </row>
    <row r="136" spans="1:116" x14ac:dyDescent="0.2">
      <c r="A136" s="12">
        <v>92255</v>
      </c>
      <c r="B136" s="14" t="s">
        <v>55</v>
      </c>
      <c r="C136" s="15" t="s">
        <v>1492</v>
      </c>
      <c r="D136" s="15" t="s">
        <v>57</v>
      </c>
      <c r="E136" s="25" t="s">
        <v>1655</v>
      </c>
      <c r="F136" s="26" t="s">
        <v>13</v>
      </c>
      <c r="G136" s="16">
        <v>545000</v>
      </c>
      <c r="H136" s="14" t="s">
        <v>22</v>
      </c>
      <c r="I136" s="14" t="s">
        <v>56</v>
      </c>
      <c r="J136" s="12">
        <v>26</v>
      </c>
      <c r="K136" s="14" t="s">
        <v>20</v>
      </c>
      <c r="L136" s="15" t="s">
        <v>1908</v>
      </c>
      <c r="M136" s="15" t="s">
        <v>1909</v>
      </c>
      <c r="N136" s="15">
        <v>7500</v>
      </c>
      <c r="O136" s="15">
        <v>7500</v>
      </c>
      <c r="P136" s="13">
        <v>0</v>
      </c>
      <c r="Q136" s="13">
        <v>14</v>
      </c>
      <c r="R136" s="13">
        <v>0</v>
      </c>
      <c r="S136" s="13">
        <v>0</v>
      </c>
      <c r="T136" s="13">
        <v>0</v>
      </c>
      <c r="U136" s="13">
        <v>0</v>
      </c>
      <c r="V136" s="13">
        <v>0</v>
      </c>
      <c r="W136" s="13">
        <v>0</v>
      </c>
      <c r="X136" s="13">
        <v>0</v>
      </c>
      <c r="Y136" s="13">
        <v>0</v>
      </c>
      <c r="Z136" s="13">
        <v>49</v>
      </c>
      <c r="AA136" s="13">
        <v>0</v>
      </c>
      <c r="AB136" s="13">
        <v>0</v>
      </c>
      <c r="AC136" s="13">
        <v>0</v>
      </c>
      <c r="AD136" s="17">
        <v>0</v>
      </c>
      <c r="AE136" s="13">
        <v>0</v>
      </c>
      <c r="AF136" s="13">
        <v>0</v>
      </c>
      <c r="AG136" s="13">
        <v>0</v>
      </c>
      <c r="AH136" s="13">
        <v>0</v>
      </c>
      <c r="AI136" s="18">
        <v>367.96910000000003</v>
      </c>
      <c r="AJ136" s="18">
        <v>4430.6211000000003</v>
      </c>
      <c r="AK136" s="18">
        <v>0</v>
      </c>
      <c r="AL136" s="27">
        <f>Table2[[#This Row],[Direct Tax Revenue
Through Current FY]]+Table2[[#This Row],[Direct Tax Revenue
Next FY &amp; After]]</f>
        <v>4430.6211000000003</v>
      </c>
      <c r="AM136" s="18">
        <v>275.16000000000003</v>
      </c>
      <c r="AN136" s="18">
        <v>3700.4106999999999</v>
      </c>
      <c r="AO136" s="18">
        <v>0</v>
      </c>
      <c r="AP136" s="18">
        <f>Table2[[#This Row],[Indirect  &amp; Induced Tax Revenue
Through Current FY]]+Table2[[#This Row],[Indirect  &amp; Induced Tax Revenue
Next FY &amp; After]]</f>
        <v>3700.4106999999999</v>
      </c>
      <c r="AQ136" s="18">
        <v>643.12909999999999</v>
      </c>
      <c r="AR136" s="18">
        <v>8131.0317999999997</v>
      </c>
      <c r="AS136" s="18">
        <v>0</v>
      </c>
      <c r="AT136" s="18">
        <f>Table2[[#This Row],[Total Tax Revenue Generated
Through Current FY]]+Table2[[#This Row],[Total Tax Revenues Generated 
Next FY &amp; After]]</f>
        <v>8131.0317999999997</v>
      </c>
      <c r="AU136" s="18">
        <f>VLOOKUP(A:A,[1]AssistancePivot!$1:$1048576,86,FALSE)</f>
        <v>8.0672999999999995</v>
      </c>
      <c r="AV136" s="18">
        <v>142.63560000000001</v>
      </c>
      <c r="AW136" s="18">
        <v>0</v>
      </c>
      <c r="AX136" s="18">
        <v>142.63560000000001</v>
      </c>
      <c r="AY136" s="18">
        <v>0</v>
      </c>
      <c r="AZ136" s="18">
        <v>6.3735999999999997</v>
      </c>
      <c r="BA136" s="18">
        <v>0</v>
      </c>
      <c r="BB136" s="18">
        <f>Table2[[#This Row],[MRT Savings
Through Current FY]]+Table2[[#This Row],[MRT Savings
Next FY &amp; After]]</f>
        <v>6.3735999999999997</v>
      </c>
      <c r="BC136" s="18">
        <v>0</v>
      </c>
      <c r="BD136" s="18">
        <v>0</v>
      </c>
      <c r="BE136" s="18">
        <v>0</v>
      </c>
      <c r="BF136" s="18">
        <f>Table2[[#This Row],[ST Savings
Through Current FY]]+Table2[[#This Row],[ST Savings
Next FY &amp; After]]</f>
        <v>0</v>
      </c>
      <c r="BG136" s="18">
        <v>0</v>
      </c>
      <c r="BH136" s="18">
        <v>0</v>
      </c>
      <c r="BI136" s="18">
        <v>0</v>
      </c>
      <c r="BJ136" s="18">
        <f>Table2[[#This Row],[Energy Savings
Through Current FY]]+Table2[[#This Row],[Energy Savings
Next FY &amp; After]]</f>
        <v>0</v>
      </c>
      <c r="BK136" s="18">
        <v>0</v>
      </c>
      <c r="BL136" s="18">
        <v>0</v>
      </c>
      <c r="BM136" s="18">
        <v>0</v>
      </c>
      <c r="BN136" s="18">
        <f>Table2[[#This Row],[Bond Savings
Through Current FY]]+Table2[[#This Row],[Bond Savings
Next FY &amp; After]]</f>
        <v>0</v>
      </c>
      <c r="BO136" s="18">
        <v>8.0672999999999995</v>
      </c>
      <c r="BP136" s="18">
        <v>149.00919999999999</v>
      </c>
      <c r="BQ136" s="18">
        <v>0</v>
      </c>
      <c r="BR136" s="18">
        <f>Table2[[#This Row],[Total Savings
Through Current FY]]+Table2[[#This Row],[Total Savings
Next FY &amp; After]]</f>
        <v>149.00919999999999</v>
      </c>
      <c r="BS136" s="18">
        <v>0</v>
      </c>
      <c r="BT136" s="18">
        <v>0</v>
      </c>
      <c r="BU136" s="18">
        <v>0</v>
      </c>
      <c r="BV136" s="18">
        <f>Table2[[#This Row],[Recapture, Cancellation, or Reduction
Through Current FY]]+Table2[[#This Row],[Recapture, Cancellation, or Reduction
Next FY &amp; After]]</f>
        <v>0</v>
      </c>
      <c r="BW136" s="18">
        <v>0</v>
      </c>
      <c r="BX136" s="18">
        <v>0</v>
      </c>
      <c r="BY136" s="18">
        <v>0</v>
      </c>
      <c r="BZ136" s="18">
        <f>Table2[[#This Row],[Penalty Paid
Through Current FY]]+Table2[[#This Row],[Penalty Paid
Next FY &amp; After]]</f>
        <v>0</v>
      </c>
      <c r="CA136" s="18">
        <v>0</v>
      </c>
      <c r="CB136" s="18">
        <v>0</v>
      </c>
      <c r="CC136" s="18">
        <v>0</v>
      </c>
      <c r="CD136" s="18">
        <f>Table2[[#This Row],[Total Recapture &amp; Penalties
Through Current FY]]+Table2[[#This Row],[Total Recapture &amp; Penalties
Next FY &amp; After]]</f>
        <v>0</v>
      </c>
      <c r="CE136" s="18">
        <v>635.06179999999995</v>
      </c>
      <c r="CF136" s="18">
        <v>7982.0226000000002</v>
      </c>
      <c r="CG136" s="18">
        <v>0</v>
      </c>
      <c r="CH136" s="18">
        <f>Table2[[#This Row],[Total Net Tax Revenue Generated
Through Current FY]]+Table2[[#This Row],[Total Net Tax Revenue Generated
Next FY &amp; After]]</f>
        <v>7982.0226000000002</v>
      </c>
      <c r="CI136" s="18">
        <v>0</v>
      </c>
      <c r="CJ136" s="18">
        <v>0</v>
      </c>
      <c r="CK136" s="18">
        <v>0</v>
      </c>
      <c r="CL136" s="18">
        <v>0</v>
      </c>
      <c r="CM136" s="43"/>
      <c r="CN136" s="43"/>
      <c r="CO136" s="43"/>
      <c r="CP136" s="43"/>
      <c r="CQ136" s="43"/>
      <c r="CR136" s="43"/>
      <c r="CS136" s="43"/>
      <c r="CT136" s="43"/>
      <c r="CU136" s="43"/>
      <c r="CV136" s="43"/>
      <c r="CW136" s="47"/>
      <c r="CX136" s="47"/>
      <c r="CY136" s="47"/>
      <c r="CZ136" s="47"/>
      <c r="DA136" s="42"/>
      <c r="DB136" s="4"/>
      <c r="DE136" s="3"/>
      <c r="DF136" s="4"/>
      <c r="DG136" s="4"/>
      <c r="DH136" s="11"/>
      <c r="DI136" s="3"/>
      <c r="DJ136" s="1"/>
      <c r="DK136" s="1"/>
      <c r="DL136" s="1"/>
    </row>
    <row r="137" spans="1:116" x14ac:dyDescent="0.2">
      <c r="A137" s="12">
        <v>94216</v>
      </c>
      <c r="B137" s="14" t="s">
        <v>1232</v>
      </c>
      <c r="C137" s="15" t="s">
        <v>1646</v>
      </c>
      <c r="D137" s="15" t="s">
        <v>1234</v>
      </c>
      <c r="E137" s="25" t="s">
        <v>1845</v>
      </c>
      <c r="F137" s="26" t="s">
        <v>1061</v>
      </c>
      <c r="G137" s="16">
        <v>0</v>
      </c>
      <c r="H137" s="14"/>
      <c r="I137" s="14" t="s">
        <v>1233</v>
      </c>
      <c r="J137" s="12">
        <v>42</v>
      </c>
      <c r="K137" s="14" t="s">
        <v>12</v>
      </c>
      <c r="L137" s="15" t="s">
        <v>2406</v>
      </c>
      <c r="M137" s="15" t="s">
        <v>1902</v>
      </c>
      <c r="N137" s="15">
        <v>3740</v>
      </c>
      <c r="O137" s="15">
        <v>9500</v>
      </c>
      <c r="P137" s="13">
        <v>25</v>
      </c>
      <c r="Q137" s="13">
        <v>18</v>
      </c>
      <c r="R137" s="13">
        <v>0</v>
      </c>
      <c r="S137" s="13">
        <v>0</v>
      </c>
      <c r="T137" s="13">
        <v>0</v>
      </c>
      <c r="U137" s="13">
        <v>0</v>
      </c>
      <c r="V137" s="13">
        <v>0</v>
      </c>
      <c r="W137" s="13">
        <v>0</v>
      </c>
      <c r="X137" s="13">
        <v>0</v>
      </c>
      <c r="Y137" s="13">
        <v>0</v>
      </c>
      <c r="Z137" s="13">
        <v>12</v>
      </c>
      <c r="AA137" s="13">
        <v>0</v>
      </c>
      <c r="AB137" s="13">
        <v>0</v>
      </c>
      <c r="AC137" s="13">
        <v>0</v>
      </c>
      <c r="AD137" s="17">
        <v>0</v>
      </c>
      <c r="AE137" s="13">
        <v>0</v>
      </c>
      <c r="AF137" s="13">
        <v>0</v>
      </c>
      <c r="AG137" s="13">
        <v>0</v>
      </c>
      <c r="AH137" s="13">
        <v>0</v>
      </c>
      <c r="AI137" s="18">
        <v>59.591200000000001</v>
      </c>
      <c r="AJ137" s="18">
        <v>599.02</v>
      </c>
      <c r="AK137" s="18">
        <v>1033.3534</v>
      </c>
      <c r="AL137" s="27">
        <f>Table2[[#This Row],[Direct Tax Revenue
Through Current FY]]+Table2[[#This Row],[Direct Tax Revenue
Next FY &amp; After]]</f>
        <v>1632.3733999999999</v>
      </c>
      <c r="AM137" s="18">
        <v>62.894799999999996</v>
      </c>
      <c r="AN137" s="18">
        <v>711.33029999999997</v>
      </c>
      <c r="AO137" s="18">
        <v>1090.6391000000001</v>
      </c>
      <c r="AP137" s="18">
        <f>Table2[[#This Row],[Indirect  &amp; Induced Tax Revenue
Through Current FY]]+Table2[[#This Row],[Indirect  &amp; Induced Tax Revenue
Next FY &amp; After]]</f>
        <v>1801.9694</v>
      </c>
      <c r="AQ137" s="18">
        <v>122.486</v>
      </c>
      <c r="AR137" s="18">
        <v>1310.3503000000001</v>
      </c>
      <c r="AS137" s="18">
        <v>2123.9924999999998</v>
      </c>
      <c r="AT137" s="18">
        <f>Table2[[#This Row],[Total Tax Revenue Generated
Through Current FY]]+Table2[[#This Row],[Total Tax Revenues Generated 
Next FY &amp; After]]</f>
        <v>3434.3427999999999</v>
      </c>
      <c r="AU137" s="18">
        <f>VLOOKUP(A:A,[1]AssistancePivot!$1:$1048576,86,FALSE)</f>
        <v>0</v>
      </c>
      <c r="AV137" s="18">
        <v>0</v>
      </c>
      <c r="AW137" s="18">
        <v>0</v>
      </c>
      <c r="AX137" s="18">
        <v>0</v>
      </c>
      <c r="AY137" s="18">
        <v>0</v>
      </c>
      <c r="AZ137" s="18">
        <v>0</v>
      </c>
      <c r="BA137" s="18">
        <v>0</v>
      </c>
      <c r="BB137" s="18">
        <f>Table2[[#This Row],[MRT Savings
Through Current FY]]+Table2[[#This Row],[MRT Savings
Next FY &amp; After]]</f>
        <v>0</v>
      </c>
      <c r="BC137" s="18">
        <v>0</v>
      </c>
      <c r="BD137" s="18">
        <v>0</v>
      </c>
      <c r="BE137" s="18">
        <v>0</v>
      </c>
      <c r="BF137" s="18">
        <f>Table2[[#This Row],[ST Savings
Through Current FY]]+Table2[[#This Row],[ST Savings
Next FY &amp; After]]</f>
        <v>0</v>
      </c>
      <c r="BG137" s="18">
        <v>0</v>
      </c>
      <c r="BH137" s="18">
        <v>0</v>
      </c>
      <c r="BI137" s="18">
        <v>0</v>
      </c>
      <c r="BJ137" s="18">
        <f>Table2[[#This Row],[Energy Savings
Through Current FY]]+Table2[[#This Row],[Energy Savings
Next FY &amp; After]]</f>
        <v>0</v>
      </c>
      <c r="BK137" s="18">
        <v>0</v>
      </c>
      <c r="BL137" s="18">
        <v>0</v>
      </c>
      <c r="BM137" s="18">
        <v>0</v>
      </c>
      <c r="BN137" s="18">
        <f>Table2[[#This Row],[Bond Savings
Through Current FY]]+Table2[[#This Row],[Bond Savings
Next FY &amp; After]]</f>
        <v>0</v>
      </c>
      <c r="BO137" s="18">
        <v>0</v>
      </c>
      <c r="BP137" s="18">
        <v>0</v>
      </c>
      <c r="BQ137" s="18">
        <v>0</v>
      </c>
      <c r="BR137" s="18">
        <f>Table2[[#This Row],[Total Savings
Through Current FY]]+Table2[[#This Row],[Total Savings
Next FY &amp; After]]</f>
        <v>0</v>
      </c>
      <c r="BS137" s="18">
        <v>0</v>
      </c>
      <c r="BT137" s="18">
        <v>0</v>
      </c>
      <c r="BU137" s="18">
        <v>0</v>
      </c>
      <c r="BV137" s="18">
        <f>Table2[[#This Row],[Recapture, Cancellation, or Reduction
Through Current FY]]+Table2[[#This Row],[Recapture, Cancellation, or Reduction
Next FY &amp; After]]</f>
        <v>0</v>
      </c>
      <c r="BW137" s="18">
        <v>0</v>
      </c>
      <c r="BX137" s="18">
        <v>0</v>
      </c>
      <c r="BY137" s="18">
        <v>0</v>
      </c>
      <c r="BZ137" s="18">
        <f>Table2[[#This Row],[Penalty Paid
Through Current FY]]+Table2[[#This Row],[Penalty Paid
Next FY &amp; After]]</f>
        <v>0</v>
      </c>
      <c r="CA137" s="18">
        <v>0</v>
      </c>
      <c r="CB137" s="18">
        <v>0</v>
      </c>
      <c r="CC137" s="18">
        <v>0</v>
      </c>
      <c r="CD137" s="18">
        <f>Table2[[#This Row],[Total Recapture &amp; Penalties
Through Current FY]]+Table2[[#This Row],[Total Recapture &amp; Penalties
Next FY &amp; After]]</f>
        <v>0</v>
      </c>
      <c r="CE137" s="18">
        <v>122.486</v>
      </c>
      <c r="CF137" s="18">
        <v>1310.3503000000001</v>
      </c>
      <c r="CG137" s="18">
        <v>2123.9924999999998</v>
      </c>
      <c r="CH137" s="18">
        <f>Table2[[#This Row],[Total Net Tax Revenue Generated
Through Current FY]]+Table2[[#This Row],[Total Net Tax Revenue Generated
Next FY &amp; After]]</f>
        <v>3434.3427999999999</v>
      </c>
      <c r="CI137" s="18">
        <v>0</v>
      </c>
      <c r="CJ137" s="18">
        <v>0</v>
      </c>
      <c r="CK137" s="18">
        <v>0</v>
      </c>
      <c r="CL137" s="18">
        <v>0</v>
      </c>
      <c r="CM137" s="43"/>
      <c r="CN137" s="43"/>
      <c r="CO137" s="43"/>
      <c r="CP137" s="43"/>
      <c r="CQ137" s="43"/>
      <c r="CR137" s="43"/>
      <c r="CS137" s="43"/>
      <c r="CT137" s="43"/>
      <c r="CU137" s="43"/>
      <c r="CV137" s="43"/>
      <c r="CW137" s="47"/>
      <c r="CX137" s="47"/>
      <c r="CY137" s="47"/>
      <c r="CZ137" s="47"/>
      <c r="DA137" s="42"/>
      <c r="DB137" s="4"/>
      <c r="DE137" s="3"/>
      <c r="DF137" s="4"/>
      <c r="DG137" s="4"/>
      <c r="DH137" s="11"/>
      <c r="DI137" s="3"/>
      <c r="DJ137" s="1"/>
      <c r="DK137" s="1"/>
      <c r="DL137" s="1"/>
    </row>
    <row r="138" spans="1:116" x14ac:dyDescent="0.2">
      <c r="A138" s="12">
        <v>94067</v>
      </c>
      <c r="B138" s="14" t="s">
        <v>896</v>
      </c>
      <c r="C138" s="15" t="s">
        <v>1494</v>
      </c>
      <c r="D138" s="15" t="s">
        <v>898</v>
      </c>
      <c r="E138" s="25" t="s">
        <v>1755</v>
      </c>
      <c r="F138" s="26" t="s">
        <v>477</v>
      </c>
      <c r="G138" s="16">
        <v>9911000</v>
      </c>
      <c r="H138" s="14" t="s">
        <v>91</v>
      </c>
      <c r="I138" s="14" t="s">
        <v>897</v>
      </c>
      <c r="J138" s="12">
        <v>50</v>
      </c>
      <c r="K138" s="14" t="s">
        <v>106</v>
      </c>
      <c r="L138" s="15" t="s">
        <v>2277</v>
      </c>
      <c r="M138" s="15" t="s">
        <v>1902</v>
      </c>
      <c r="N138" s="15">
        <v>87008</v>
      </c>
      <c r="O138" s="15">
        <v>45301</v>
      </c>
      <c r="P138" s="13">
        <v>185</v>
      </c>
      <c r="Q138" s="13">
        <v>0</v>
      </c>
      <c r="R138" s="13">
        <v>0</v>
      </c>
      <c r="S138" s="13">
        <v>7</v>
      </c>
      <c r="T138" s="13">
        <v>53</v>
      </c>
      <c r="U138" s="13">
        <v>0</v>
      </c>
      <c r="V138" s="13">
        <v>241</v>
      </c>
      <c r="W138" s="13">
        <v>11</v>
      </c>
      <c r="X138" s="13">
        <v>0</v>
      </c>
      <c r="Y138" s="13">
        <v>312</v>
      </c>
      <c r="Z138" s="13">
        <v>281</v>
      </c>
      <c r="AA138" s="13">
        <v>90.384615384615387</v>
      </c>
      <c r="AB138" s="13" t="s">
        <v>16</v>
      </c>
      <c r="AC138" s="13" t="s">
        <v>17</v>
      </c>
      <c r="AD138" s="17">
        <v>60</v>
      </c>
      <c r="AE138" s="13">
        <v>55</v>
      </c>
      <c r="AF138" s="13">
        <v>145</v>
      </c>
      <c r="AG138" s="13">
        <v>34</v>
      </c>
      <c r="AH138" s="13">
        <v>7</v>
      </c>
      <c r="AI138" s="18">
        <v>484.63589999999999</v>
      </c>
      <c r="AJ138" s="18">
        <v>3319.1545999999998</v>
      </c>
      <c r="AK138" s="18">
        <v>1188.1962000000001</v>
      </c>
      <c r="AL138" s="27">
        <f>Table2[[#This Row],[Direct Tax Revenue
Through Current FY]]+Table2[[#This Row],[Direct Tax Revenue
Next FY &amp; After]]</f>
        <v>4507.3508000000002</v>
      </c>
      <c r="AM138" s="18">
        <v>911.14599999999996</v>
      </c>
      <c r="AN138" s="18">
        <v>6233.9664000000002</v>
      </c>
      <c r="AO138" s="18">
        <v>2233.8838999999998</v>
      </c>
      <c r="AP138" s="18">
        <f>Table2[[#This Row],[Indirect  &amp; Induced Tax Revenue
Through Current FY]]+Table2[[#This Row],[Indirect  &amp; Induced Tax Revenue
Next FY &amp; After]]</f>
        <v>8467.8503000000001</v>
      </c>
      <c r="AQ138" s="18">
        <v>1395.7819</v>
      </c>
      <c r="AR138" s="18">
        <v>9553.1209999999992</v>
      </c>
      <c r="AS138" s="18">
        <v>3422.0801000000001</v>
      </c>
      <c r="AT138" s="18">
        <f>Table2[[#This Row],[Total Tax Revenue Generated
Through Current FY]]+Table2[[#This Row],[Total Tax Revenues Generated 
Next FY &amp; After]]</f>
        <v>12975.201099999998</v>
      </c>
      <c r="AU138" s="18">
        <f>VLOOKUP(A:A,[1]AssistancePivot!$1:$1048576,86,FALSE)</f>
        <v>0</v>
      </c>
      <c r="AV138" s="18">
        <v>0</v>
      </c>
      <c r="AW138" s="18">
        <v>0</v>
      </c>
      <c r="AX138" s="18">
        <v>0</v>
      </c>
      <c r="AY138" s="18">
        <v>0</v>
      </c>
      <c r="AZ138" s="18">
        <v>162.34219999999999</v>
      </c>
      <c r="BA138" s="18">
        <v>0</v>
      </c>
      <c r="BB138" s="18">
        <f>Table2[[#This Row],[MRT Savings
Through Current FY]]+Table2[[#This Row],[MRT Savings
Next FY &amp; After]]</f>
        <v>162.34219999999999</v>
      </c>
      <c r="BC138" s="18">
        <v>0</v>
      </c>
      <c r="BD138" s="18">
        <v>0</v>
      </c>
      <c r="BE138" s="18">
        <v>0</v>
      </c>
      <c r="BF138" s="18">
        <f>Table2[[#This Row],[ST Savings
Through Current FY]]+Table2[[#This Row],[ST Savings
Next FY &amp; After]]</f>
        <v>0</v>
      </c>
      <c r="BG138" s="18">
        <v>0</v>
      </c>
      <c r="BH138" s="18">
        <v>0</v>
      </c>
      <c r="BI138" s="18">
        <v>0</v>
      </c>
      <c r="BJ138" s="18">
        <f>Table2[[#This Row],[Energy Savings
Through Current FY]]+Table2[[#This Row],[Energy Savings
Next FY &amp; After]]</f>
        <v>0</v>
      </c>
      <c r="BK138" s="18">
        <v>2.1212</v>
      </c>
      <c r="BL138" s="18">
        <v>24.285599999999999</v>
      </c>
      <c r="BM138" s="18">
        <v>4.7808999999999999</v>
      </c>
      <c r="BN138" s="18">
        <f>Table2[[#This Row],[Bond Savings
Through Current FY]]+Table2[[#This Row],[Bond Savings
Next FY &amp; After]]</f>
        <v>29.066499999999998</v>
      </c>
      <c r="BO138" s="18">
        <v>2.1212</v>
      </c>
      <c r="BP138" s="18">
        <v>186.62780000000001</v>
      </c>
      <c r="BQ138" s="18">
        <v>4.7808999999999999</v>
      </c>
      <c r="BR138" s="18">
        <f>Table2[[#This Row],[Total Savings
Through Current FY]]+Table2[[#This Row],[Total Savings
Next FY &amp; After]]</f>
        <v>191.40870000000001</v>
      </c>
      <c r="BS138" s="18">
        <v>0</v>
      </c>
      <c r="BT138" s="18">
        <v>0</v>
      </c>
      <c r="BU138" s="18">
        <v>0</v>
      </c>
      <c r="BV138" s="18">
        <f>Table2[[#This Row],[Recapture, Cancellation, or Reduction
Through Current FY]]+Table2[[#This Row],[Recapture, Cancellation, or Reduction
Next FY &amp; After]]</f>
        <v>0</v>
      </c>
      <c r="BW138" s="18">
        <v>0</v>
      </c>
      <c r="BX138" s="18">
        <v>0</v>
      </c>
      <c r="BY138" s="18">
        <v>0</v>
      </c>
      <c r="BZ138" s="18">
        <f>Table2[[#This Row],[Penalty Paid
Through Current FY]]+Table2[[#This Row],[Penalty Paid
Next FY &amp; After]]</f>
        <v>0</v>
      </c>
      <c r="CA138" s="18">
        <v>0</v>
      </c>
      <c r="CB138" s="18">
        <v>0</v>
      </c>
      <c r="CC138" s="18">
        <v>0</v>
      </c>
      <c r="CD138" s="18">
        <f>Table2[[#This Row],[Total Recapture &amp; Penalties
Through Current FY]]+Table2[[#This Row],[Total Recapture &amp; Penalties
Next FY &amp; After]]</f>
        <v>0</v>
      </c>
      <c r="CE138" s="18">
        <v>1393.6606999999999</v>
      </c>
      <c r="CF138" s="18">
        <v>9366.4932000000008</v>
      </c>
      <c r="CG138" s="18">
        <v>3417.2991999999999</v>
      </c>
      <c r="CH138" s="18">
        <f>Table2[[#This Row],[Total Net Tax Revenue Generated
Through Current FY]]+Table2[[#This Row],[Total Net Tax Revenue Generated
Next FY &amp; After]]</f>
        <v>12783.7924</v>
      </c>
      <c r="CI138" s="18">
        <v>0</v>
      </c>
      <c r="CJ138" s="18">
        <v>0</v>
      </c>
      <c r="CK138" s="18">
        <v>0</v>
      </c>
      <c r="CL138" s="18">
        <v>0</v>
      </c>
      <c r="CM138" s="43">
        <v>0</v>
      </c>
      <c r="CN138" s="43">
        <v>0</v>
      </c>
      <c r="CO138" s="43">
        <v>0</v>
      </c>
      <c r="CP138" s="43">
        <v>312</v>
      </c>
      <c r="CQ138" s="43">
        <f>Table2[[#This Row],[Total Number of Industrial Jobs]]+Table2[[#This Row],[Total Number of Restaurant Jobs]]+Table2[[#This Row],[Total Number of Retail Jobs]]+Table2[[#This Row],[Total Number of Other Jobs]]</f>
        <v>312</v>
      </c>
      <c r="CR138" s="43">
        <v>0</v>
      </c>
      <c r="CS138" s="43">
        <v>0</v>
      </c>
      <c r="CT138" s="43">
        <v>0</v>
      </c>
      <c r="CU138" s="43">
        <v>312</v>
      </c>
      <c r="CV138" s="43">
        <f>Table2[[#This Row],[Number of Industrial Jobs Earning a Living Wage or more]]+Table2[[#This Row],[Number of Restaurant Jobs Earning a Living Wage or more]]+Table2[[#This Row],[Number of Retail Jobs Earning a Living Wage or more]]+Table2[[#This Row],[Number of Other Jobs Earning a Living Wage or more]]</f>
        <v>312</v>
      </c>
      <c r="CW138" s="47">
        <v>0</v>
      </c>
      <c r="CX138" s="47">
        <v>0</v>
      </c>
      <c r="CY138" s="47">
        <v>0</v>
      </c>
      <c r="CZ138" s="47">
        <v>100</v>
      </c>
      <c r="DA138" s="42">
        <v>1</v>
      </c>
      <c r="DB138" s="4"/>
      <c r="DE138" s="3"/>
      <c r="DF138" s="4"/>
      <c r="DG138" s="4"/>
      <c r="DH138" s="11"/>
      <c r="DI138" s="3"/>
      <c r="DJ138" s="1"/>
      <c r="DK138" s="1"/>
      <c r="DL138" s="1"/>
    </row>
    <row r="139" spans="1:116" x14ac:dyDescent="0.2">
      <c r="A139" s="12">
        <v>93391</v>
      </c>
      <c r="B139" s="14" t="s">
        <v>550</v>
      </c>
      <c r="C139" s="15" t="s">
        <v>1494</v>
      </c>
      <c r="D139" s="15" t="s">
        <v>552</v>
      </c>
      <c r="E139" s="25" t="s">
        <v>1656</v>
      </c>
      <c r="F139" s="26" t="s">
        <v>95</v>
      </c>
      <c r="G139" s="16">
        <v>6525000</v>
      </c>
      <c r="H139" s="14" t="s">
        <v>229</v>
      </c>
      <c r="I139" s="14" t="s">
        <v>551</v>
      </c>
      <c r="J139" s="12">
        <v>15</v>
      </c>
      <c r="K139" s="14" t="s">
        <v>25</v>
      </c>
      <c r="L139" s="15" t="s">
        <v>1910</v>
      </c>
      <c r="M139" s="15" t="s">
        <v>1911</v>
      </c>
      <c r="N139" s="15">
        <v>308600</v>
      </c>
      <c r="O139" s="15">
        <v>1034841</v>
      </c>
      <c r="P139" s="13">
        <v>145</v>
      </c>
      <c r="Q139" s="13">
        <v>145</v>
      </c>
      <c r="R139" s="13">
        <v>0</v>
      </c>
      <c r="S139" s="13">
        <v>0</v>
      </c>
      <c r="T139" s="13">
        <v>3</v>
      </c>
      <c r="U139" s="13">
        <v>5</v>
      </c>
      <c r="V139" s="13">
        <v>45</v>
      </c>
      <c r="W139" s="13">
        <v>0</v>
      </c>
      <c r="X139" s="13">
        <v>0</v>
      </c>
      <c r="Y139" s="13">
        <v>53</v>
      </c>
      <c r="Z139" s="13">
        <v>51</v>
      </c>
      <c r="AA139" s="13">
        <v>62.264150943396224</v>
      </c>
      <c r="AB139" s="13" t="s">
        <v>16</v>
      </c>
      <c r="AC139" s="13" t="s">
        <v>17</v>
      </c>
      <c r="AD139" s="17">
        <v>0</v>
      </c>
      <c r="AE139" s="13">
        <v>0</v>
      </c>
      <c r="AF139" s="13">
        <v>0</v>
      </c>
      <c r="AG139" s="13">
        <v>0</v>
      </c>
      <c r="AH139" s="13">
        <v>0</v>
      </c>
      <c r="AI139" s="18">
        <v>80.734800000000007</v>
      </c>
      <c r="AJ139" s="18">
        <v>3356.4425999999999</v>
      </c>
      <c r="AK139" s="18">
        <v>69.311899999999994</v>
      </c>
      <c r="AL139" s="27">
        <f>Table2[[#This Row],[Direct Tax Revenue
Through Current FY]]+Table2[[#This Row],[Direct Tax Revenue
Next FY &amp; After]]</f>
        <v>3425.7545</v>
      </c>
      <c r="AM139" s="18">
        <v>158.3349</v>
      </c>
      <c r="AN139" s="18">
        <v>7441.6085999999996</v>
      </c>
      <c r="AO139" s="18">
        <v>135.93270000000001</v>
      </c>
      <c r="AP139" s="18">
        <f>Table2[[#This Row],[Indirect  &amp; Induced Tax Revenue
Through Current FY]]+Table2[[#This Row],[Indirect  &amp; Induced Tax Revenue
Next FY &amp; After]]</f>
        <v>7577.5412999999999</v>
      </c>
      <c r="AQ139" s="18">
        <v>239.06970000000001</v>
      </c>
      <c r="AR139" s="18">
        <v>10798.0512</v>
      </c>
      <c r="AS139" s="18">
        <v>205.24459999999999</v>
      </c>
      <c r="AT139" s="18">
        <f>Table2[[#This Row],[Total Tax Revenue Generated
Through Current FY]]+Table2[[#This Row],[Total Tax Revenues Generated 
Next FY &amp; After]]</f>
        <v>11003.2958</v>
      </c>
      <c r="AU139" s="18">
        <f>VLOOKUP(A:A,[1]AssistancePivot!$1:$1048576,86,FALSE)</f>
        <v>0</v>
      </c>
      <c r="AV139" s="18">
        <v>0</v>
      </c>
      <c r="AW139" s="18">
        <v>0</v>
      </c>
      <c r="AX139" s="18">
        <v>0</v>
      </c>
      <c r="AY139" s="18">
        <v>0</v>
      </c>
      <c r="AZ139" s="18">
        <v>0</v>
      </c>
      <c r="BA139" s="18">
        <v>0</v>
      </c>
      <c r="BB139" s="18">
        <f>Table2[[#This Row],[MRT Savings
Through Current FY]]+Table2[[#This Row],[MRT Savings
Next FY &amp; After]]</f>
        <v>0</v>
      </c>
      <c r="BC139" s="18">
        <v>0</v>
      </c>
      <c r="BD139" s="18">
        <v>0</v>
      </c>
      <c r="BE139" s="18">
        <v>0</v>
      </c>
      <c r="BF139" s="18">
        <f>Table2[[#This Row],[ST Savings
Through Current FY]]+Table2[[#This Row],[ST Savings
Next FY &amp; After]]</f>
        <v>0</v>
      </c>
      <c r="BG139" s="18">
        <v>0</v>
      </c>
      <c r="BH139" s="18">
        <v>0</v>
      </c>
      <c r="BI139" s="18">
        <v>0</v>
      </c>
      <c r="BJ139" s="18">
        <f>Table2[[#This Row],[Energy Savings
Through Current FY]]+Table2[[#This Row],[Energy Savings
Next FY &amp; After]]</f>
        <v>0</v>
      </c>
      <c r="BK139" s="18">
        <v>0.88829999999999998</v>
      </c>
      <c r="BL139" s="18">
        <v>49.729399999999998</v>
      </c>
      <c r="BM139" s="18">
        <v>0.66979999999999995</v>
      </c>
      <c r="BN139" s="18">
        <f>Table2[[#This Row],[Bond Savings
Through Current FY]]+Table2[[#This Row],[Bond Savings
Next FY &amp; After]]</f>
        <v>50.3992</v>
      </c>
      <c r="BO139" s="18">
        <v>0.88829999999999998</v>
      </c>
      <c r="BP139" s="18">
        <v>49.729399999999998</v>
      </c>
      <c r="BQ139" s="18">
        <v>0.66979999999999995</v>
      </c>
      <c r="BR139" s="18">
        <f>Table2[[#This Row],[Total Savings
Through Current FY]]+Table2[[#This Row],[Total Savings
Next FY &amp; After]]</f>
        <v>50.3992</v>
      </c>
      <c r="BS139" s="18">
        <v>0</v>
      </c>
      <c r="BT139" s="18">
        <v>0</v>
      </c>
      <c r="BU139" s="18">
        <v>0</v>
      </c>
      <c r="BV139" s="18">
        <f>Table2[[#This Row],[Recapture, Cancellation, or Reduction
Through Current FY]]+Table2[[#This Row],[Recapture, Cancellation, or Reduction
Next FY &amp; After]]</f>
        <v>0</v>
      </c>
      <c r="BW139" s="18">
        <v>0</v>
      </c>
      <c r="BX139" s="18">
        <v>0</v>
      </c>
      <c r="BY139" s="18">
        <v>0</v>
      </c>
      <c r="BZ139" s="18">
        <f>Table2[[#This Row],[Penalty Paid
Through Current FY]]+Table2[[#This Row],[Penalty Paid
Next FY &amp; After]]</f>
        <v>0</v>
      </c>
      <c r="CA139" s="18">
        <v>0</v>
      </c>
      <c r="CB139" s="18">
        <v>0</v>
      </c>
      <c r="CC139" s="18">
        <v>0</v>
      </c>
      <c r="CD139" s="18">
        <f>Table2[[#This Row],[Total Recapture &amp; Penalties
Through Current FY]]+Table2[[#This Row],[Total Recapture &amp; Penalties
Next FY &amp; After]]</f>
        <v>0</v>
      </c>
      <c r="CE139" s="18">
        <v>238.1814</v>
      </c>
      <c r="CF139" s="18">
        <v>10748.3218</v>
      </c>
      <c r="CG139" s="18">
        <v>204.57480000000001</v>
      </c>
      <c r="CH139" s="18">
        <f>Table2[[#This Row],[Total Net Tax Revenue Generated
Through Current FY]]+Table2[[#This Row],[Total Net Tax Revenue Generated
Next FY &amp; After]]</f>
        <v>10952.8966</v>
      </c>
      <c r="CI139" s="18">
        <v>0</v>
      </c>
      <c r="CJ139" s="18">
        <v>0</v>
      </c>
      <c r="CK139" s="18">
        <v>0</v>
      </c>
      <c r="CL139" s="18">
        <v>0</v>
      </c>
      <c r="CM139" s="43">
        <v>0</v>
      </c>
      <c r="CN139" s="43">
        <v>0</v>
      </c>
      <c r="CO139" s="43">
        <v>0</v>
      </c>
      <c r="CP139" s="43">
        <v>53</v>
      </c>
      <c r="CQ139" s="43">
        <f>Table2[[#This Row],[Total Number of Industrial Jobs]]+Table2[[#This Row],[Total Number of Restaurant Jobs]]+Table2[[#This Row],[Total Number of Retail Jobs]]+Table2[[#This Row],[Total Number of Other Jobs]]</f>
        <v>53</v>
      </c>
      <c r="CR139" s="43">
        <v>0</v>
      </c>
      <c r="CS139" s="43">
        <v>0</v>
      </c>
      <c r="CT139" s="43">
        <v>0</v>
      </c>
      <c r="CU139" s="43">
        <v>53</v>
      </c>
      <c r="CV139" s="43">
        <f>Table2[[#This Row],[Number of Industrial Jobs Earning a Living Wage or more]]+Table2[[#This Row],[Number of Restaurant Jobs Earning a Living Wage or more]]+Table2[[#This Row],[Number of Retail Jobs Earning a Living Wage or more]]+Table2[[#This Row],[Number of Other Jobs Earning a Living Wage or more]]</f>
        <v>53</v>
      </c>
      <c r="CW139" s="47">
        <v>0</v>
      </c>
      <c r="CX139" s="47">
        <v>0</v>
      </c>
      <c r="CY139" s="47">
        <v>0</v>
      </c>
      <c r="CZ139" s="47">
        <v>100</v>
      </c>
      <c r="DA139" s="42">
        <v>1</v>
      </c>
      <c r="DB139" s="4"/>
      <c r="DE139" s="3"/>
      <c r="DF139" s="4"/>
      <c r="DG139" s="4"/>
      <c r="DH139" s="11"/>
      <c r="DI139" s="3"/>
      <c r="DJ139" s="1"/>
      <c r="DK139" s="1"/>
      <c r="DL139" s="1"/>
    </row>
    <row r="140" spans="1:116" x14ac:dyDescent="0.2">
      <c r="A140" s="12">
        <v>93104</v>
      </c>
      <c r="B140" s="14" t="s">
        <v>378</v>
      </c>
      <c r="C140" s="15" t="s">
        <v>1494</v>
      </c>
      <c r="D140" s="15" t="s">
        <v>380</v>
      </c>
      <c r="E140" s="25" t="s">
        <v>1671</v>
      </c>
      <c r="F140" s="26" t="s">
        <v>95</v>
      </c>
      <c r="G140" s="16">
        <v>16170000</v>
      </c>
      <c r="H140" s="14" t="s">
        <v>91</v>
      </c>
      <c r="I140" s="14" t="s">
        <v>379</v>
      </c>
      <c r="J140" s="12">
        <v>47</v>
      </c>
      <c r="K140" s="14" t="s">
        <v>12</v>
      </c>
      <c r="L140" s="15" t="s">
        <v>2050</v>
      </c>
      <c r="M140" s="15" t="s">
        <v>1902</v>
      </c>
      <c r="N140" s="15">
        <v>345711</v>
      </c>
      <c r="O140" s="15">
        <v>613183</v>
      </c>
      <c r="P140" s="13">
        <v>78</v>
      </c>
      <c r="Q140" s="13">
        <v>207</v>
      </c>
      <c r="R140" s="13">
        <v>0</v>
      </c>
      <c r="S140" s="13">
        <v>0</v>
      </c>
      <c r="T140" s="13">
        <v>5</v>
      </c>
      <c r="U140" s="13">
        <v>3</v>
      </c>
      <c r="V140" s="13">
        <v>104</v>
      </c>
      <c r="W140" s="13">
        <v>0</v>
      </c>
      <c r="X140" s="13">
        <v>0</v>
      </c>
      <c r="Y140" s="13">
        <v>112</v>
      </c>
      <c r="Z140" s="13">
        <v>109</v>
      </c>
      <c r="AA140" s="13">
        <v>85.714285714285708</v>
      </c>
      <c r="AB140" s="13" t="s">
        <v>16</v>
      </c>
      <c r="AC140" s="13" t="s">
        <v>17</v>
      </c>
      <c r="AD140" s="17">
        <v>0</v>
      </c>
      <c r="AE140" s="13">
        <v>0</v>
      </c>
      <c r="AF140" s="13">
        <v>0</v>
      </c>
      <c r="AG140" s="13">
        <v>0</v>
      </c>
      <c r="AH140" s="13">
        <v>0</v>
      </c>
      <c r="AI140" s="18">
        <v>190.47739999999999</v>
      </c>
      <c r="AJ140" s="18">
        <v>3854.5695000000001</v>
      </c>
      <c r="AK140" s="18">
        <v>270.61720000000003</v>
      </c>
      <c r="AL140" s="27">
        <f>Table2[[#This Row],[Direct Tax Revenue
Through Current FY]]+Table2[[#This Row],[Direct Tax Revenue
Next FY &amp; After]]</f>
        <v>4125.1867000000002</v>
      </c>
      <c r="AM140" s="18">
        <v>355.8492</v>
      </c>
      <c r="AN140" s="18">
        <v>8104.0797000000002</v>
      </c>
      <c r="AO140" s="18">
        <v>505.56630000000001</v>
      </c>
      <c r="AP140" s="18">
        <f>Table2[[#This Row],[Indirect  &amp; Induced Tax Revenue
Through Current FY]]+Table2[[#This Row],[Indirect  &amp; Induced Tax Revenue
Next FY &amp; After]]</f>
        <v>8609.6460000000006</v>
      </c>
      <c r="AQ140" s="18">
        <v>546.32659999999998</v>
      </c>
      <c r="AR140" s="18">
        <v>11958.6492</v>
      </c>
      <c r="AS140" s="18">
        <v>776.18349999999998</v>
      </c>
      <c r="AT140" s="18">
        <f>Table2[[#This Row],[Total Tax Revenue Generated
Through Current FY]]+Table2[[#This Row],[Total Tax Revenues Generated 
Next FY &amp; After]]</f>
        <v>12734.832699999999</v>
      </c>
      <c r="AU140" s="18">
        <f>VLOOKUP(A:A,[1]AssistancePivot!$1:$1048576,86,FALSE)</f>
        <v>0</v>
      </c>
      <c r="AV140" s="18">
        <v>0</v>
      </c>
      <c r="AW140" s="18">
        <v>0</v>
      </c>
      <c r="AX140" s="18">
        <v>0</v>
      </c>
      <c r="AY140" s="18">
        <v>0</v>
      </c>
      <c r="AZ140" s="18">
        <v>74.850200000000001</v>
      </c>
      <c r="BA140" s="18">
        <v>0</v>
      </c>
      <c r="BB140" s="18">
        <f>Table2[[#This Row],[MRT Savings
Through Current FY]]+Table2[[#This Row],[MRT Savings
Next FY &amp; After]]</f>
        <v>74.850200000000001</v>
      </c>
      <c r="BC140" s="18">
        <v>0</v>
      </c>
      <c r="BD140" s="18">
        <v>0</v>
      </c>
      <c r="BE140" s="18">
        <v>0</v>
      </c>
      <c r="BF140" s="18">
        <f>Table2[[#This Row],[ST Savings
Through Current FY]]+Table2[[#This Row],[ST Savings
Next FY &amp; After]]</f>
        <v>0</v>
      </c>
      <c r="BG140" s="18">
        <v>0</v>
      </c>
      <c r="BH140" s="18">
        <v>0</v>
      </c>
      <c r="BI140" s="18">
        <v>0</v>
      </c>
      <c r="BJ140" s="18">
        <f>Table2[[#This Row],[Energy Savings
Through Current FY]]+Table2[[#This Row],[Energy Savings
Next FY &amp; After]]</f>
        <v>0</v>
      </c>
      <c r="BK140" s="18">
        <v>3.86</v>
      </c>
      <c r="BL140" s="18">
        <v>114.7694</v>
      </c>
      <c r="BM140" s="18">
        <v>5.0415000000000001</v>
      </c>
      <c r="BN140" s="18">
        <f>Table2[[#This Row],[Bond Savings
Through Current FY]]+Table2[[#This Row],[Bond Savings
Next FY &amp; After]]</f>
        <v>119.8109</v>
      </c>
      <c r="BO140" s="18">
        <v>3.86</v>
      </c>
      <c r="BP140" s="18">
        <v>189.61959999999999</v>
      </c>
      <c r="BQ140" s="18">
        <v>5.0415000000000001</v>
      </c>
      <c r="BR140" s="18">
        <f>Table2[[#This Row],[Total Savings
Through Current FY]]+Table2[[#This Row],[Total Savings
Next FY &amp; After]]</f>
        <v>194.6611</v>
      </c>
      <c r="BS140" s="18">
        <v>0</v>
      </c>
      <c r="BT140" s="18">
        <v>0</v>
      </c>
      <c r="BU140" s="18">
        <v>0</v>
      </c>
      <c r="BV140" s="18">
        <f>Table2[[#This Row],[Recapture, Cancellation, or Reduction
Through Current FY]]+Table2[[#This Row],[Recapture, Cancellation, or Reduction
Next FY &amp; After]]</f>
        <v>0</v>
      </c>
      <c r="BW140" s="18">
        <v>0</v>
      </c>
      <c r="BX140" s="18">
        <v>0</v>
      </c>
      <c r="BY140" s="18">
        <v>0</v>
      </c>
      <c r="BZ140" s="18">
        <f>Table2[[#This Row],[Penalty Paid
Through Current FY]]+Table2[[#This Row],[Penalty Paid
Next FY &amp; After]]</f>
        <v>0</v>
      </c>
      <c r="CA140" s="18">
        <v>0</v>
      </c>
      <c r="CB140" s="18">
        <v>0</v>
      </c>
      <c r="CC140" s="18">
        <v>0</v>
      </c>
      <c r="CD140" s="18">
        <f>Table2[[#This Row],[Total Recapture &amp; Penalties
Through Current FY]]+Table2[[#This Row],[Total Recapture &amp; Penalties
Next FY &amp; After]]</f>
        <v>0</v>
      </c>
      <c r="CE140" s="18">
        <v>542.46659999999997</v>
      </c>
      <c r="CF140" s="18">
        <v>11769.0296</v>
      </c>
      <c r="CG140" s="18">
        <v>771.14200000000005</v>
      </c>
      <c r="CH140" s="18">
        <f>Table2[[#This Row],[Total Net Tax Revenue Generated
Through Current FY]]+Table2[[#This Row],[Total Net Tax Revenue Generated
Next FY &amp; After]]</f>
        <v>12540.1716</v>
      </c>
      <c r="CI140" s="18">
        <v>0</v>
      </c>
      <c r="CJ140" s="18">
        <v>0</v>
      </c>
      <c r="CK140" s="18">
        <v>0</v>
      </c>
      <c r="CL140" s="18">
        <v>0</v>
      </c>
      <c r="CM140" s="43">
        <v>0</v>
      </c>
      <c r="CN140" s="43">
        <v>0</v>
      </c>
      <c r="CO140" s="43">
        <v>0</v>
      </c>
      <c r="CP140" s="43">
        <v>112</v>
      </c>
      <c r="CQ140" s="43">
        <f>Table2[[#This Row],[Total Number of Industrial Jobs]]+Table2[[#This Row],[Total Number of Restaurant Jobs]]+Table2[[#This Row],[Total Number of Retail Jobs]]+Table2[[#This Row],[Total Number of Other Jobs]]</f>
        <v>112</v>
      </c>
      <c r="CR140" s="43">
        <v>0</v>
      </c>
      <c r="CS140" s="43">
        <v>0</v>
      </c>
      <c r="CT140" s="43">
        <v>0</v>
      </c>
      <c r="CU140" s="43">
        <v>112</v>
      </c>
      <c r="CV140" s="43">
        <f>Table2[[#This Row],[Number of Industrial Jobs Earning a Living Wage or more]]+Table2[[#This Row],[Number of Restaurant Jobs Earning a Living Wage or more]]+Table2[[#This Row],[Number of Retail Jobs Earning a Living Wage or more]]+Table2[[#This Row],[Number of Other Jobs Earning a Living Wage or more]]</f>
        <v>112</v>
      </c>
      <c r="CW140" s="47">
        <v>0</v>
      </c>
      <c r="CX140" s="47">
        <v>0</v>
      </c>
      <c r="CY140" s="47">
        <v>0</v>
      </c>
      <c r="CZ140" s="47">
        <v>100</v>
      </c>
      <c r="DA140" s="42">
        <v>1</v>
      </c>
      <c r="DB140" s="4"/>
      <c r="DE140" s="3"/>
      <c r="DF140" s="4"/>
      <c r="DG140" s="4"/>
      <c r="DH140" s="11"/>
      <c r="DI140" s="3"/>
      <c r="DJ140" s="1"/>
      <c r="DK140" s="1"/>
      <c r="DL140" s="1"/>
    </row>
    <row r="141" spans="1:116" x14ac:dyDescent="0.2">
      <c r="A141" s="12">
        <v>93910</v>
      </c>
      <c r="B141" s="14" t="s">
        <v>672</v>
      </c>
      <c r="C141" s="15" t="s">
        <v>1494</v>
      </c>
      <c r="D141" s="15" t="s">
        <v>674</v>
      </c>
      <c r="E141" s="25" t="s">
        <v>1707</v>
      </c>
      <c r="F141" s="26" t="s">
        <v>95</v>
      </c>
      <c r="G141" s="16">
        <v>4760000</v>
      </c>
      <c r="H141" s="14" t="s">
        <v>91</v>
      </c>
      <c r="I141" s="14" t="s">
        <v>673</v>
      </c>
      <c r="J141" s="12">
        <v>15</v>
      </c>
      <c r="K141" s="14" t="s">
        <v>25</v>
      </c>
      <c r="L141" s="15" t="s">
        <v>2146</v>
      </c>
      <c r="M141" s="15" t="s">
        <v>1902</v>
      </c>
      <c r="N141" s="15">
        <v>25000</v>
      </c>
      <c r="O141" s="15">
        <v>21338</v>
      </c>
      <c r="P141" s="13">
        <v>114</v>
      </c>
      <c r="Q141" s="13">
        <v>0</v>
      </c>
      <c r="R141" s="13">
        <v>0</v>
      </c>
      <c r="S141" s="13">
        <v>0</v>
      </c>
      <c r="T141" s="13">
        <v>5</v>
      </c>
      <c r="U141" s="13">
        <v>3</v>
      </c>
      <c r="V141" s="13">
        <v>49</v>
      </c>
      <c r="W141" s="13">
        <v>0</v>
      </c>
      <c r="X141" s="13">
        <v>0</v>
      </c>
      <c r="Y141" s="13">
        <v>57</v>
      </c>
      <c r="Z141" s="13">
        <v>54</v>
      </c>
      <c r="AA141" s="13">
        <v>59.649122807017541</v>
      </c>
      <c r="AB141" s="13" t="s">
        <v>16</v>
      </c>
      <c r="AC141" s="13" t="s">
        <v>17</v>
      </c>
      <c r="AD141" s="17">
        <v>0</v>
      </c>
      <c r="AE141" s="13">
        <v>0</v>
      </c>
      <c r="AF141" s="13">
        <v>0</v>
      </c>
      <c r="AG141" s="13">
        <v>0</v>
      </c>
      <c r="AH141" s="13">
        <v>0</v>
      </c>
      <c r="AI141" s="18">
        <v>85.483900000000006</v>
      </c>
      <c r="AJ141" s="18">
        <v>1222.4339</v>
      </c>
      <c r="AK141" s="18">
        <v>91.808499999999995</v>
      </c>
      <c r="AL141" s="27">
        <f>Table2[[#This Row],[Direct Tax Revenue
Through Current FY]]+Table2[[#This Row],[Direct Tax Revenue
Next FY &amp; After]]</f>
        <v>1314.2424000000001</v>
      </c>
      <c r="AM141" s="18">
        <v>167.6516</v>
      </c>
      <c r="AN141" s="18">
        <v>2458.7157999999999</v>
      </c>
      <c r="AO141" s="18">
        <v>180.05549999999999</v>
      </c>
      <c r="AP141" s="18">
        <f>Table2[[#This Row],[Indirect  &amp; Induced Tax Revenue
Through Current FY]]+Table2[[#This Row],[Indirect  &amp; Induced Tax Revenue
Next FY &amp; After]]</f>
        <v>2638.7712999999999</v>
      </c>
      <c r="AQ141" s="18">
        <v>253.13550000000001</v>
      </c>
      <c r="AR141" s="18">
        <v>3681.1496999999999</v>
      </c>
      <c r="AS141" s="18">
        <v>271.86399999999998</v>
      </c>
      <c r="AT141" s="18">
        <f>Table2[[#This Row],[Total Tax Revenue Generated
Through Current FY]]+Table2[[#This Row],[Total Tax Revenues Generated 
Next FY &amp; After]]</f>
        <v>3953.0137</v>
      </c>
      <c r="AU141" s="18">
        <f>VLOOKUP(A:A,[1]AssistancePivot!$1:$1048576,86,FALSE)</f>
        <v>0</v>
      </c>
      <c r="AV141" s="18">
        <v>0</v>
      </c>
      <c r="AW141" s="18">
        <v>0</v>
      </c>
      <c r="AX141" s="18">
        <v>0</v>
      </c>
      <c r="AY141" s="18">
        <v>0</v>
      </c>
      <c r="AZ141" s="18">
        <v>81.759699999999995</v>
      </c>
      <c r="BA141" s="18">
        <v>0</v>
      </c>
      <c r="BB141" s="18">
        <f>Table2[[#This Row],[MRT Savings
Through Current FY]]+Table2[[#This Row],[MRT Savings
Next FY &amp; After]]</f>
        <v>81.759699999999995</v>
      </c>
      <c r="BC141" s="18">
        <v>0</v>
      </c>
      <c r="BD141" s="18">
        <v>0</v>
      </c>
      <c r="BE141" s="18">
        <v>0</v>
      </c>
      <c r="BF141" s="18">
        <f>Table2[[#This Row],[ST Savings
Through Current FY]]+Table2[[#This Row],[ST Savings
Next FY &amp; After]]</f>
        <v>0</v>
      </c>
      <c r="BG141" s="18">
        <v>0</v>
      </c>
      <c r="BH141" s="18">
        <v>0</v>
      </c>
      <c r="BI141" s="18">
        <v>0</v>
      </c>
      <c r="BJ141" s="18">
        <f>Table2[[#This Row],[Energy Savings
Through Current FY]]+Table2[[#This Row],[Energy Savings
Next FY &amp; After]]</f>
        <v>0</v>
      </c>
      <c r="BK141" s="18">
        <v>2.2275</v>
      </c>
      <c r="BL141" s="18">
        <v>19.118300000000001</v>
      </c>
      <c r="BM141" s="18">
        <v>2.1013999999999999</v>
      </c>
      <c r="BN141" s="18">
        <f>Table2[[#This Row],[Bond Savings
Through Current FY]]+Table2[[#This Row],[Bond Savings
Next FY &amp; After]]</f>
        <v>21.219700000000003</v>
      </c>
      <c r="BO141" s="18">
        <v>2.2275</v>
      </c>
      <c r="BP141" s="18">
        <v>100.878</v>
      </c>
      <c r="BQ141" s="18">
        <v>2.1013999999999999</v>
      </c>
      <c r="BR141" s="18">
        <f>Table2[[#This Row],[Total Savings
Through Current FY]]+Table2[[#This Row],[Total Savings
Next FY &amp; After]]</f>
        <v>102.9794</v>
      </c>
      <c r="BS141" s="18">
        <v>0</v>
      </c>
      <c r="BT141" s="18">
        <v>0</v>
      </c>
      <c r="BU141" s="18">
        <v>0</v>
      </c>
      <c r="BV141" s="18">
        <f>Table2[[#This Row],[Recapture, Cancellation, or Reduction
Through Current FY]]+Table2[[#This Row],[Recapture, Cancellation, or Reduction
Next FY &amp; After]]</f>
        <v>0</v>
      </c>
      <c r="BW141" s="18">
        <v>0</v>
      </c>
      <c r="BX141" s="18">
        <v>0</v>
      </c>
      <c r="BY141" s="18">
        <v>0</v>
      </c>
      <c r="BZ141" s="18">
        <f>Table2[[#This Row],[Penalty Paid
Through Current FY]]+Table2[[#This Row],[Penalty Paid
Next FY &amp; After]]</f>
        <v>0</v>
      </c>
      <c r="CA141" s="18">
        <v>0</v>
      </c>
      <c r="CB141" s="18">
        <v>0</v>
      </c>
      <c r="CC141" s="18">
        <v>0</v>
      </c>
      <c r="CD141" s="18">
        <f>Table2[[#This Row],[Total Recapture &amp; Penalties
Through Current FY]]+Table2[[#This Row],[Total Recapture &amp; Penalties
Next FY &amp; After]]</f>
        <v>0</v>
      </c>
      <c r="CE141" s="18">
        <v>250.90799999999999</v>
      </c>
      <c r="CF141" s="18">
        <v>3580.2716999999998</v>
      </c>
      <c r="CG141" s="18">
        <v>269.76260000000002</v>
      </c>
      <c r="CH141" s="18">
        <f>Table2[[#This Row],[Total Net Tax Revenue Generated
Through Current FY]]+Table2[[#This Row],[Total Net Tax Revenue Generated
Next FY &amp; After]]</f>
        <v>3850.0342999999998</v>
      </c>
      <c r="CI141" s="18">
        <v>0</v>
      </c>
      <c r="CJ141" s="18">
        <v>0</v>
      </c>
      <c r="CK141" s="18">
        <v>0</v>
      </c>
      <c r="CL141" s="18">
        <v>0</v>
      </c>
      <c r="CM141" s="43">
        <v>0</v>
      </c>
      <c r="CN141" s="43">
        <v>0</v>
      </c>
      <c r="CO141" s="43">
        <v>0</v>
      </c>
      <c r="CP141" s="43">
        <v>57</v>
      </c>
      <c r="CQ141" s="43">
        <f>Table2[[#This Row],[Total Number of Industrial Jobs]]+Table2[[#This Row],[Total Number of Restaurant Jobs]]+Table2[[#This Row],[Total Number of Retail Jobs]]+Table2[[#This Row],[Total Number of Other Jobs]]</f>
        <v>57</v>
      </c>
      <c r="CR141" s="43">
        <v>0</v>
      </c>
      <c r="CS141" s="43">
        <v>0</v>
      </c>
      <c r="CT141" s="43">
        <v>0</v>
      </c>
      <c r="CU141" s="43">
        <v>57</v>
      </c>
      <c r="CV141" s="43">
        <f>Table2[[#This Row],[Number of Industrial Jobs Earning a Living Wage or more]]+Table2[[#This Row],[Number of Restaurant Jobs Earning a Living Wage or more]]+Table2[[#This Row],[Number of Retail Jobs Earning a Living Wage or more]]+Table2[[#This Row],[Number of Other Jobs Earning a Living Wage or more]]</f>
        <v>57</v>
      </c>
      <c r="CW141" s="47">
        <v>0</v>
      </c>
      <c r="CX141" s="47">
        <v>0</v>
      </c>
      <c r="CY141" s="47">
        <v>0</v>
      </c>
      <c r="CZ141" s="47">
        <v>100</v>
      </c>
      <c r="DA141" s="42">
        <v>1</v>
      </c>
      <c r="DB141" s="4"/>
      <c r="DE141" s="3"/>
      <c r="DF141" s="4"/>
      <c r="DG141" s="4"/>
      <c r="DH141" s="11"/>
      <c r="DI141" s="3"/>
      <c r="DJ141" s="1"/>
      <c r="DK141" s="1"/>
      <c r="DL141" s="1"/>
    </row>
    <row r="142" spans="1:116" x14ac:dyDescent="0.2">
      <c r="A142" s="12">
        <v>94180</v>
      </c>
      <c r="B142" s="14" t="s">
        <v>1147</v>
      </c>
      <c r="C142" s="15" t="s">
        <v>1524</v>
      </c>
      <c r="D142" s="15" t="s">
        <v>1149</v>
      </c>
      <c r="E142" s="25" t="s">
        <v>1766</v>
      </c>
      <c r="F142" s="26" t="s">
        <v>477</v>
      </c>
      <c r="G142" s="16">
        <v>24500000</v>
      </c>
      <c r="H142" s="14" t="s">
        <v>91</v>
      </c>
      <c r="I142" s="14" t="s">
        <v>1148</v>
      </c>
      <c r="J142" s="12">
        <v>38</v>
      </c>
      <c r="K142" s="14" t="s">
        <v>12</v>
      </c>
      <c r="L142" s="15" t="s">
        <v>2364</v>
      </c>
      <c r="M142" s="15" t="s">
        <v>2056</v>
      </c>
      <c r="N142" s="15">
        <v>42850</v>
      </c>
      <c r="O142" s="15">
        <v>141262</v>
      </c>
      <c r="P142" s="13">
        <v>90</v>
      </c>
      <c r="Q142" s="13">
        <v>62</v>
      </c>
      <c r="R142" s="13">
        <v>0</v>
      </c>
      <c r="S142" s="13">
        <v>0</v>
      </c>
      <c r="T142" s="13">
        <v>0</v>
      </c>
      <c r="U142" s="13">
        <v>0</v>
      </c>
      <c r="V142" s="13">
        <v>0</v>
      </c>
      <c r="W142" s="13">
        <v>0</v>
      </c>
      <c r="X142" s="13">
        <v>0</v>
      </c>
      <c r="Y142" s="13">
        <v>0</v>
      </c>
      <c r="Z142" s="13">
        <v>148</v>
      </c>
      <c r="AA142" s="13">
        <v>0</v>
      </c>
      <c r="AB142" s="13">
        <v>0</v>
      </c>
      <c r="AC142" s="13">
        <v>0</v>
      </c>
      <c r="AD142" s="17">
        <v>0</v>
      </c>
      <c r="AE142" s="13">
        <v>0</v>
      </c>
      <c r="AF142" s="13">
        <v>0</v>
      </c>
      <c r="AG142" s="13">
        <v>0</v>
      </c>
      <c r="AH142" s="13">
        <v>0</v>
      </c>
      <c r="AI142" s="18">
        <v>345.73669999999998</v>
      </c>
      <c r="AJ142" s="18">
        <v>1714.61</v>
      </c>
      <c r="AK142" s="18">
        <v>4913.3063000000002</v>
      </c>
      <c r="AL142" s="27">
        <f>Table2[[#This Row],[Direct Tax Revenue
Through Current FY]]+Table2[[#This Row],[Direct Tax Revenue
Next FY &amp; After]]</f>
        <v>6627.9162999999999</v>
      </c>
      <c r="AM142" s="18">
        <v>596.85889999999995</v>
      </c>
      <c r="AN142" s="18">
        <v>2301.3654999999999</v>
      </c>
      <c r="AO142" s="18">
        <v>8482.0352999999996</v>
      </c>
      <c r="AP142" s="18">
        <f>Table2[[#This Row],[Indirect  &amp; Induced Tax Revenue
Through Current FY]]+Table2[[#This Row],[Indirect  &amp; Induced Tax Revenue
Next FY &amp; After]]</f>
        <v>10783.400799999999</v>
      </c>
      <c r="AQ142" s="18">
        <v>942.59559999999999</v>
      </c>
      <c r="AR142" s="18">
        <v>4015.9755</v>
      </c>
      <c r="AS142" s="18">
        <v>13395.3416</v>
      </c>
      <c r="AT142" s="18">
        <f>Table2[[#This Row],[Total Tax Revenue Generated
Through Current FY]]+Table2[[#This Row],[Total Tax Revenues Generated 
Next FY &amp; After]]</f>
        <v>17411.3171</v>
      </c>
      <c r="AU142" s="18">
        <f>VLOOKUP(A:A,[1]AssistancePivot!$1:$1048576,86,FALSE)</f>
        <v>0</v>
      </c>
      <c r="AV142" s="18">
        <v>0</v>
      </c>
      <c r="AW142" s="18">
        <v>0</v>
      </c>
      <c r="AX142" s="18">
        <v>0</v>
      </c>
      <c r="AY142" s="18">
        <v>0</v>
      </c>
      <c r="AZ142" s="18">
        <v>400.62400000000002</v>
      </c>
      <c r="BA142" s="18">
        <v>0</v>
      </c>
      <c r="BB142" s="18">
        <f>Table2[[#This Row],[MRT Savings
Through Current FY]]+Table2[[#This Row],[MRT Savings
Next FY &amp; After]]</f>
        <v>400.62400000000002</v>
      </c>
      <c r="BC142" s="18">
        <v>0</v>
      </c>
      <c r="BD142" s="18">
        <v>0</v>
      </c>
      <c r="BE142" s="18">
        <v>0</v>
      </c>
      <c r="BF142" s="18">
        <f>Table2[[#This Row],[ST Savings
Through Current FY]]+Table2[[#This Row],[ST Savings
Next FY &amp; After]]</f>
        <v>0</v>
      </c>
      <c r="BG142" s="18">
        <v>0</v>
      </c>
      <c r="BH142" s="18">
        <v>0</v>
      </c>
      <c r="BI142" s="18">
        <v>0</v>
      </c>
      <c r="BJ142" s="18">
        <f>Table2[[#This Row],[Energy Savings
Through Current FY]]+Table2[[#This Row],[Energy Savings
Next FY &amp; After]]</f>
        <v>0</v>
      </c>
      <c r="BK142" s="18">
        <v>16.159300000000002</v>
      </c>
      <c r="BL142" s="18">
        <v>52.656599999999997</v>
      </c>
      <c r="BM142" s="18">
        <v>162.09870000000001</v>
      </c>
      <c r="BN142" s="18">
        <f>Table2[[#This Row],[Bond Savings
Through Current FY]]+Table2[[#This Row],[Bond Savings
Next FY &amp; After]]</f>
        <v>214.75530000000001</v>
      </c>
      <c r="BO142" s="18">
        <v>16.159300000000002</v>
      </c>
      <c r="BP142" s="18">
        <v>453.28059999999999</v>
      </c>
      <c r="BQ142" s="18">
        <v>162.09870000000001</v>
      </c>
      <c r="BR142" s="18">
        <f>Table2[[#This Row],[Total Savings
Through Current FY]]+Table2[[#This Row],[Total Savings
Next FY &amp; After]]</f>
        <v>615.37930000000006</v>
      </c>
      <c r="BS142" s="18">
        <v>0</v>
      </c>
      <c r="BT142" s="18">
        <v>0</v>
      </c>
      <c r="BU142" s="18">
        <v>0</v>
      </c>
      <c r="BV142" s="18">
        <f>Table2[[#This Row],[Recapture, Cancellation, or Reduction
Through Current FY]]+Table2[[#This Row],[Recapture, Cancellation, or Reduction
Next FY &amp; After]]</f>
        <v>0</v>
      </c>
      <c r="BW142" s="18">
        <v>0</v>
      </c>
      <c r="BX142" s="18">
        <v>0</v>
      </c>
      <c r="BY142" s="18">
        <v>0</v>
      </c>
      <c r="BZ142" s="18">
        <f>Table2[[#This Row],[Penalty Paid
Through Current FY]]+Table2[[#This Row],[Penalty Paid
Next FY &amp; After]]</f>
        <v>0</v>
      </c>
      <c r="CA142" s="18">
        <v>0</v>
      </c>
      <c r="CB142" s="18">
        <v>0</v>
      </c>
      <c r="CC142" s="18">
        <v>0</v>
      </c>
      <c r="CD142" s="18">
        <f>Table2[[#This Row],[Total Recapture &amp; Penalties
Through Current FY]]+Table2[[#This Row],[Total Recapture &amp; Penalties
Next FY &amp; After]]</f>
        <v>0</v>
      </c>
      <c r="CE142" s="18">
        <v>926.43629999999996</v>
      </c>
      <c r="CF142" s="18">
        <v>3562.6949</v>
      </c>
      <c r="CG142" s="18">
        <v>13233.242899999999</v>
      </c>
      <c r="CH142" s="18">
        <f>Table2[[#This Row],[Total Net Tax Revenue Generated
Through Current FY]]+Table2[[#This Row],[Total Net Tax Revenue Generated
Next FY &amp; After]]</f>
        <v>16795.9378</v>
      </c>
      <c r="CI142" s="18">
        <v>0</v>
      </c>
      <c r="CJ142" s="18">
        <v>0</v>
      </c>
      <c r="CK142" s="18">
        <v>0</v>
      </c>
      <c r="CL142" s="18">
        <v>0</v>
      </c>
      <c r="CM142" s="43"/>
      <c r="CN142" s="43"/>
      <c r="CO142" s="43"/>
      <c r="CP142" s="43"/>
      <c r="CQ142" s="43"/>
      <c r="CR142" s="43"/>
      <c r="CS142" s="43"/>
      <c r="CT142" s="43"/>
      <c r="CU142" s="43"/>
      <c r="CV142" s="43"/>
      <c r="CW142" s="47"/>
      <c r="CX142" s="47"/>
      <c r="CY142" s="47"/>
      <c r="CZ142" s="47"/>
      <c r="DA142" s="42"/>
      <c r="DB142" s="4"/>
      <c r="DE142" s="3"/>
      <c r="DF142" s="4"/>
      <c r="DG142" s="4"/>
      <c r="DH142" s="11"/>
      <c r="DI142" s="3"/>
      <c r="DJ142" s="1"/>
      <c r="DK142" s="1"/>
      <c r="DL142" s="1"/>
    </row>
    <row r="143" spans="1:116" x14ac:dyDescent="0.2">
      <c r="A143" s="12">
        <v>94035</v>
      </c>
      <c r="B143" s="14" t="s">
        <v>811</v>
      </c>
      <c r="C143" s="15" t="s">
        <v>1524</v>
      </c>
      <c r="D143" s="15" t="s">
        <v>813</v>
      </c>
      <c r="E143" s="25" t="s">
        <v>1718</v>
      </c>
      <c r="F143" s="26" t="s">
        <v>477</v>
      </c>
      <c r="G143" s="16">
        <v>4500000</v>
      </c>
      <c r="H143" s="14" t="s">
        <v>91</v>
      </c>
      <c r="I143" s="14" t="s">
        <v>812</v>
      </c>
      <c r="J143" s="12">
        <v>35</v>
      </c>
      <c r="K143" s="14" t="s">
        <v>12</v>
      </c>
      <c r="L143" s="15" t="s">
        <v>2198</v>
      </c>
      <c r="M143" s="15" t="s">
        <v>2199</v>
      </c>
      <c r="N143" s="15">
        <v>10000</v>
      </c>
      <c r="O143" s="15">
        <v>30000</v>
      </c>
      <c r="P143" s="13">
        <v>40</v>
      </c>
      <c r="Q143" s="13">
        <v>16</v>
      </c>
      <c r="R143" s="13">
        <v>0</v>
      </c>
      <c r="S143" s="13">
        <v>15</v>
      </c>
      <c r="T143" s="13">
        <v>67</v>
      </c>
      <c r="U143" s="13">
        <v>0</v>
      </c>
      <c r="V143" s="13">
        <v>8</v>
      </c>
      <c r="W143" s="13">
        <v>0</v>
      </c>
      <c r="X143" s="13">
        <v>0</v>
      </c>
      <c r="Y143" s="13">
        <v>90</v>
      </c>
      <c r="Z143" s="13">
        <v>48</v>
      </c>
      <c r="AA143" s="13">
        <v>100</v>
      </c>
      <c r="AB143" s="13" t="s">
        <v>17</v>
      </c>
      <c r="AC143" s="13" t="s">
        <v>17</v>
      </c>
      <c r="AD143" s="17">
        <v>0</v>
      </c>
      <c r="AE143" s="13">
        <v>0</v>
      </c>
      <c r="AF143" s="13">
        <v>0</v>
      </c>
      <c r="AG143" s="13">
        <v>0</v>
      </c>
      <c r="AH143" s="13">
        <v>0</v>
      </c>
      <c r="AI143" s="18">
        <v>112.13079999999999</v>
      </c>
      <c r="AJ143" s="18">
        <v>739.38289999999995</v>
      </c>
      <c r="AK143" s="18">
        <v>1038.7592999999999</v>
      </c>
      <c r="AL143" s="27">
        <f>Table2[[#This Row],[Direct Tax Revenue
Through Current FY]]+Table2[[#This Row],[Direct Tax Revenue
Next FY &amp; After]]</f>
        <v>1778.1421999999998</v>
      </c>
      <c r="AM143" s="18">
        <v>193.5745</v>
      </c>
      <c r="AN143" s="18">
        <v>1221.5134</v>
      </c>
      <c r="AO143" s="18">
        <v>1793.2396000000001</v>
      </c>
      <c r="AP143" s="18">
        <f>Table2[[#This Row],[Indirect  &amp; Induced Tax Revenue
Through Current FY]]+Table2[[#This Row],[Indirect  &amp; Induced Tax Revenue
Next FY &amp; After]]</f>
        <v>3014.7530000000002</v>
      </c>
      <c r="AQ143" s="18">
        <v>305.70530000000002</v>
      </c>
      <c r="AR143" s="18">
        <v>1960.8963000000001</v>
      </c>
      <c r="AS143" s="18">
        <v>2831.9989</v>
      </c>
      <c r="AT143" s="18">
        <f>Table2[[#This Row],[Total Tax Revenue Generated
Through Current FY]]+Table2[[#This Row],[Total Tax Revenues Generated 
Next FY &amp; After]]</f>
        <v>4792.8951999999999</v>
      </c>
      <c r="AU143" s="18">
        <f>VLOOKUP(A:A,[1]AssistancePivot!$1:$1048576,86,FALSE)</f>
        <v>0</v>
      </c>
      <c r="AV143" s="18">
        <v>0</v>
      </c>
      <c r="AW143" s="18">
        <v>0</v>
      </c>
      <c r="AX143" s="18">
        <v>0</v>
      </c>
      <c r="AY143" s="18">
        <v>0</v>
      </c>
      <c r="AZ143" s="18">
        <v>73.709999999999994</v>
      </c>
      <c r="BA143" s="18">
        <v>0</v>
      </c>
      <c r="BB143" s="18">
        <f>Table2[[#This Row],[MRT Savings
Through Current FY]]+Table2[[#This Row],[MRT Savings
Next FY &amp; After]]</f>
        <v>73.709999999999994</v>
      </c>
      <c r="BC143" s="18">
        <v>0</v>
      </c>
      <c r="BD143" s="18">
        <v>0</v>
      </c>
      <c r="BE143" s="18">
        <v>0</v>
      </c>
      <c r="BF143" s="18">
        <f>Table2[[#This Row],[ST Savings
Through Current FY]]+Table2[[#This Row],[ST Savings
Next FY &amp; After]]</f>
        <v>0</v>
      </c>
      <c r="BG143" s="18">
        <v>0</v>
      </c>
      <c r="BH143" s="18">
        <v>0</v>
      </c>
      <c r="BI143" s="18">
        <v>0</v>
      </c>
      <c r="BJ143" s="18">
        <f>Table2[[#This Row],[Energy Savings
Through Current FY]]+Table2[[#This Row],[Energy Savings
Next FY &amp; After]]</f>
        <v>0</v>
      </c>
      <c r="BK143" s="18">
        <v>2.6088</v>
      </c>
      <c r="BL143" s="18">
        <v>18.430299999999999</v>
      </c>
      <c r="BM143" s="18">
        <v>18.136800000000001</v>
      </c>
      <c r="BN143" s="18">
        <f>Table2[[#This Row],[Bond Savings
Through Current FY]]+Table2[[#This Row],[Bond Savings
Next FY &amp; After]]</f>
        <v>36.567099999999996</v>
      </c>
      <c r="BO143" s="18">
        <v>2.6088</v>
      </c>
      <c r="BP143" s="18">
        <v>92.140299999999996</v>
      </c>
      <c r="BQ143" s="18">
        <v>18.136800000000001</v>
      </c>
      <c r="BR143" s="18">
        <f>Table2[[#This Row],[Total Savings
Through Current FY]]+Table2[[#This Row],[Total Savings
Next FY &amp; After]]</f>
        <v>110.27709999999999</v>
      </c>
      <c r="BS143" s="18">
        <v>0</v>
      </c>
      <c r="BT143" s="18">
        <v>0</v>
      </c>
      <c r="BU143" s="18">
        <v>0</v>
      </c>
      <c r="BV143" s="18">
        <f>Table2[[#This Row],[Recapture, Cancellation, or Reduction
Through Current FY]]+Table2[[#This Row],[Recapture, Cancellation, or Reduction
Next FY &amp; After]]</f>
        <v>0</v>
      </c>
      <c r="BW143" s="18">
        <v>0</v>
      </c>
      <c r="BX143" s="18">
        <v>0</v>
      </c>
      <c r="BY143" s="18">
        <v>0</v>
      </c>
      <c r="BZ143" s="18">
        <f>Table2[[#This Row],[Penalty Paid
Through Current FY]]+Table2[[#This Row],[Penalty Paid
Next FY &amp; After]]</f>
        <v>0</v>
      </c>
      <c r="CA143" s="18">
        <v>0</v>
      </c>
      <c r="CB143" s="18">
        <v>0</v>
      </c>
      <c r="CC143" s="18">
        <v>0</v>
      </c>
      <c r="CD143" s="18">
        <f>Table2[[#This Row],[Total Recapture &amp; Penalties
Through Current FY]]+Table2[[#This Row],[Total Recapture &amp; Penalties
Next FY &amp; After]]</f>
        <v>0</v>
      </c>
      <c r="CE143" s="18">
        <v>303.09649999999999</v>
      </c>
      <c r="CF143" s="18">
        <v>1868.7560000000001</v>
      </c>
      <c r="CG143" s="18">
        <v>2813.8620999999998</v>
      </c>
      <c r="CH143" s="18">
        <f>Table2[[#This Row],[Total Net Tax Revenue Generated
Through Current FY]]+Table2[[#This Row],[Total Net Tax Revenue Generated
Next FY &amp; After]]</f>
        <v>4682.6180999999997</v>
      </c>
      <c r="CI143" s="18">
        <v>0</v>
      </c>
      <c r="CJ143" s="18">
        <v>0</v>
      </c>
      <c r="CK143" s="18">
        <v>0</v>
      </c>
      <c r="CL143" s="18">
        <v>0</v>
      </c>
      <c r="CM143" s="43">
        <v>0</v>
      </c>
      <c r="CN143" s="43">
        <v>0</v>
      </c>
      <c r="CO143" s="43">
        <v>0</v>
      </c>
      <c r="CP143" s="43">
        <v>90</v>
      </c>
      <c r="CQ143" s="43">
        <f>Table2[[#This Row],[Total Number of Industrial Jobs]]+Table2[[#This Row],[Total Number of Restaurant Jobs]]+Table2[[#This Row],[Total Number of Retail Jobs]]+Table2[[#This Row],[Total Number of Other Jobs]]</f>
        <v>90</v>
      </c>
      <c r="CR143" s="43">
        <v>0</v>
      </c>
      <c r="CS143" s="43">
        <v>0</v>
      </c>
      <c r="CT143" s="43">
        <v>0</v>
      </c>
      <c r="CU143" s="43">
        <v>90</v>
      </c>
      <c r="CV143" s="43">
        <f>Table2[[#This Row],[Number of Industrial Jobs Earning a Living Wage or more]]+Table2[[#This Row],[Number of Restaurant Jobs Earning a Living Wage or more]]+Table2[[#This Row],[Number of Retail Jobs Earning a Living Wage or more]]+Table2[[#This Row],[Number of Other Jobs Earning a Living Wage or more]]</f>
        <v>90</v>
      </c>
      <c r="CW143" s="47">
        <v>0</v>
      </c>
      <c r="CX143" s="47">
        <v>0</v>
      </c>
      <c r="CY143" s="47">
        <v>0</v>
      </c>
      <c r="CZ143" s="47">
        <v>100</v>
      </c>
      <c r="DA143" s="42">
        <v>1</v>
      </c>
      <c r="DB143" s="4"/>
      <c r="DE143" s="3"/>
      <c r="DF143" s="4"/>
      <c r="DG143" s="4"/>
      <c r="DH143" s="11"/>
      <c r="DI143" s="3"/>
      <c r="DJ143" s="1"/>
      <c r="DK143" s="1"/>
      <c r="DL143" s="1"/>
    </row>
    <row r="144" spans="1:116" x14ac:dyDescent="0.2">
      <c r="A144" s="12">
        <v>94207</v>
      </c>
      <c r="B144" s="14" t="s">
        <v>1210</v>
      </c>
      <c r="C144" s="15" t="s">
        <v>1626</v>
      </c>
      <c r="D144" s="15" t="s">
        <v>1212</v>
      </c>
      <c r="E144" s="25" t="s">
        <v>1823</v>
      </c>
      <c r="F144" s="26" t="s">
        <v>477</v>
      </c>
      <c r="G144" s="16">
        <v>9350000</v>
      </c>
      <c r="H144" s="14" t="s">
        <v>91</v>
      </c>
      <c r="I144" s="14" t="s">
        <v>1211</v>
      </c>
      <c r="J144" s="12">
        <v>39</v>
      </c>
      <c r="K144" s="14" t="s">
        <v>94</v>
      </c>
      <c r="L144" s="15" t="s">
        <v>2332</v>
      </c>
      <c r="M144" s="15" t="s">
        <v>2387</v>
      </c>
      <c r="N144" s="15">
        <v>8068</v>
      </c>
      <c r="O144" s="15">
        <v>9476</v>
      </c>
      <c r="P144" s="13">
        <v>0</v>
      </c>
      <c r="Q144" s="13">
        <v>3</v>
      </c>
      <c r="R144" s="13">
        <v>0</v>
      </c>
      <c r="S144" s="13">
        <v>3</v>
      </c>
      <c r="T144" s="13">
        <v>2</v>
      </c>
      <c r="U144" s="13">
        <v>1</v>
      </c>
      <c r="V144" s="13">
        <v>44</v>
      </c>
      <c r="W144" s="13">
        <v>20</v>
      </c>
      <c r="X144" s="13">
        <v>0</v>
      </c>
      <c r="Y144" s="13">
        <v>70</v>
      </c>
      <c r="Z144" s="13">
        <v>67</v>
      </c>
      <c r="AA144" s="13">
        <v>61.428571428571431</v>
      </c>
      <c r="AB144" s="13" t="s">
        <v>16</v>
      </c>
      <c r="AC144" s="13" t="s">
        <v>16</v>
      </c>
      <c r="AD144" s="17">
        <v>0</v>
      </c>
      <c r="AE144" s="13">
        <v>0</v>
      </c>
      <c r="AF144" s="13">
        <v>0</v>
      </c>
      <c r="AG144" s="13">
        <v>0</v>
      </c>
      <c r="AH144" s="13">
        <v>0</v>
      </c>
      <c r="AI144" s="18">
        <v>132.67500000000001</v>
      </c>
      <c r="AJ144" s="18">
        <v>697.98159999999996</v>
      </c>
      <c r="AK144" s="18">
        <v>2300.6729999999998</v>
      </c>
      <c r="AL144" s="27">
        <f>Table2[[#This Row],[Direct Tax Revenue
Through Current FY]]+Table2[[#This Row],[Direct Tax Revenue
Next FY &amp; After]]</f>
        <v>2998.6545999999998</v>
      </c>
      <c r="AM144" s="18">
        <v>248.75550000000001</v>
      </c>
      <c r="AN144" s="18">
        <v>1032.3332</v>
      </c>
      <c r="AO144" s="18">
        <v>4313.5788000000002</v>
      </c>
      <c r="AP144" s="18">
        <f>Table2[[#This Row],[Indirect  &amp; Induced Tax Revenue
Through Current FY]]+Table2[[#This Row],[Indirect  &amp; Induced Tax Revenue
Next FY &amp; After]]</f>
        <v>5345.9120000000003</v>
      </c>
      <c r="AQ144" s="18">
        <v>381.43049999999999</v>
      </c>
      <c r="AR144" s="18">
        <v>1730.3148000000001</v>
      </c>
      <c r="AS144" s="18">
        <v>6614.2518</v>
      </c>
      <c r="AT144" s="18">
        <f>Table2[[#This Row],[Total Tax Revenue Generated
Through Current FY]]+Table2[[#This Row],[Total Tax Revenues Generated 
Next FY &amp; After]]</f>
        <v>8344.5666000000001</v>
      </c>
      <c r="AU144" s="18">
        <f>VLOOKUP(A:A,[1]AssistancePivot!$1:$1048576,86,FALSE)</f>
        <v>0</v>
      </c>
      <c r="AV144" s="18">
        <v>0</v>
      </c>
      <c r="AW144" s="18">
        <v>0</v>
      </c>
      <c r="AX144" s="18">
        <v>0</v>
      </c>
      <c r="AY144" s="18">
        <v>0</v>
      </c>
      <c r="AZ144" s="18">
        <v>153.2467</v>
      </c>
      <c r="BA144" s="18">
        <v>0</v>
      </c>
      <c r="BB144" s="18">
        <f>Table2[[#This Row],[MRT Savings
Through Current FY]]+Table2[[#This Row],[MRT Savings
Next FY &amp; After]]</f>
        <v>153.2467</v>
      </c>
      <c r="BC144" s="18">
        <v>0</v>
      </c>
      <c r="BD144" s="18">
        <v>0</v>
      </c>
      <c r="BE144" s="18">
        <v>0</v>
      </c>
      <c r="BF144" s="18">
        <f>Table2[[#This Row],[ST Savings
Through Current FY]]+Table2[[#This Row],[ST Savings
Next FY &amp; After]]</f>
        <v>0</v>
      </c>
      <c r="BG144" s="18">
        <v>0</v>
      </c>
      <c r="BH144" s="18">
        <v>0</v>
      </c>
      <c r="BI144" s="18">
        <v>0</v>
      </c>
      <c r="BJ144" s="18">
        <f>Table2[[#This Row],[Energy Savings
Through Current FY]]+Table2[[#This Row],[Energy Savings
Next FY &amp; After]]</f>
        <v>0</v>
      </c>
      <c r="BK144" s="18">
        <v>7.8091999999999997</v>
      </c>
      <c r="BL144" s="18">
        <v>18.262899999999998</v>
      </c>
      <c r="BM144" s="18">
        <v>90.409899999999993</v>
      </c>
      <c r="BN144" s="18">
        <f>Table2[[#This Row],[Bond Savings
Through Current FY]]+Table2[[#This Row],[Bond Savings
Next FY &amp; After]]</f>
        <v>108.6728</v>
      </c>
      <c r="BO144" s="18">
        <v>7.8091999999999997</v>
      </c>
      <c r="BP144" s="18">
        <v>171.50960000000001</v>
      </c>
      <c r="BQ144" s="18">
        <v>90.409899999999993</v>
      </c>
      <c r="BR144" s="18">
        <f>Table2[[#This Row],[Total Savings
Through Current FY]]+Table2[[#This Row],[Total Savings
Next FY &amp; After]]</f>
        <v>261.91949999999997</v>
      </c>
      <c r="BS144" s="18">
        <v>0</v>
      </c>
      <c r="BT144" s="18">
        <v>0</v>
      </c>
      <c r="BU144" s="18">
        <v>0</v>
      </c>
      <c r="BV144" s="18">
        <f>Table2[[#This Row],[Recapture, Cancellation, or Reduction
Through Current FY]]+Table2[[#This Row],[Recapture, Cancellation, or Reduction
Next FY &amp; After]]</f>
        <v>0</v>
      </c>
      <c r="BW144" s="18">
        <v>0</v>
      </c>
      <c r="BX144" s="18">
        <v>0</v>
      </c>
      <c r="BY144" s="18">
        <v>0</v>
      </c>
      <c r="BZ144" s="18">
        <f>Table2[[#This Row],[Penalty Paid
Through Current FY]]+Table2[[#This Row],[Penalty Paid
Next FY &amp; After]]</f>
        <v>0</v>
      </c>
      <c r="CA144" s="18">
        <v>0</v>
      </c>
      <c r="CB144" s="18">
        <v>0</v>
      </c>
      <c r="CC144" s="18">
        <v>0</v>
      </c>
      <c r="CD144" s="18">
        <f>Table2[[#This Row],[Total Recapture &amp; Penalties
Through Current FY]]+Table2[[#This Row],[Total Recapture &amp; Penalties
Next FY &amp; After]]</f>
        <v>0</v>
      </c>
      <c r="CE144" s="18">
        <v>373.62130000000002</v>
      </c>
      <c r="CF144" s="18">
        <v>1558.8052</v>
      </c>
      <c r="CG144" s="18">
        <v>6523.8419000000004</v>
      </c>
      <c r="CH144" s="18">
        <f>Table2[[#This Row],[Total Net Tax Revenue Generated
Through Current FY]]+Table2[[#This Row],[Total Net Tax Revenue Generated
Next FY &amp; After]]</f>
        <v>8082.6471000000001</v>
      </c>
      <c r="CI144" s="18">
        <v>0</v>
      </c>
      <c r="CJ144" s="18">
        <v>0</v>
      </c>
      <c r="CK144" s="18">
        <v>0</v>
      </c>
      <c r="CL144" s="18">
        <v>0</v>
      </c>
      <c r="CM144" s="43">
        <v>0</v>
      </c>
      <c r="CN144" s="43">
        <v>0</v>
      </c>
      <c r="CO144" s="43">
        <v>0</v>
      </c>
      <c r="CP144" s="43">
        <v>70</v>
      </c>
      <c r="CQ144" s="43">
        <f>Table2[[#This Row],[Total Number of Industrial Jobs]]+Table2[[#This Row],[Total Number of Restaurant Jobs]]+Table2[[#This Row],[Total Number of Retail Jobs]]+Table2[[#This Row],[Total Number of Other Jobs]]</f>
        <v>70</v>
      </c>
      <c r="CR144" s="43">
        <v>0</v>
      </c>
      <c r="CS144" s="43">
        <v>0</v>
      </c>
      <c r="CT144" s="43">
        <v>0</v>
      </c>
      <c r="CU144" s="43">
        <v>70</v>
      </c>
      <c r="CV144" s="43">
        <f>Table2[[#This Row],[Number of Industrial Jobs Earning a Living Wage or more]]+Table2[[#This Row],[Number of Restaurant Jobs Earning a Living Wage or more]]+Table2[[#This Row],[Number of Retail Jobs Earning a Living Wage or more]]+Table2[[#This Row],[Number of Other Jobs Earning a Living Wage or more]]</f>
        <v>70</v>
      </c>
      <c r="CW144" s="47">
        <v>0</v>
      </c>
      <c r="CX144" s="47">
        <v>0</v>
      </c>
      <c r="CY144" s="47">
        <v>0</v>
      </c>
      <c r="CZ144" s="47">
        <v>100</v>
      </c>
      <c r="DA144" s="42">
        <v>1</v>
      </c>
      <c r="DB144" s="4"/>
      <c r="DE144" s="3"/>
      <c r="DF144" s="4"/>
      <c r="DG144" s="4"/>
      <c r="DH144" s="11"/>
      <c r="DI144" s="3"/>
      <c r="DJ144" s="1"/>
      <c r="DK144" s="1"/>
      <c r="DL144" s="1"/>
    </row>
    <row r="145" spans="1:116" x14ac:dyDescent="0.2">
      <c r="A145" s="12">
        <v>92642</v>
      </c>
      <c r="B145" s="14" t="s">
        <v>171</v>
      </c>
      <c r="C145" s="15" t="s">
        <v>1543</v>
      </c>
      <c r="D145" s="15" t="s">
        <v>173</v>
      </c>
      <c r="E145" s="25" t="s">
        <v>1669</v>
      </c>
      <c r="F145" s="26" t="s">
        <v>41</v>
      </c>
      <c r="G145" s="16">
        <v>2100000</v>
      </c>
      <c r="H145" s="14" t="s">
        <v>72</v>
      </c>
      <c r="I145" s="14" t="s">
        <v>172</v>
      </c>
      <c r="J145" s="12">
        <v>26</v>
      </c>
      <c r="K145" s="14" t="s">
        <v>20</v>
      </c>
      <c r="L145" s="15" t="s">
        <v>2010</v>
      </c>
      <c r="M145" s="15" t="s">
        <v>1902</v>
      </c>
      <c r="N145" s="15">
        <v>37400</v>
      </c>
      <c r="O145" s="15">
        <v>20100</v>
      </c>
      <c r="P145" s="13">
        <v>121</v>
      </c>
      <c r="Q145" s="13">
        <v>4</v>
      </c>
      <c r="R145" s="13">
        <v>0</v>
      </c>
      <c r="S145" s="13">
        <v>0</v>
      </c>
      <c r="T145" s="13">
        <v>0</v>
      </c>
      <c r="U145" s="13">
        <v>0</v>
      </c>
      <c r="V145" s="13">
        <v>95</v>
      </c>
      <c r="W145" s="13">
        <v>0</v>
      </c>
      <c r="X145" s="13">
        <v>0</v>
      </c>
      <c r="Y145" s="13">
        <v>95</v>
      </c>
      <c r="Z145" s="13">
        <v>95</v>
      </c>
      <c r="AA145" s="13">
        <v>53.684210526315788</v>
      </c>
      <c r="AB145" s="13" t="s">
        <v>16</v>
      </c>
      <c r="AC145" s="13" t="s">
        <v>17</v>
      </c>
      <c r="AD145" s="17">
        <v>0</v>
      </c>
      <c r="AE145" s="13">
        <v>0</v>
      </c>
      <c r="AF145" s="13">
        <v>0</v>
      </c>
      <c r="AG145" s="13">
        <v>0</v>
      </c>
      <c r="AH145" s="13">
        <v>0</v>
      </c>
      <c r="AI145" s="18">
        <v>1112.211</v>
      </c>
      <c r="AJ145" s="18">
        <v>10117.195100000001</v>
      </c>
      <c r="AK145" s="18">
        <v>1109.3889999999999</v>
      </c>
      <c r="AL145" s="27">
        <f>Table2[[#This Row],[Direct Tax Revenue
Through Current FY]]+Table2[[#This Row],[Direct Tax Revenue
Next FY &amp; After]]</f>
        <v>11226.5841</v>
      </c>
      <c r="AM145" s="18">
        <v>697.90020000000004</v>
      </c>
      <c r="AN145" s="18">
        <v>7089.4155000000001</v>
      </c>
      <c r="AO145" s="18">
        <v>696.12950000000001</v>
      </c>
      <c r="AP145" s="18">
        <f>Table2[[#This Row],[Indirect  &amp; Induced Tax Revenue
Through Current FY]]+Table2[[#This Row],[Indirect  &amp; Induced Tax Revenue
Next FY &amp; After]]</f>
        <v>7785.5450000000001</v>
      </c>
      <c r="AQ145" s="18">
        <v>1810.1112000000001</v>
      </c>
      <c r="AR145" s="18">
        <v>17206.6106</v>
      </c>
      <c r="AS145" s="18">
        <v>1805.5184999999999</v>
      </c>
      <c r="AT145" s="18">
        <f>Table2[[#This Row],[Total Tax Revenue Generated
Through Current FY]]+Table2[[#This Row],[Total Tax Revenues Generated 
Next FY &amp; After]]</f>
        <v>19012.129099999998</v>
      </c>
      <c r="AU145" s="18">
        <f>VLOOKUP(A:A,[1]AssistancePivot!$1:$1048576,86,FALSE)</f>
        <v>91.726299999999995</v>
      </c>
      <c r="AV145" s="18">
        <v>618.83259999999996</v>
      </c>
      <c r="AW145" s="18">
        <v>91.493600000000001</v>
      </c>
      <c r="AX145" s="18">
        <v>710.32619999999997</v>
      </c>
      <c r="AY145" s="18">
        <v>0</v>
      </c>
      <c r="AZ145" s="18">
        <v>27.335100000000001</v>
      </c>
      <c r="BA145" s="18">
        <v>0</v>
      </c>
      <c r="BB145" s="18">
        <f>Table2[[#This Row],[MRT Savings
Through Current FY]]+Table2[[#This Row],[MRT Savings
Next FY &amp; After]]</f>
        <v>27.335100000000001</v>
      </c>
      <c r="BC145" s="18">
        <v>0</v>
      </c>
      <c r="BD145" s="18">
        <v>8.1191999999999993</v>
      </c>
      <c r="BE145" s="18">
        <v>0</v>
      </c>
      <c r="BF145" s="18">
        <f>Table2[[#This Row],[ST Savings
Through Current FY]]+Table2[[#This Row],[ST Savings
Next FY &amp; After]]</f>
        <v>8.1191999999999993</v>
      </c>
      <c r="BG145" s="18">
        <v>0</v>
      </c>
      <c r="BH145" s="18">
        <v>0</v>
      </c>
      <c r="BI145" s="18">
        <v>0</v>
      </c>
      <c r="BJ145" s="18">
        <f>Table2[[#This Row],[Energy Savings
Through Current FY]]+Table2[[#This Row],[Energy Savings
Next FY &amp; After]]</f>
        <v>0</v>
      </c>
      <c r="BK145" s="18">
        <v>0</v>
      </c>
      <c r="BL145" s="18">
        <v>1.2837000000000001</v>
      </c>
      <c r="BM145" s="18">
        <v>0</v>
      </c>
      <c r="BN145" s="18">
        <f>Table2[[#This Row],[Bond Savings
Through Current FY]]+Table2[[#This Row],[Bond Savings
Next FY &amp; After]]</f>
        <v>1.2837000000000001</v>
      </c>
      <c r="BO145" s="18">
        <v>91.726299999999995</v>
      </c>
      <c r="BP145" s="18">
        <v>655.57060000000001</v>
      </c>
      <c r="BQ145" s="18">
        <v>91.493600000000001</v>
      </c>
      <c r="BR145" s="18">
        <f>Table2[[#This Row],[Total Savings
Through Current FY]]+Table2[[#This Row],[Total Savings
Next FY &amp; After]]</f>
        <v>747.06420000000003</v>
      </c>
      <c r="BS145" s="18">
        <v>0</v>
      </c>
      <c r="BT145" s="18">
        <v>0</v>
      </c>
      <c r="BU145" s="18">
        <v>0</v>
      </c>
      <c r="BV145" s="18">
        <f>Table2[[#This Row],[Recapture, Cancellation, or Reduction
Through Current FY]]+Table2[[#This Row],[Recapture, Cancellation, or Reduction
Next FY &amp; After]]</f>
        <v>0</v>
      </c>
      <c r="BW145" s="18">
        <v>0</v>
      </c>
      <c r="BX145" s="18">
        <v>0</v>
      </c>
      <c r="BY145" s="18">
        <v>0</v>
      </c>
      <c r="BZ145" s="18">
        <f>Table2[[#This Row],[Penalty Paid
Through Current FY]]+Table2[[#This Row],[Penalty Paid
Next FY &amp; After]]</f>
        <v>0</v>
      </c>
      <c r="CA145" s="18">
        <v>0</v>
      </c>
      <c r="CB145" s="18">
        <v>0</v>
      </c>
      <c r="CC145" s="18">
        <v>0</v>
      </c>
      <c r="CD145" s="18">
        <f>Table2[[#This Row],[Total Recapture &amp; Penalties
Through Current FY]]+Table2[[#This Row],[Total Recapture &amp; Penalties
Next FY &amp; After]]</f>
        <v>0</v>
      </c>
      <c r="CE145" s="18">
        <v>1718.3849</v>
      </c>
      <c r="CF145" s="18">
        <v>16551.04</v>
      </c>
      <c r="CG145" s="18">
        <v>1714.0248999999999</v>
      </c>
      <c r="CH145" s="18">
        <f>Table2[[#This Row],[Total Net Tax Revenue Generated
Through Current FY]]+Table2[[#This Row],[Total Net Tax Revenue Generated
Next FY &amp; After]]</f>
        <v>18265.064900000001</v>
      </c>
      <c r="CI145" s="18">
        <v>0</v>
      </c>
      <c r="CJ145" s="18">
        <v>0</v>
      </c>
      <c r="CK145" s="18">
        <v>0</v>
      </c>
      <c r="CL145" s="18">
        <v>0</v>
      </c>
      <c r="CM145" s="43">
        <v>95</v>
      </c>
      <c r="CN145" s="43">
        <v>0</v>
      </c>
      <c r="CO145" s="43">
        <v>0</v>
      </c>
      <c r="CP145" s="43">
        <v>0</v>
      </c>
      <c r="CQ145" s="43">
        <f>Table2[[#This Row],[Total Number of Industrial Jobs]]+Table2[[#This Row],[Total Number of Restaurant Jobs]]+Table2[[#This Row],[Total Number of Retail Jobs]]+Table2[[#This Row],[Total Number of Other Jobs]]</f>
        <v>95</v>
      </c>
      <c r="CR145" s="43">
        <v>95</v>
      </c>
      <c r="CS145" s="43">
        <v>0</v>
      </c>
      <c r="CT145" s="43">
        <v>0</v>
      </c>
      <c r="CU145" s="43">
        <v>0</v>
      </c>
      <c r="CV145" s="43">
        <f>Table2[[#This Row],[Number of Industrial Jobs Earning a Living Wage or more]]+Table2[[#This Row],[Number of Restaurant Jobs Earning a Living Wage or more]]+Table2[[#This Row],[Number of Retail Jobs Earning a Living Wage or more]]+Table2[[#This Row],[Number of Other Jobs Earning a Living Wage or more]]</f>
        <v>95</v>
      </c>
      <c r="CW145" s="47">
        <v>100</v>
      </c>
      <c r="CX145" s="47">
        <v>0</v>
      </c>
      <c r="CY145" s="47">
        <v>0</v>
      </c>
      <c r="CZ145" s="47">
        <v>0</v>
      </c>
      <c r="DA145" s="42">
        <v>1</v>
      </c>
      <c r="DB145" s="4"/>
      <c r="DE145" s="3"/>
      <c r="DF145" s="4"/>
      <c r="DG145" s="4"/>
      <c r="DH145" s="11"/>
      <c r="DI145" s="3"/>
      <c r="DJ145" s="1"/>
      <c r="DK145" s="1"/>
      <c r="DL145" s="1"/>
    </row>
    <row r="146" spans="1:116" x14ac:dyDescent="0.2">
      <c r="A146" s="12">
        <v>92699</v>
      </c>
      <c r="B146" s="14" t="s">
        <v>226</v>
      </c>
      <c r="C146" s="15" t="s">
        <v>1524</v>
      </c>
      <c r="D146" s="15" t="s">
        <v>228</v>
      </c>
      <c r="E146" s="25" t="s">
        <v>1677</v>
      </c>
      <c r="F146" s="26" t="s">
        <v>95</v>
      </c>
      <c r="G146" s="16">
        <v>15115000</v>
      </c>
      <c r="H146" s="14" t="s">
        <v>229</v>
      </c>
      <c r="I146" s="14" t="s">
        <v>227</v>
      </c>
      <c r="J146" s="12">
        <v>4</v>
      </c>
      <c r="K146" s="14" t="s">
        <v>94</v>
      </c>
      <c r="L146" s="15" t="s">
        <v>2026</v>
      </c>
      <c r="M146" s="15" t="s">
        <v>1902</v>
      </c>
      <c r="N146" s="15">
        <v>20359</v>
      </c>
      <c r="O146" s="15">
        <v>79151</v>
      </c>
      <c r="P146" s="13">
        <v>142</v>
      </c>
      <c r="Q146" s="13">
        <v>2</v>
      </c>
      <c r="R146" s="13">
        <v>0</v>
      </c>
      <c r="S146" s="13">
        <v>48</v>
      </c>
      <c r="T146" s="13">
        <v>5</v>
      </c>
      <c r="U146" s="13">
        <v>0</v>
      </c>
      <c r="V146" s="13">
        <v>192</v>
      </c>
      <c r="W146" s="13">
        <v>0</v>
      </c>
      <c r="X146" s="13">
        <v>0</v>
      </c>
      <c r="Y146" s="13">
        <v>245</v>
      </c>
      <c r="Z146" s="13">
        <v>218</v>
      </c>
      <c r="AA146" s="13">
        <v>71.836734693877546</v>
      </c>
      <c r="AB146" s="13" t="s">
        <v>16</v>
      </c>
      <c r="AC146" s="13" t="s">
        <v>17</v>
      </c>
      <c r="AD146" s="17">
        <v>0</v>
      </c>
      <c r="AE146" s="13">
        <v>0</v>
      </c>
      <c r="AF146" s="13">
        <v>0</v>
      </c>
      <c r="AG146" s="13">
        <v>0</v>
      </c>
      <c r="AH146" s="13">
        <v>0</v>
      </c>
      <c r="AI146" s="18">
        <v>431.68869999999998</v>
      </c>
      <c r="AJ146" s="18">
        <v>3399.2157999999999</v>
      </c>
      <c r="AK146" s="18">
        <v>910.50879999999995</v>
      </c>
      <c r="AL146" s="27">
        <f>Table2[[#This Row],[Direct Tax Revenue
Through Current FY]]+Table2[[#This Row],[Direct Tax Revenue
Next FY &amp; After]]</f>
        <v>4309.7245999999996</v>
      </c>
      <c r="AM146" s="18">
        <v>809.37170000000003</v>
      </c>
      <c r="AN146" s="18">
        <v>7424.1705000000002</v>
      </c>
      <c r="AO146" s="18">
        <v>1707.1107</v>
      </c>
      <c r="AP146" s="18">
        <f>Table2[[#This Row],[Indirect  &amp; Induced Tax Revenue
Through Current FY]]+Table2[[#This Row],[Indirect  &amp; Induced Tax Revenue
Next FY &amp; After]]</f>
        <v>9131.2811999999994</v>
      </c>
      <c r="AQ146" s="18">
        <v>1241.0604000000001</v>
      </c>
      <c r="AR146" s="18">
        <v>10823.3863</v>
      </c>
      <c r="AS146" s="18">
        <v>2617.6194999999998</v>
      </c>
      <c r="AT146" s="18">
        <f>Table2[[#This Row],[Total Tax Revenue Generated
Through Current FY]]+Table2[[#This Row],[Total Tax Revenues Generated 
Next FY &amp; After]]</f>
        <v>13441.005799999999</v>
      </c>
      <c r="AU146" s="18">
        <f>VLOOKUP(A:A,[1]AssistancePivot!$1:$1048576,86,FALSE)</f>
        <v>0</v>
      </c>
      <c r="AV146" s="18">
        <v>0</v>
      </c>
      <c r="AW146" s="18">
        <v>0</v>
      </c>
      <c r="AX146" s="18">
        <v>0</v>
      </c>
      <c r="AY146" s="18">
        <v>0</v>
      </c>
      <c r="AZ146" s="18">
        <v>0</v>
      </c>
      <c r="BA146" s="18">
        <v>0</v>
      </c>
      <c r="BB146" s="18">
        <f>Table2[[#This Row],[MRT Savings
Through Current FY]]+Table2[[#This Row],[MRT Savings
Next FY &amp; After]]</f>
        <v>0</v>
      </c>
      <c r="BC146" s="18">
        <v>0</v>
      </c>
      <c r="BD146" s="18">
        <v>0</v>
      </c>
      <c r="BE146" s="18">
        <v>0</v>
      </c>
      <c r="BF146" s="18">
        <f>Table2[[#This Row],[ST Savings
Through Current FY]]+Table2[[#This Row],[ST Savings
Next FY &amp; After]]</f>
        <v>0</v>
      </c>
      <c r="BG146" s="18">
        <v>0</v>
      </c>
      <c r="BH146" s="18">
        <v>0</v>
      </c>
      <c r="BI146" s="18">
        <v>0</v>
      </c>
      <c r="BJ146" s="18">
        <f>Table2[[#This Row],[Energy Savings
Through Current FY]]+Table2[[#This Row],[Energy Savings
Next FY &amp; After]]</f>
        <v>0</v>
      </c>
      <c r="BK146" s="18">
        <v>5.0324</v>
      </c>
      <c r="BL146" s="18">
        <v>46.698700000000002</v>
      </c>
      <c r="BM146" s="18">
        <v>8.8057999999999996</v>
      </c>
      <c r="BN146" s="18">
        <f>Table2[[#This Row],[Bond Savings
Through Current FY]]+Table2[[#This Row],[Bond Savings
Next FY &amp; After]]</f>
        <v>55.5045</v>
      </c>
      <c r="BO146" s="18">
        <v>5.0324</v>
      </c>
      <c r="BP146" s="18">
        <v>46.698700000000002</v>
      </c>
      <c r="BQ146" s="18">
        <v>8.8057999999999996</v>
      </c>
      <c r="BR146" s="18">
        <f>Table2[[#This Row],[Total Savings
Through Current FY]]+Table2[[#This Row],[Total Savings
Next FY &amp; After]]</f>
        <v>55.5045</v>
      </c>
      <c r="BS146" s="18">
        <v>0</v>
      </c>
      <c r="BT146" s="18">
        <v>0</v>
      </c>
      <c r="BU146" s="18">
        <v>0</v>
      </c>
      <c r="BV146" s="18">
        <f>Table2[[#This Row],[Recapture, Cancellation, or Reduction
Through Current FY]]+Table2[[#This Row],[Recapture, Cancellation, or Reduction
Next FY &amp; After]]</f>
        <v>0</v>
      </c>
      <c r="BW146" s="18">
        <v>0</v>
      </c>
      <c r="BX146" s="18">
        <v>0</v>
      </c>
      <c r="BY146" s="18">
        <v>0</v>
      </c>
      <c r="BZ146" s="18">
        <f>Table2[[#This Row],[Penalty Paid
Through Current FY]]+Table2[[#This Row],[Penalty Paid
Next FY &amp; After]]</f>
        <v>0</v>
      </c>
      <c r="CA146" s="18">
        <v>0</v>
      </c>
      <c r="CB146" s="18">
        <v>0</v>
      </c>
      <c r="CC146" s="18">
        <v>0</v>
      </c>
      <c r="CD146" s="18">
        <f>Table2[[#This Row],[Total Recapture &amp; Penalties
Through Current FY]]+Table2[[#This Row],[Total Recapture &amp; Penalties
Next FY &amp; After]]</f>
        <v>0</v>
      </c>
      <c r="CE146" s="18">
        <v>1236.028</v>
      </c>
      <c r="CF146" s="18">
        <v>10776.687599999999</v>
      </c>
      <c r="CG146" s="18">
        <v>2608.8137000000002</v>
      </c>
      <c r="CH146" s="18">
        <f>Table2[[#This Row],[Total Net Tax Revenue Generated
Through Current FY]]+Table2[[#This Row],[Total Net Tax Revenue Generated
Next FY &amp; After]]</f>
        <v>13385.5013</v>
      </c>
      <c r="CI146" s="18">
        <v>0</v>
      </c>
      <c r="CJ146" s="18">
        <v>0</v>
      </c>
      <c r="CK146" s="18">
        <v>0</v>
      </c>
      <c r="CL146" s="18">
        <v>0</v>
      </c>
      <c r="CM146" s="43">
        <v>0</v>
      </c>
      <c r="CN146" s="43">
        <v>0</v>
      </c>
      <c r="CO146" s="43">
        <v>0</v>
      </c>
      <c r="CP146" s="43">
        <v>245</v>
      </c>
      <c r="CQ146" s="43">
        <f>Table2[[#This Row],[Total Number of Industrial Jobs]]+Table2[[#This Row],[Total Number of Restaurant Jobs]]+Table2[[#This Row],[Total Number of Retail Jobs]]+Table2[[#This Row],[Total Number of Other Jobs]]</f>
        <v>245</v>
      </c>
      <c r="CR146" s="43">
        <v>0</v>
      </c>
      <c r="CS146" s="43">
        <v>0</v>
      </c>
      <c r="CT146" s="43">
        <v>0</v>
      </c>
      <c r="CU146" s="43">
        <v>245</v>
      </c>
      <c r="CV146" s="43">
        <f>Table2[[#This Row],[Number of Industrial Jobs Earning a Living Wage or more]]+Table2[[#This Row],[Number of Restaurant Jobs Earning a Living Wage or more]]+Table2[[#This Row],[Number of Retail Jobs Earning a Living Wage or more]]+Table2[[#This Row],[Number of Other Jobs Earning a Living Wage or more]]</f>
        <v>245</v>
      </c>
      <c r="CW146" s="47">
        <v>0</v>
      </c>
      <c r="CX146" s="47">
        <v>0</v>
      </c>
      <c r="CY146" s="47">
        <v>0</v>
      </c>
      <c r="CZ146" s="47">
        <v>100</v>
      </c>
      <c r="DA146" s="42">
        <v>1</v>
      </c>
      <c r="DB146" s="4"/>
      <c r="DE146" s="3"/>
      <c r="DF146" s="4"/>
      <c r="DG146" s="4"/>
      <c r="DH146" s="11"/>
      <c r="DI146" s="3"/>
      <c r="DJ146" s="1"/>
      <c r="DK146" s="1"/>
      <c r="DL146" s="1"/>
    </row>
    <row r="147" spans="1:116" x14ac:dyDescent="0.2">
      <c r="A147" s="12">
        <v>94158</v>
      </c>
      <c r="B147" s="14" t="s">
        <v>1112</v>
      </c>
      <c r="C147" s="15" t="s">
        <v>1524</v>
      </c>
      <c r="D147" s="15" t="s">
        <v>1114</v>
      </c>
      <c r="E147" s="25" t="s">
        <v>1804</v>
      </c>
      <c r="F147" s="26" t="s">
        <v>477</v>
      </c>
      <c r="G147" s="16">
        <v>44000000</v>
      </c>
      <c r="H147" s="14" t="s">
        <v>91</v>
      </c>
      <c r="I147" s="14" t="s">
        <v>1113</v>
      </c>
      <c r="J147" s="12">
        <v>8</v>
      </c>
      <c r="K147" s="14" t="s">
        <v>94</v>
      </c>
      <c r="L147" s="15" t="s">
        <v>2351</v>
      </c>
      <c r="M147" s="15" t="s">
        <v>2071</v>
      </c>
      <c r="N147" s="15">
        <v>17163</v>
      </c>
      <c r="O147" s="15">
        <v>67000</v>
      </c>
      <c r="P147" s="13">
        <v>0</v>
      </c>
      <c r="Q147" s="13">
        <v>9</v>
      </c>
      <c r="R147" s="13">
        <v>0</v>
      </c>
      <c r="S147" s="13">
        <v>0</v>
      </c>
      <c r="T147" s="13">
        <v>0</v>
      </c>
      <c r="U147" s="13">
        <v>0</v>
      </c>
      <c r="V147" s="13">
        <v>109</v>
      </c>
      <c r="W147" s="13">
        <v>0</v>
      </c>
      <c r="X147" s="13">
        <v>0</v>
      </c>
      <c r="Y147" s="13">
        <v>109</v>
      </c>
      <c r="Z147" s="13">
        <v>109</v>
      </c>
      <c r="AA147" s="13">
        <v>82.568807339449549</v>
      </c>
      <c r="AB147" s="13" t="s">
        <v>16</v>
      </c>
      <c r="AC147" s="13" t="s">
        <v>17</v>
      </c>
      <c r="AD147" s="17">
        <v>0</v>
      </c>
      <c r="AE147" s="13">
        <v>0</v>
      </c>
      <c r="AF147" s="13">
        <v>0</v>
      </c>
      <c r="AG147" s="13">
        <v>0</v>
      </c>
      <c r="AH147" s="13">
        <v>0</v>
      </c>
      <c r="AI147" s="18">
        <v>215.8443</v>
      </c>
      <c r="AJ147" s="18">
        <v>1884.3815</v>
      </c>
      <c r="AK147" s="18">
        <v>3150.7892999999999</v>
      </c>
      <c r="AL147" s="27">
        <f>Table2[[#This Row],[Direct Tax Revenue
Through Current FY]]+Table2[[#This Row],[Direct Tax Revenue
Next FY &amp; After]]</f>
        <v>5035.1707999999999</v>
      </c>
      <c r="AM147" s="18">
        <v>404.6859</v>
      </c>
      <c r="AN147" s="18">
        <v>2265.0196999999998</v>
      </c>
      <c r="AO147" s="18">
        <v>5907.4017999999996</v>
      </c>
      <c r="AP147" s="18">
        <f>Table2[[#This Row],[Indirect  &amp; Induced Tax Revenue
Through Current FY]]+Table2[[#This Row],[Indirect  &amp; Induced Tax Revenue
Next FY &amp; After]]</f>
        <v>8172.4214999999995</v>
      </c>
      <c r="AQ147" s="18">
        <v>620.53020000000004</v>
      </c>
      <c r="AR147" s="18">
        <v>4149.4012000000002</v>
      </c>
      <c r="AS147" s="18">
        <v>9058.1911</v>
      </c>
      <c r="AT147" s="18">
        <f>Table2[[#This Row],[Total Tax Revenue Generated
Through Current FY]]+Table2[[#This Row],[Total Tax Revenues Generated 
Next FY &amp; After]]</f>
        <v>13207.5923</v>
      </c>
      <c r="AU147" s="18">
        <f>VLOOKUP(A:A,[1]AssistancePivot!$1:$1048576,86,FALSE)</f>
        <v>0</v>
      </c>
      <c r="AV147" s="18">
        <v>0</v>
      </c>
      <c r="AW147" s="18">
        <v>0</v>
      </c>
      <c r="AX147" s="18">
        <v>0</v>
      </c>
      <c r="AY147" s="18">
        <v>0</v>
      </c>
      <c r="AZ147" s="18">
        <v>719.48800000000006</v>
      </c>
      <c r="BA147" s="18">
        <v>0</v>
      </c>
      <c r="BB147" s="18">
        <f>Table2[[#This Row],[MRT Savings
Through Current FY]]+Table2[[#This Row],[MRT Savings
Next FY &amp; After]]</f>
        <v>719.48800000000006</v>
      </c>
      <c r="BC147" s="18">
        <v>0</v>
      </c>
      <c r="BD147" s="18">
        <v>0</v>
      </c>
      <c r="BE147" s="18">
        <v>0</v>
      </c>
      <c r="BF147" s="18">
        <f>Table2[[#This Row],[ST Savings
Through Current FY]]+Table2[[#This Row],[ST Savings
Next FY &amp; After]]</f>
        <v>0</v>
      </c>
      <c r="BG147" s="18">
        <v>0</v>
      </c>
      <c r="BH147" s="18">
        <v>0</v>
      </c>
      <c r="BI147" s="18">
        <v>0</v>
      </c>
      <c r="BJ147" s="18">
        <f>Table2[[#This Row],[Energy Savings
Through Current FY]]+Table2[[#This Row],[Energy Savings
Next FY &amp; After]]</f>
        <v>0</v>
      </c>
      <c r="BK147" s="18">
        <v>24.125499999999999</v>
      </c>
      <c r="BL147" s="18">
        <v>99.855199999999996</v>
      </c>
      <c r="BM147" s="18">
        <v>240.2647</v>
      </c>
      <c r="BN147" s="18">
        <f>Table2[[#This Row],[Bond Savings
Through Current FY]]+Table2[[#This Row],[Bond Savings
Next FY &amp; After]]</f>
        <v>340.11990000000003</v>
      </c>
      <c r="BO147" s="18">
        <v>24.125499999999999</v>
      </c>
      <c r="BP147" s="18">
        <v>819.34320000000002</v>
      </c>
      <c r="BQ147" s="18">
        <v>240.2647</v>
      </c>
      <c r="BR147" s="18">
        <f>Table2[[#This Row],[Total Savings
Through Current FY]]+Table2[[#This Row],[Total Savings
Next FY &amp; After]]</f>
        <v>1059.6079</v>
      </c>
      <c r="BS147" s="18">
        <v>0</v>
      </c>
      <c r="BT147" s="18">
        <v>0</v>
      </c>
      <c r="BU147" s="18">
        <v>0</v>
      </c>
      <c r="BV147" s="18">
        <f>Table2[[#This Row],[Recapture, Cancellation, or Reduction
Through Current FY]]+Table2[[#This Row],[Recapture, Cancellation, or Reduction
Next FY &amp; After]]</f>
        <v>0</v>
      </c>
      <c r="BW147" s="18">
        <v>0</v>
      </c>
      <c r="BX147" s="18">
        <v>0</v>
      </c>
      <c r="BY147" s="18">
        <v>0</v>
      </c>
      <c r="BZ147" s="18">
        <f>Table2[[#This Row],[Penalty Paid
Through Current FY]]+Table2[[#This Row],[Penalty Paid
Next FY &amp; After]]</f>
        <v>0</v>
      </c>
      <c r="CA147" s="18">
        <v>0</v>
      </c>
      <c r="CB147" s="18">
        <v>0</v>
      </c>
      <c r="CC147" s="18">
        <v>0</v>
      </c>
      <c r="CD147" s="18">
        <f>Table2[[#This Row],[Total Recapture &amp; Penalties
Through Current FY]]+Table2[[#This Row],[Total Recapture &amp; Penalties
Next FY &amp; After]]</f>
        <v>0</v>
      </c>
      <c r="CE147" s="18">
        <v>596.40470000000005</v>
      </c>
      <c r="CF147" s="18">
        <v>3330.058</v>
      </c>
      <c r="CG147" s="18">
        <v>8817.9264000000003</v>
      </c>
      <c r="CH147" s="18">
        <f>Table2[[#This Row],[Total Net Tax Revenue Generated
Through Current FY]]+Table2[[#This Row],[Total Net Tax Revenue Generated
Next FY &amp; After]]</f>
        <v>12147.984400000001</v>
      </c>
      <c r="CI147" s="18">
        <v>0</v>
      </c>
      <c r="CJ147" s="18">
        <v>0</v>
      </c>
      <c r="CK147" s="18">
        <v>0</v>
      </c>
      <c r="CL147" s="18">
        <v>0</v>
      </c>
      <c r="CM147" s="43">
        <v>0</v>
      </c>
      <c r="CN147" s="43">
        <v>0</v>
      </c>
      <c r="CO147" s="43">
        <v>0</v>
      </c>
      <c r="CP147" s="43">
        <v>109</v>
      </c>
      <c r="CQ147" s="43">
        <f>Table2[[#This Row],[Total Number of Industrial Jobs]]+Table2[[#This Row],[Total Number of Restaurant Jobs]]+Table2[[#This Row],[Total Number of Retail Jobs]]+Table2[[#This Row],[Total Number of Other Jobs]]</f>
        <v>109</v>
      </c>
      <c r="CR147" s="43">
        <v>0</v>
      </c>
      <c r="CS147" s="43">
        <v>0</v>
      </c>
      <c r="CT147" s="43">
        <v>0</v>
      </c>
      <c r="CU147" s="43">
        <v>109</v>
      </c>
      <c r="CV147" s="43">
        <f>Table2[[#This Row],[Number of Industrial Jobs Earning a Living Wage or more]]+Table2[[#This Row],[Number of Restaurant Jobs Earning a Living Wage or more]]+Table2[[#This Row],[Number of Retail Jobs Earning a Living Wage or more]]+Table2[[#This Row],[Number of Other Jobs Earning a Living Wage or more]]</f>
        <v>109</v>
      </c>
      <c r="CW147" s="47">
        <v>0</v>
      </c>
      <c r="CX147" s="47">
        <v>0</v>
      </c>
      <c r="CY147" s="47">
        <v>0</v>
      </c>
      <c r="CZ147" s="47">
        <v>100</v>
      </c>
      <c r="DA147" s="42">
        <v>1</v>
      </c>
      <c r="DB147" s="4"/>
      <c r="DE147" s="3"/>
      <c r="DF147" s="4"/>
      <c r="DG147" s="4"/>
      <c r="DH147" s="11"/>
      <c r="DI147" s="3"/>
      <c r="DJ147" s="1"/>
      <c r="DK147" s="1"/>
      <c r="DL147" s="1"/>
    </row>
    <row r="148" spans="1:116" x14ac:dyDescent="0.2">
      <c r="A148" s="12">
        <v>93280</v>
      </c>
      <c r="B148" s="14" t="s">
        <v>459</v>
      </c>
      <c r="C148" s="15" t="s">
        <v>1543</v>
      </c>
      <c r="D148" s="15" t="s">
        <v>461</v>
      </c>
      <c r="E148" s="25" t="s">
        <v>1694</v>
      </c>
      <c r="F148" s="26" t="s">
        <v>41</v>
      </c>
      <c r="G148" s="16">
        <v>9000000</v>
      </c>
      <c r="H148" s="14" t="s">
        <v>72</v>
      </c>
      <c r="I148" s="14" t="s">
        <v>460</v>
      </c>
      <c r="J148" s="12">
        <v>30</v>
      </c>
      <c r="K148" s="14" t="s">
        <v>20</v>
      </c>
      <c r="L148" s="15" t="s">
        <v>2072</v>
      </c>
      <c r="M148" s="15" t="s">
        <v>2109</v>
      </c>
      <c r="N148" s="15">
        <v>50940</v>
      </c>
      <c r="O148" s="15">
        <v>35666</v>
      </c>
      <c r="P148" s="13">
        <v>107</v>
      </c>
      <c r="Q148" s="13">
        <v>13</v>
      </c>
      <c r="R148" s="13">
        <v>0</v>
      </c>
      <c r="S148" s="13">
        <v>0</v>
      </c>
      <c r="T148" s="13">
        <v>1</v>
      </c>
      <c r="U148" s="13">
        <v>0</v>
      </c>
      <c r="V148" s="13">
        <v>92</v>
      </c>
      <c r="W148" s="13">
        <v>0</v>
      </c>
      <c r="X148" s="13">
        <v>0</v>
      </c>
      <c r="Y148" s="13">
        <v>93</v>
      </c>
      <c r="Z148" s="13">
        <v>92</v>
      </c>
      <c r="AA148" s="13">
        <v>68.817204301075279</v>
      </c>
      <c r="AB148" s="13" t="s">
        <v>16</v>
      </c>
      <c r="AC148" s="13" t="s">
        <v>17</v>
      </c>
      <c r="AD148" s="17">
        <v>0</v>
      </c>
      <c r="AE148" s="13">
        <v>0</v>
      </c>
      <c r="AF148" s="13">
        <v>0</v>
      </c>
      <c r="AG148" s="13">
        <v>0</v>
      </c>
      <c r="AH148" s="13">
        <v>0</v>
      </c>
      <c r="AI148" s="18">
        <v>1098.4704999999999</v>
      </c>
      <c r="AJ148" s="18">
        <v>9755.8634000000002</v>
      </c>
      <c r="AK148" s="18">
        <v>4433.3968000000004</v>
      </c>
      <c r="AL148" s="27">
        <f>Table2[[#This Row],[Direct Tax Revenue
Through Current FY]]+Table2[[#This Row],[Direct Tax Revenue
Next FY &amp; After]]</f>
        <v>14189.260200000001</v>
      </c>
      <c r="AM148" s="18">
        <v>675.86540000000002</v>
      </c>
      <c r="AN148" s="18">
        <v>6622.4952999999996</v>
      </c>
      <c r="AO148" s="18">
        <v>2727.7739000000001</v>
      </c>
      <c r="AP148" s="18">
        <f>Table2[[#This Row],[Indirect  &amp; Induced Tax Revenue
Through Current FY]]+Table2[[#This Row],[Indirect  &amp; Induced Tax Revenue
Next FY &amp; After]]</f>
        <v>9350.2691999999988</v>
      </c>
      <c r="AQ148" s="18">
        <v>1774.3359</v>
      </c>
      <c r="AR148" s="18">
        <v>16378.358700000001</v>
      </c>
      <c r="AS148" s="18">
        <v>7161.1706999999997</v>
      </c>
      <c r="AT148" s="18">
        <f>Table2[[#This Row],[Total Tax Revenue Generated
Through Current FY]]+Table2[[#This Row],[Total Tax Revenues Generated 
Next FY &amp; After]]</f>
        <v>23539.529399999999</v>
      </c>
      <c r="AU148" s="18">
        <f>VLOOKUP(A:A,[1]AssistancePivot!$1:$1048576,86,FALSE)</f>
        <v>88.445300000000003</v>
      </c>
      <c r="AV148" s="18">
        <v>584.85080000000005</v>
      </c>
      <c r="AW148" s="18">
        <v>356.96289999999999</v>
      </c>
      <c r="AX148" s="18">
        <v>941.81370000000004</v>
      </c>
      <c r="AY148" s="18">
        <v>0</v>
      </c>
      <c r="AZ148" s="18">
        <v>160.77600000000001</v>
      </c>
      <c r="BA148" s="18">
        <v>0</v>
      </c>
      <c r="BB148" s="18">
        <f>Table2[[#This Row],[MRT Savings
Through Current FY]]+Table2[[#This Row],[MRT Savings
Next FY &amp; After]]</f>
        <v>160.77600000000001</v>
      </c>
      <c r="BC148" s="18">
        <v>0</v>
      </c>
      <c r="BD148" s="18">
        <v>66.829099999999997</v>
      </c>
      <c r="BE148" s="18">
        <v>0</v>
      </c>
      <c r="BF148" s="18">
        <f>Table2[[#This Row],[ST Savings
Through Current FY]]+Table2[[#This Row],[ST Savings
Next FY &amp; After]]</f>
        <v>66.829099999999997</v>
      </c>
      <c r="BG148" s="18">
        <v>0</v>
      </c>
      <c r="BH148" s="18">
        <v>0</v>
      </c>
      <c r="BI148" s="18">
        <v>0</v>
      </c>
      <c r="BJ148" s="18">
        <f>Table2[[#This Row],[Energy Savings
Through Current FY]]+Table2[[#This Row],[Energy Savings
Next FY &amp; After]]</f>
        <v>0</v>
      </c>
      <c r="BK148" s="18">
        <v>4.1405000000000003</v>
      </c>
      <c r="BL148" s="18">
        <v>70.063400000000001</v>
      </c>
      <c r="BM148" s="18">
        <v>13.7982</v>
      </c>
      <c r="BN148" s="18">
        <f>Table2[[#This Row],[Bond Savings
Through Current FY]]+Table2[[#This Row],[Bond Savings
Next FY &amp; After]]</f>
        <v>83.861599999999996</v>
      </c>
      <c r="BO148" s="18">
        <v>92.585800000000006</v>
      </c>
      <c r="BP148" s="18">
        <v>882.51930000000004</v>
      </c>
      <c r="BQ148" s="18">
        <v>370.7611</v>
      </c>
      <c r="BR148" s="18">
        <f>Table2[[#This Row],[Total Savings
Through Current FY]]+Table2[[#This Row],[Total Savings
Next FY &amp; After]]</f>
        <v>1253.2804000000001</v>
      </c>
      <c r="BS148" s="18">
        <v>0</v>
      </c>
      <c r="BT148" s="18">
        <v>0</v>
      </c>
      <c r="BU148" s="18">
        <v>0</v>
      </c>
      <c r="BV148" s="18">
        <f>Table2[[#This Row],[Recapture, Cancellation, or Reduction
Through Current FY]]+Table2[[#This Row],[Recapture, Cancellation, or Reduction
Next FY &amp; After]]</f>
        <v>0</v>
      </c>
      <c r="BW148" s="18">
        <v>0</v>
      </c>
      <c r="BX148" s="18">
        <v>0</v>
      </c>
      <c r="BY148" s="18">
        <v>0</v>
      </c>
      <c r="BZ148" s="18">
        <f>Table2[[#This Row],[Penalty Paid
Through Current FY]]+Table2[[#This Row],[Penalty Paid
Next FY &amp; After]]</f>
        <v>0</v>
      </c>
      <c r="CA148" s="18">
        <v>0</v>
      </c>
      <c r="CB148" s="18">
        <v>0</v>
      </c>
      <c r="CC148" s="18">
        <v>0</v>
      </c>
      <c r="CD148" s="18">
        <f>Table2[[#This Row],[Total Recapture &amp; Penalties
Through Current FY]]+Table2[[#This Row],[Total Recapture &amp; Penalties
Next FY &amp; After]]</f>
        <v>0</v>
      </c>
      <c r="CE148" s="18">
        <v>1681.7501</v>
      </c>
      <c r="CF148" s="18">
        <v>15495.839400000001</v>
      </c>
      <c r="CG148" s="18">
        <v>6790.4096</v>
      </c>
      <c r="CH148" s="18">
        <f>Table2[[#This Row],[Total Net Tax Revenue Generated
Through Current FY]]+Table2[[#This Row],[Total Net Tax Revenue Generated
Next FY &amp; After]]</f>
        <v>22286.249</v>
      </c>
      <c r="CI148" s="18">
        <v>0</v>
      </c>
      <c r="CJ148" s="18">
        <v>0</v>
      </c>
      <c r="CK148" s="18">
        <v>0</v>
      </c>
      <c r="CL148" s="18">
        <v>0</v>
      </c>
      <c r="CM148" s="43">
        <v>93</v>
      </c>
      <c r="CN148" s="43">
        <v>0</v>
      </c>
      <c r="CO148" s="43">
        <v>0</v>
      </c>
      <c r="CP148" s="43">
        <v>0</v>
      </c>
      <c r="CQ148" s="43">
        <f>Table2[[#This Row],[Total Number of Industrial Jobs]]+Table2[[#This Row],[Total Number of Restaurant Jobs]]+Table2[[#This Row],[Total Number of Retail Jobs]]+Table2[[#This Row],[Total Number of Other Jobs]]</f>
        <v>93</v>
      </c>
      <c r="CR148" s="43">
        <v>93</v>
      </c>
      <c r="CS148" s="43">
        <v>0</v>
      </c>
      <c r="CT148" s="43">
        <v>0</v>
      </c>
      <c r="CU148" s="43">
        <v>0</v>
      </c>
      <c r="CV148" s="43">
        <f>Table2[[#This Row],[Number of Industrial Jobs Earning a Living Wage or more]]+Table2[[#This Row],[Number of Restaurant Jobs Earning a Living Wage or more]]+Table2[[#This Row],[Number of Retail Jobs Earning a Living Wage or more]]+Table2[[#This Row],[Number of Other Jobs Earning a Living Wage or more]]</f>
        <v>93</v>
      </c>
      <c r="CW148" s="47">
        <v>100</v>
      </c>
      <c r="CX148" s="47">
        <v>0</v>
      </c>
      <c r="CY148" s="47">
        <v>0</v>
      </c>
      <c r="CZ148" s="47">
        <v>0</v>
      </c>
      <c r="DA148" s="42">
        <v>1</v>
      </c>
      <c r="DB148" s="4"/>
      <c r="DE148" s="3"/>
      <c r="DF148" s="4"/>
      <c r="DG148" s="4"/>
      <c r="DH148" s="11"/>
      <c r="DI148" s="3"/>
      <c r="DJ148" s="1"/>
      <c r="DK148" s="1"/>
      <c r="DL148" s="1"/>
    </row>
    <row r="149" spans="1:116" x14ac:dyDescent="0.2">
      <c r="A149" s="12">
        <v>93851</v>
      </c>
      <c r="B149" s="14" t="s">
        <v>583</v>
      </c>
      <c r="C149" s="15" t="s">
        <v>1524</v>
      </c>
      <c r="D149" s="15" t="s">
        <v>585</v>
      </c>
      <c r="E149" s="25" t="s">
        <v>1715</v>
      </c>
      <c r="F149" s="26" t="s">
        <v>477</v>
      </c>
      <c r="G149" s="16">
        <v>10000000</v>
      </c>
      <c r="H149" s="14" t="s">
        <v>91</v>
      </c>
      <c r="I149" s="14" t="s">
        <v>584</v>
      </c>
      <c r="J149" s="12">
        <v>3</v>
      </c>
      <c r="K149" s="14" t="s">
        <v>94</v>
      </c>
      <c r="L149" s="15" t="s">
        <v>2175</v>
      </c>
      <c r="M149" s="15" t="s">
        <v>2176</v>
      </c>
      <c r="N149" s="15">
        <v>7294</v>
      </c>
      <c r="O149" s="15">
        <v>19777</v>
      </c>
      <c r="P149" s="13">
        <v>39</v>
      </c>
      <c r="Q149" s="13">
        <v>0</v>
      </c>
      <c r="R149" s="13">
        <v>0</v>
      </c>
      <c r="S149" s="13">
        <v>0</v>
      </c>
      <c r="T149" s="13">
        <v>4</v>
      </c>
      <c r="U149" s="13">
        <v>0</v>
      </c>
      <c r="V149" s="13">
        <v>49</v>
      </c>
      <c r="W149" s="13">
        <v>0</v>
      </c>
      <c r="X149" s="13">
        <v>0</v>
      </c>
      <c r="Y149" s="13">
        <v>53</v>
      </c>
      <c r="Z149" s="13">
        <v>51</v>
      </c>
      <c r="AA149" s="13">
        <v>73.584905660377359</v>
      </c>
      <c r="AB149" s="13" t="s">
        <v>16</v>
      </c>
      <c r="AC149" s="13" t="s">
        <v>17</v>
      </c>
      <c r="AD149" s="17">
        <v>0</v>
      </c>
      <c r="AE149" s="13">
        <v>0</v>
      </c>
      <c r="AF149" s="13">
        <v>0</v>
      </c>
      <c r="AG149" s="13">
        <v>0</v>
      </c>
      <c r="AH149" s="13">
        <v>0</v>
      </c>
      <c r="AI149" s="18">
        <v>100.9914</v>
      </c>
      <c r="AJ149" s="18">
        <v>608.42560000000003</v>
      </c>
      <c r="AK149" s="18">
        <v>57.007899999999999</v>
      </c>
      <c r="AL149" s="27">
        <f>Table2[[#This Row],[Direct Tax Revenue
Through Current FY]]+Table2[[#This Row],[Direct Tax Revenue
Next FY &amp; After]]</f>
        <v>665.43349999999998</v>
      </c>
      <c r="AM149" s="18">
        <v>189.34700000000001</v>
      </c>
      <c r="AN149" s="18">
        <v>1266.7302</v>
      </c>
      <c r="AO149" s="18">
        <v>106.8832</v>
      </c>
      <c r="AP149" s="18">
        <f>Table2[[#This Row],[Indirect  &amp; Induced Tax Revenue
Through Current FY]]+Table2[[#This Row],[Indirect  &amp; Induced Tax Revenue
Next FY &amp; After]]</f>
        <v>1373.6134</v>
      </c>
      <c r="AQ149" s="18">
        <v>290.33839999999998</v>
      </c>
      <c r="AR149" s="18">
        <v>1875.1558</v>
      </c>
      <c r="AS149" s="18">
        <v>163.89109999999999</v>
      </c>
      <c r="AT149" s="18">
        <f>Table2[[#This Row],[Total Tax Revenue Generated
Through Current FY]]+Table2[[#This Row],[Total Tax Revenues Generated 
Next FY &amp; After]]</f>
        <v>2039.0469000000001</v>
      </c>
      <c r="AU149" s="18">
        <f>VLOOKUP(A:A,[1]AssistancePivot!$1:$1048576,86,FALSE)</f>
        <v>0</v>
      </c>
      <c r="AV149" s="18">
        <v>0</v>
      </c>
      <c r="AW149" s="18">
        <v>0</v>
      </c>
      <c r="AX149" s="18">
        <v>0</v>
      </c>
      <c r="AY149" s="18">
        <v>0</v>
      </c>
      <c r="AZ149" s="18">
        <v>3.8384</v>
      </c>
      <c r="BA149" s="18">
        <v>0</v>
      </c>
      <c r="BB149" s="18">
        <f>Table2[[#This Row],[MRT Savings
Through Current FY]]+Table2[[#This Row],[MRT Savings
Next FY &amp; After]]</f>
        <v>3.8384</v>
      </c>
      <c r="BC149" s="18">
        <v>0</v>
      </c>
      <c r="BD149" s="18">
        <v>0</v>
      </c>
      <c r="BE149" s="18">
        <v>0</v>
      </c>
      <c r="BF149" s="18">
        <f>Table2[[#This Row],[ST Savings
Through Current FY]]+Table2[[#This Row],[ST Savings
Next FY &amp; After]]</f>
        <v>0</v>
      </c>
      <c r="BG149" s="18">
        <v>0</v>
      </c>
      <c r="BH149" s="18">
        <v>0</v>
      </c>
      <c r="BI149" s="18">
        <v>0</v>
      </c>
      <c r="BJ149" s="18">
        <f>Table2[[#This Row],[Energy Savings
Through Current FY]]+Table2[[#This Row],[Energy Savings
Next FY &amp; After]]</f>
        <v>0</v>
      </c>
      <c r="BK149" s="18">
        <v>3.6867999999999999</v>
      </c>
      <c r="BL149" s="18">
        <v>32.517099999999999</v>
      </c>
      <c r="BM149" s="18">
        <v>2.0108000000000001</v>
      </c>
      <c r="BN149" s="18">
        <f>Table2[[#This Row],[Bond Savings
Through Current FY]]+Table2[[#This Row],[Bond Savings
Next FY &amp; After]]</f>
        <v>34.527900000000002</v>
      </c>
      <c r="BO149" s="18">
        <v>3.6867999999999999</v>
      </c>
      <c r="BP149" s="18">
        <v>36.355499999999999</v>
      </c>
      <c r="BQ149" s="18">
        <v>2.0108000000000001</v>
      </c>
      <c r="BR149" s="18">
        <f>Table2[[#This Row],[Total Savings
Through Current FY]]+Table2[[#This Row],[Total Savings
Next FY &amp; After]]</f>
        <v>38.366300000000003</v>
      </c>
      <c r="BS149" s="18">
        <v>0</v>
      </c>
      <c r="BT149" s="18">
        <v>0</v>
      </c>
      <c r="BU149" s="18">
        <v>0</v>
      </c>
      <c r="BV149" s="18">
        <f>Table2[[#This Row],[Recapture, Cancellation, or Reduction
Through Current FY]]+Table2[[#This Row],[Recapture, Cancellation, or Reduction
Next FY &amp; After]]</f>
        <v>0</v>
      </c>
      <c r="BW149" s="18">
        <v>0</v>
      </c>
      <c r="BX149" s="18">
        <v>0</v>
      </c>
      <c r="BY149" s="18">
        <v>0</v>
      </c>
      <c r="BZ149" s="18">
        <f>Table2[[#This Row],[Penalty Paid
Through Current FY]]+Table2[[#This Row],[Penalty Paid
Next FY &amp; After]]</f>
        <v>0</v>
      </c>
      <c r="CA149" s="18">
        <v>0</v>
      </c>
      <c r="CB149" s="18">
        <v>0</v>
      </c>
      <c r="CC149" s="18">
        <v>0</v>
      </c>
      <c r="CD149" s="18">
        <f>Table2[[#This Row],[Total Recapture &amp; Penalties
Through Current FY]]+Table2[[#This Row],[Total Recapture &amp; Penalties
Next FY &amp; After]]</f>
        <v>0</v>
      </c>
      <c r="CE149" s="18">
        <v>286.65159999999997</v>
      </c>
      <c r="CF149" s="18">
        <v>1838.8003000000001</v>
      </c>
      <c r="CG149" s="18">
        <v>161.88030000000001</v>
      </c>
      <c r="CH149" s="18">
        <f>Table2[[#This Row],[Total Net Tax Revenue Generated
Through Current FY]]+Table2[[#This Row],[Total Net Tax Revenue Generated
Next FY &amp; After]]</f>
        <v>2000.6806000000001</v>
      </c>
      <c r="CI149" s="18">
        <v>0</v>
      </c>
      <c r="CJ149" s="18">
        <v>0</v>
      </c>
      <c r="CK149" s="18">
        <v>0</v>
      </c>
      <c r="CL149" s="18">
        <v>0</v>
      </c>
      <c r="CM149" s="43">
        <v>0</v>
      </c>
      <c r="CN149" s="43">
        <v>0</v>
      </c>
      <c r="CO149" s="43">
        <v>0</v>
      </c>
      <c r="CP149" s="43">
        <v>53</v>
      </c>
      <c r="CQ149" s="43">
        <f>Table2[[#This Row],[Total Number of Industrial Jobs]]+Table2[[#This Row],[Total Number of Restaurant Jobs]]+Table2[[#This Row],[Total Number of Retail Jobs]]+Table2[[#This Row],[Total Number of Other Jobs]]</f>
        <v>53</v>
      </c>
      <c r="CR149" s="43">
        <v>0</v>
      </c>
      <c r="CS149" s="43">
        <v>0</v>
      </c>
      <c r="CT149" s="43">
        <v>0</v>
      </c>
      <c r="CU149" s="43">
        <v>53</v>
      </c>
      <c r="CV149" s="43">
        <f>Table2[[#This Row],[Number of Industrial Jobs Earning a Living Wage or more]]+Table2[[#This Row],[Number of Restaurant Jobs Earning a Living Wage or more]]+Table2[[#This Row],[Number of Retail Jobs Earning a Living Wage or more]]+Table2[[#This Row],[Number of Other Jobs Earning a Living Wage or more]]</f>
        <v>53</v>
      </c>
      <c r="CW149" s="47">
        <v>0</v>
      </c>
      <c r="CX149" s="47">
        <v>0</v>
      </c>
      <c r="CY149" s="47">
        <v>0</v>
      </c>
      <c r="CZ149" s="47">
        <v>100</v>
      </c>
      <c r="DA149" s="42">
        <v>1</v>
      </c>
      <c r="DB149" s="4"/>
      <c r="DE149" s="3"/>
      <c r="DF149" s="4"/>
      <c r="DG149" s="4"/>
      <c r="DH149" s="11"/>
      <c r="DI149" s="3"/>
      <c r="DJ149" s="1"/>
      <c r="DK149" s="1"/>
      <c r="DL149" s="1"/>
    </row>
    <row r="150" spans="1:116" x14ac:dyDescent="0.2">
      <c r="A150" s="12">
        <v>93992</v>
      </c>
      <c r="B150" s="14" t="s">
        <v>807</v>
      </c>
      <c r="C150" s="15" t="s">
        <v>1509</v>
      </c>
      <c r="D150" s="15" t="s">
        <v>725</v>
      </c>
      <c r="E150" s="25" t="s">
        <v>1751</v>
      </c>
      <c r="F150" s="26" t="s">
        <v>670</v>
      </c>
      <c r="G150" s="16">
        <v>0</v>
      </c>
      <c r="H150" s="14"/>
      <c r="I150" s="14" t="s">
        <v>808</v>
      </c>
      <c r="J150" s="12">
        <v>5</v>
      </c>
      <c r="K150" s="14" t="s">
        <v>94</v>
      </c>
      <c r="L150" s="15" t="s">
        <v>1997</v>
      </c>
      <c r="M150" s="15" t="s">
        <v>1976</v>
      </c>
      <c r="N150" s="15">
        <v>286626</v>
      </c>
      <c r="O150" s="15">
        <v>228535</v>
      </c>
      <c r="P150" s="13">
        <v>0</v>
      </c>
      <c r="Q150" s="13">
        <v>0</v>
      </c>
      <c r="R150" s="13">
        <v>0</v>
      </c>
      <c r="S150" s="13">
        <v>0</v>
      </c>
      <c r="T150" s="13">
        <v>0</v>
      </c>
      <c r="U150" s="13">
        <v>0</v>
      </c>
      <c r="V150" s="13">
        <v>0</v>
      </c>
      <c r="W150" s="13">
        <v>0</v>
      </c>
      <c r="X150" s="13">
        <v>0</v>
      </c>
      <c r="Y150" s="13">
        <v>0</v>
      </c>
      <c r="Z150" s="13">
        <v>239</v>
      </c>
      <c r="AA150" s="13">
        <v>0</v>
      </c>
      <c r="AB150" s="13">
        <v>0</v>
      </c>
      <c r="AC150" s="13">
        <v>0</v>
      </c>
      <c r="AD150" s="17">
        <v>0</v>
      </c>
      <c r="AE150" s="13">
        <v>0</v>
      </c>
      <c r="AF150" s="13">
        <v>0</v>
      </c>
      <c r="AG150" s="13">
        <v>0</v>
      </c>
      <c r="AH150" s="13">
        <v>0</v>
      </c>
      <c r="AI150" s="18">
        <v>473.27330000000001</v>
      </c>
      <c r="AJ150" s="18">
        <v>7206.9889000000003</v>
      </c>
      <c r="AK150" s="18">
        <v>9548.6759999999995</v>
      </c>
      <c r="AL150" s="27">
        <f>Table2[[#This Row],[Direct Tax Revenue
Through Current FY]]+Table2[[#This Row],[Direct Tax Revenue
Next FY &amp; After]]</f>
        <v>16755.6649</v>
      </c>
      <c r="AM150" s="18">
        <v>887.34209999999996</v>
      </c>
      <c r="AN150" s="18">
        <v>14975.778399999999</v>
      </c>
      <c r="AO150" s="18">
        <v>17902.850200000001</v>
      </c>
      <c r="AP150" s="18">
        <f>Table2[[#This Row],[Indirect  &amp; Induced Tax Revenue
Through Current FY]]+Table2[[#This Row],[Indirect  &amp; Induced Tax Revenue
Next FY &amp; After]]</f>
        <v>32878.628599999996</v>
      </c>
      <c r="AQ150" s="18">
        <v>1360.6153999999999</v>
      </c>
      <c r="AR150" s="18">
        <v>22182.7673</v>
      </c>
      <c r="AS150" s="18">
        <v>27451.5262</v>
      </c>
      <c r="AT150" s="18">
        <f>Table2[[#This Row],[Total Tax Revenue Generated
Through Current FY]]+Table2[[#This Row],[Total Tax Revenues Generated 
Next FY &amp; After]]</f>
        <v>49634.2935</v>
      </c>
      <c r="AU150" s="18">
        <f>VLOOKUP(A:A,[1]AssistancePivot!$1:$1048576,86,FALSE)</f>
        <v>0</v>
      </c>
      <c r="AV150" s="18">
        <v>0</v>
      </c>
      <c r="AW150" s="18">
        <v>0</v>
      </c>
      <c r="AX150" s="18">
        <v>0</v>
      </c>
      <c r="AY150" s="18">
        <v>0</v>
      </c>
      <c r="AZ150" s="18">
        <v>0</v>
      </c>
      <c r="BA150" s="18">
        <v>0</v>
      </c>
      <c r="BB150" s="18">
        <f>Table2[[#This Row],[MRT Savings
Through Current FY]]+Table2[[#This Row],[MRT Savings
Next FY &amp; After]]</f>
        <v>0</v>
      </c>
      <c r="BC150" s="18">
        <v>0</v>
      </c>
      <c r="BD150" s="18">
        <v>0</v>
      </c>
      <c r="BE150" s="18">
        <v>0</v>
      </c>
      <c r="BF150" s="18">
        <f>Table2[[#This Row],[ST Savings
Through Current FY]]+Table2[[#This Row],[ST Savings
Next FY &amp; After]]</f>
        <v>0</v>
      </c>
      <c r="BG150" s="18">
        <v>0</v>
      </c>
      <c r="BH150" s="18">
        <v>0</v>
      </c>
      <c r="BI150" s="18">
        <v>0</v>
      </c>
      <c r="BJ150" s="18">
        <f>Table2[[#This Row],[Energy Savings
Through Current FY]]+Table2[[#This Row],[Energy Savings
Next FY &amp; After]]</f>
        <v>0</v>
      </c>
      <c r="BK150" s="18">
        <v>0</v>
      </c>
      <c r="BL150" s="18">
        <v>0</v>
      </c>
      <c r="BM150" s="18">
        <v>0</v>
      </c>
      <c r="BN150" s="18">
        <f>Table2[[#This Row],[Bond Savings
Through Current FY]]+Table2[[#This Row],[Bond Savings
Next FY &amp; After]]</f>
        <v>0</v>
      </c>
      <c r="BO150" s="18">
        <v>0</v>
      </c>
      <c r="BP150" s="18">
        <v>0</v>
      </c>
      <c r="BQ150" s="18">
        <v>0</v>
      </c>
      <c r="BR150" s="18">
        <f>Table2[[#This Row],[Total Savings
Through Current FY]]+Table2[[#This Row],[Total Savings
Next FY &amp; After]]</f>
        <v>0</v>
      </c>
      <c r="BS150" s="18">
        <v>0</v>
      </c>
      <c r="BT150" s="18">
        <v>0</v>
      </c>
      <c r="BU150" s="18">
        <v>0</v>
      </c>
      <c r="BV150" s="18">
        <f>Table2[[#This Row],[Recapture, Cancellation, or Reduction
Through Current FY]]+Table2[[#This Row],[Recapture, Cancellation, or Reduction
Next FY &amp; After]]</f>
        <v>0</v>
      </c>
      <c r="BW150" s="18">
        <v>0</v>
      </c>
      <c r="BX150" s="18">
        <v>0</v>
      </c>
      <c r="BY150" s="18">
        <v>0</v>
      </c>
      <c r="BZ150" s="18">
        <f>Table2[[#This Row],[Penalty Paid
Through Current FY]]+Table2[[#This Row],[Penalty Paid
Next FY &amp; After]]</f>
        <v>0</v>
      </c>
      <c r="CA150" s="18">
        <v>0</v>
      </c>
      <c r="CB150" s="18">
        <v>0</v>
      </c>
      <c r="CC150" s="18">
        <v>0</v>
      </c>
      <c r="CD150" s="18">
        <f>Table2[[#This Row],[Total Recapture &amp; Penalties
Through Current FY]]+Table2[[#This Row],[Total Recapture &amp; Penalties
Next FY &amp; After]]</f>
        <v>0</v>
      </c>
      <c r="CE150" s="18">
        <v>1360.6153999999999</v>
      </c>
      <c r="CF150" s="18">
        <v>22182.7673</v>
      </c>
      <c r="CG150" s="18">
        <v>27451.5262</v>
      </c>
      <c r="CH150" s="18">
        <f>Table2[[#This Row],[Total Net Tax Revenue Generated
Through Current FY]]+Table2[[#This Row],[Total Net Tax Revenue Generated
Next FY &amp; After]]</f>
        <v>49634.2935</v>
      </c>
      <c r="CI150" s="18">
        <v>0</v>
      </c>
      <c r="CJ150" s="18">
        <v>0</v>
      </c>
      <c r="CK150" s="18">
        <v>0</v>
      </c>
      <c r="CL150" s="18">
        <v>0</v>
      </c>
      <c r="CM150" s="43"/>
      <c r="CN150" s="43"/>
      <c r="CO150" s="43"/>
      <c r="CP150" s="43"/>
      <c r="CQ150" s="43"/>
      <c r="CR150" s="43"/>
      <c r="CS150" s="43"/>
      <c r="CT150" s="43"/>
      <c r="CU150" s="43"/>
      <c r="CV150" s="43"/>
      <c r="CW150" s="47"/>
      <c r="CX150" s="47"/>
      <c r="CY150" s="47"/>
      <c r="CZ150" s="47"/>
      <c r="DA150" s="42"/>
      <c r="DB150" s="4"/>
      <c r="DE150" s="3"/>
      <c r="DF150" s="4"/>
      <c r="DG150" s="4"/>
      <c r="DH150" s="11"/>
      <c r="DI150" s="3"/>
      <c r="DJ150" s="1"/>
      <c r="DK150" s="1"/>
      <c r="DL150" s="1"/>
    </row>
    <row r="151" spans="1:116" x14ac:dyDescent="0.2">
      <c r="A151" s="12">
        <v>93093</v>
      </c>
      <c r="B151" s="14" t="s">
        <v>372</v>
      </c>
      <c r="C151" s="15" t="s">
        <v>1506</v>
      </c>
      <c r="D151" s="15" t="s">
        <v>374</v>
      </c>
      <c r="E151" s="25" t="s">
        <v>1683</v>
      </c>
      <c r="F151" s="26" t="s">
        <v>13</v>
      </c>
      <c r="G151" s="16">
        <v>2732000</v>
      </c>
      <c r="H151" s="14" t="s">
        <v>123</v>
      </c>
      <c r="I151" s="14" t="s">
        <v>373</v>
      </c>
      <c r="J151" s="12">
        <v>42</v>
      </c>
      <c r="K151" s="14" t="s">
        <v>12</v>
      </c>
      <c r="L151" s="15" t="s">
        <v>2075</v>
      </c>
      <c r="M151" s="15" t="s">
        <v>2076</v>
      </c>
      <c r="N151" s="15">
        <v>48500</v>
      </c>
      <c r="O151" s="15">
        <v>41756</v>
      </c>
      <c r="P151" s="13">
        <v>25</v>
      </c>
      <c r="Q151" s="13">
        <v>3</v>
      </c>
      <c r="R151" s="13">
        <v>0</v>
      </c>
      <c r="S151" s="13">
        <v>0</v>
      </c>
      <c r="T151" s="13">
        <v>0</v>
      </c>
      <c r="U151" s="13">
        <v>0</v>
      </c>
      <c r="V151" s="13">
        <v>16</v>
      </c>
      <c r="W151" s="13">
        <v>0</v>
      </c>
      <c r="X151" s="13">
        <v>0</v>
      </c>
      <c r="Y151" s="13">
        <v>16</v>
      </c>
      <c r="Z151" s="13">
        <v>16</v>
      </c>
      <c r="AA151" s="13">
        <v>81.25</v>
      </c>
      <c r="AB151" s="13" t="s">
        <v>16</v>
      </c>
      <c r="AC151" s="13" t="s">
        <v>16</v>
      </c>
      <c r="AD151" s="17">
        <v>0</v>
      </c>
      <c r="AE151" s="13">
        <v>0</v>
      </c>
      <c r="AF151" s="13">
        <v>0</v>
      </c>
      <c r="AG151" s="13">
        <v>0</v>
      </c>
      <c r="AH151" s="13">
        <v>0</v>
      </c>
      <c r="AI151" s="18">
        <v>403.7072</v>
      </c>
      <c r="AJ151" s="18">
        <v>3484.4072999999999</v>
      </c>
      <c r="AK151" s="18">
        <v>1210.8717999999999</v>
      </c>
      <c r="AL151" s="27">
        <f>Table2[[#This Row],[Direct Tax Revenue
Through Current FY]]+Table2[[#This Row],[Direct Tax Revenue
Next FY &amp; After]]</f>
        <v>4695.2790999999997</v>
      </c>
      <c r="AM151" s="18">
        <v>275.66590000000002</v>
      </c>
      <c r="AN151" s="18">
        <v>2384.1329999999998</v>
      </c>
      <c r="AO151" s="18">
        <v>826.82770000000005</v>
      </c>
      <c r="AP151" s="18">
        <f>Table2[[#This Row],[Indirect  &amp; Induced Tax Revenue
Through Current FY]]+Table2[[#This Row],[Indirect  &amp; Induced Tax Revenue
Next FY &amp; After]]</f>
        <v>3210.9606999999996</v>
      </c>
      <c r="AQ151" s="18">
        <v>679.37310000000002</v>
      </c>
      <c r="AR151" s="18">
        <v>5868.5402999999997</v>
      </c>
      <c r="AS151" s="18">
        <v>2037.6994999999999</v>
      </c>
      <c r="AT151" s="18">
        <f>Table2[[#This Row],[Total Tax Revenue Generated
Through Current FY]]+Table2[[#This Row],[Total Tax Revenues Generated 
Next FY &amp; After]]</f>
        <v>7906.2397999999994</v>
      </c>
      <c r="AU151" s="18">
        <f>VLOOKUP(A:A,[1]AssistancePivot!$1:$1048576,86,FALSE)</f>
        <v>126.1772</v>
      </c>
      <c r="AV151" s="18">
        <v>760.58090000000004</v>
      </c>
      <c r="AW151" s="18">
        <v>378.45339999999999</v>
      </c>
      <c r="AX151" s="18">
        <v>1139.0343</v>
      </c>
      <c r="AY151" s="18">
        <v>0</v>
      </c>
      <c r="AZ151" s="18">
        <v>0</v>
      </c>
      <c r="BA151" s="18">
        <v>0</v>
      </c>
      <c r="BB151" s="18">
        <f>Table2[[#This Row],[MRT Savings
Through Current FY]]+Table2[[#This Row],[MRT Savings
Next FY &amp; After]]</f>
        <v>0</v>
      </c>
      <c r="BC151" s="18">
        <v>0</v>
      </c>
      <c r="BD151" s="18">
        <v>14.7285</v>
      </c>
      <c r="BE151" s="18">
        <v>0</v>
      </c>
      <c r="BF151" s="18">
        <f>Table2[[#This Row],[ST Savings
Through Current FY]]+Table2[[#This Row],[ST Savings
Next FY &amp; After]]</f>
        <v>14.7285</v>
      </c>
      <c r="BG151" s="18">
        <v>0</v>
      </c>
      <c r="BH151" s="18">
        <v>0</v>
      </c>
      <c r="BI151" s="18">
        <v>0</v>
      </c>
      <c r="BJ151" s="18">
        <f>Table2[[#This Row],[Energy Savings
Through Current FY]]+Table2[[#This Row],[Energy Savings
Next FY &amp; After]]</f>
        <v>0</v>
      </c>
      <c r="BK151" s="18">
        <v>0</v>
      </c>
      <c r="BL151" s="18">
        <v>0</v>
      </c>
      <c r="BM151" s="18">
        <v>0</v>
      </c>
      <c r="BN151" s="18">
        <f>Table2[[#This Row],[Bond Savings
Through Current FY]]+Table2[[#This Row],[Bond Savings
Next FY &amp; After]]</f>
        <v>0</v>
      </c>
      <c r="BO151" s="18">
        <v>126.1772</v>
      </c>
      <c r="BP151" s="18">
        <v>775.30939999999998</v>
      </c>
      <c r="BQ151" s="18">
        <v>378.45339999999999</v>
      </c>
      <c r="BR151" s="18">
        <f>Table2[[#This Row],[Total Savings
Through Current FY]]+Table2[[#This Row],[Total Savings
Next FY &amp; After]]</f>
        <v>1153.7628</v>
      </c>
      <c r="BS151" s="18">
        <v>0</v>
      </c>
      <c r="BT151" s="18">
        <v>0</v>
      </c>
      <c r="BU151" s="18">
        <v>0</v>
      </c>
      <c r="BV151" s="18">
        <f>Table2[[#This Row],[Recapture, Cancellation, or Reduction
Through Current FY]]+Table2[[#This Row],[Recapture, Cancellation, or Reduction
Next FY &amp; After]]</f>
        <v>0</v>
      </c>
      <c r="BW151" s="18">
        <v>0</v>
      </c>
      <c r="BX151" s="18">
        <v>0</v>
      </c>
      <c r="BY151" s="18">
        <v>0</v>
      </c>
      <c r="BZ151" s="18">
        <f>Table2[[#This Row],[Penalty Paid
Through Current FY]]+Table2[[#This Row],[Penalty Paid
Next FY &amp; After]]</f>
        <v>0</v>
      </c>
      <c r="CA151" s="18">
        <v>0</v>
      </c>
      <c r="CB151" s="18">
        <v>0</v>
      </c>
      <c r="CC151" s="18">
        <v>0</v>
      </c>
      <c r="CD151" s="18">
        <f>Table2[[#This Row],[Total Recapture &amp; Penalties
Through Current FY]]+Table2[[#This Row],[Total Recapture &amp; Penalties
Next FY &amp; After]]</f>
        <v>0</v>
      </c>
      <c r="CE151" s="18">
        <v>553.19590000000005</v>
      </c>
      <c r="CF151" s="18">
        <v>5093.2308999999996</v>
      </c>
      <c r="CG151" s="18">
        <v>1659.2461000000001</v>
      </c>
      <c r="CH151" s="18">
        <f>Table2[[#This Row],[Total Net Tax Revenue Generated
Through Current FY]]+Table2[[#This Row],[Total Net Tax Revenue Generated
Next FY &amp; After]]</f>
        <v>6752.4769999999999</v>
      </c>
      <c r="CI151" s="18">
        <v>0</v>
      </c>
      <c r="CJ151" s="18">
        <v>0</v>
      </c>
      <c r="CK151" s="18">
        <v>0</v>
      </c>
      <c r="CL151" s="18">
        <v>0</v>
      </c>
      <c r="CM151" s="43">
        <v>16</v>
      </c>
      <c r="CN151" s="43">
        <v>0</v>
      </c>
      <c r="CO151" s="43">
        <v>0</v>
      </c>
      <c r="CP151" s="43">
        <v>0</v>
      </c>
      <c r="CQ151" s="43">
        <f>Table2[[#This Row],[Total Number of Industrial Jobs]]+Table2[[#This Row],[Total Number of Restaurant Jobs]]+Table2[[#This Row],[Total Number of Retail Jobs]]+Table2[[#This Row],[Total Number of Other Jobs]]</f>
        <v>16</v>
      </c>
      <c r="CR151" s="43">
        <v>16</v>
      </c>
      <c r="CS151" s="43">
        <v>0</v>
      </c>
      <c r="CT151" s="43">
        <v>0</v>
      </c>
      <c r="CU151" s="43">
        <v>0</v>
      </c>
      <c r="CV151" s="43">
        <f>Table2[[#This Row],[Number of Industrial Jobs Earning a Living Wage or more]]+Table2[[#This Row],[Number of Restaurant Jobs Earning a Living Wage or more]]+Table2[[#This Row],[Number of Retail Jobs Earning a Living Wage or more]]+Table2[[#This Row],[Number of Other Jobs Earning a Living Wage or more]]</f>
        <v>16</v>
      </c>
      <c r="CW151" s="47">
        <v>100</v>
      </c>
      <c r="CX151" s="47">
        <v>0</v>
      </c>
      <c r="CY151" s="47">
        <v>0</v>
      </c>
      <c r="CZ151" s="47">
        <v>0</v>
      </c>
      <c r="DA151" s="42">
        <v>1</v>
      </c>
      <c r="DB151" s="4"/>
      <c r="DE151" s="3"/>
      <c r="DF151" s="4"/>
      <c r="DG151" s="4"/>
      <c r="DH151" s="11"/>
      <c r="DI151" s="3"/>
      <c r="DJ151" s="1"/>
      <c r="DK151" s="1"/>
      <c r="DL151" s="1"/>
    </row>
    <row r="152" spans="1:116" x14ac:dyDescent="0.2">
      <c r="A152" s="12">
        <v>94213</v>
      </c>
      <c r="B152" s="14" t="s">
        <v>1224</v>
      </c>
      <c r="C152" s="15" t="s">
        <v>1643</v>
      </c>
      <c r="D152" s="15" t="s">
        <v>1226</v>
      </c>
      <c r="E152" s="25" t="s">
        <v>1831</v>
      </c>
      <c r="F152" s="26" t="s">
        <v>452</v>
      </c>
      <c r="G152" s="16">
        <v>125000</v>
      </c>
      <c r="H152" s="14"/>
      <c r="I152" s="14" t="s">
        <v>1225</v>
      </c>
      <c r="J152" s="12">
        <v>4</v>
      </c>
      <c r="K152" s="14" t="s">
        <v>94</v>
      </c>
      <c r="L152" s="15" t="s">
        <v>2396</v>
      </c>
      <c r="M152" s="15" t="s">
        <v>2232</v>
      </c>
      <c r="N152" s="15">
        <v>0</v>
      </c>
      <c r="O152" s="15">
        <v>0</v>
      </c>
      <c r="P152" s="13">
        <v>0</v>
      </c>
      <c r="Q152" s="13">
        <v>0</v>
      </c>
      <c r="R152" s="13">
        <v>0</v>
      </c>
      <c r="S152" s="13">
        <v>0</v>
      </c>
      <c r="T152" s="13">
        <v>0</v>
      </c>
      <c r="U152" s="13">
        <v>0</v>
      </c>
      <c r="V152" s="13">
        <v>3</v>
      </c>
      <c r="W152" s="13">
        <v>4</v>
      </c>
      <c r="X152" s="13">
        <v>0</v>
      </c>
      <c r="Y152" s="13">
        <v>7</v>
      </c>
      <c r="Z152" s="13">
        <v>7</v>
      </c>
      <c r="AA152" s="13">
        <v>42.857142857142854</v>
      </c>
      <c r="AB152" s="13" t="s">
        <v>17</v>
      </c>
      <c r="AC152" s="13" t="s">
        <v>17</v>
      </c>
      <c r="AD152" s="17">
        <v>0</v>
      </c>
      <c r="AE152" s="13">
        <v>0</v>
      </c>
      <c r="AF152" s="13">
        <v>0</v>
      </c>
      <c r="AG152" s="13">
        <v>0</v>
      </c>
      <c r="AH152" s="13">
        <v>0</v>
      </c>
      <c r="AI152" s="18">
        <v>4965.2515999999996</v>
      </c>
      <c r="AJ152" s="18">
        <v>4539.5409</v>
      </c>
      <c r="AK152" s="18">
        <v>0</v>
      </c>
      <c r="AL152" s="27">
        <f>Table2[[#This Row],[Direct Tax Revenue
Through Current FY]]+Table2[[#This Row],[Direct Tax Revenue
Next FY &amp; After]]</f>
        <v>4539.5409</v>
      </c>
      <c r="AM152" s="18">
        <v>63.7483</v>
      </c>
      <c r="AN152" s="18">
        <v>197.43969999999999</v>
      </c>
      <c r="AO152" s="18">
        <v>0</v>
      </c>
      <c r="AP152" s="18">
        <f>Table2[[#This Row],[Indirect  &amp; Induced Tax Revenue
Through Current FY]]+Table2[[#This Row],[Indirect  &amp; Induced Tax Revenue
Next FY &amp; After]]</f>
        <v>197.43969999999999</v>
      </c>
      <c r="AQ152" s="18">
        <v>5028.9998999999998</v>
      </c>
      <c r="AR152" s="18">
        <v>4736.9805999999999</v>
      </c>
      <c r="AS152" s="18">
        <v>0</v>
      </c>
      <c r="AT152" s="18">
        <f>Table2[[#This Row],[Total Tax Revenue Generated
Through Current FY]]+Table2[[#This Row],[Total Tax Revenues Generated 
Next FY &amp; After]]</f>
        <v>4736.9805999999999</v>
      </c>
      <c r="AU152" s="18">
        <f>VLOOKUP(A:A,[1]AssistancePivot!$1:$1048576,86,FALSE)</f>
        <v>0</v>
      </c>
      <c r="AV152" s="18">
        <v>0</v>
      </c>
      <c r="AW152" s="18">
        <v>0</v>
      </c>
      <c r="AX152" s="18">
        <v>0</v>
      </c>
      <c r="AY152" s="18">
        <v>0</v>
      </c>
      <c r="AZ152" s="18">
        <v>0</v>
      </c>
      <c r="BA152" s="18">
        <v>0</v>
      </c>
      <c r="BB152" s="18">
        <f>Table2[[#This Row],[MRT Savings
Through Current FY]]+Table2[[#This Row],[MRT Savings
Next FY &amp; After]]</f>
        <v>0</v>
      </c>
      <c r="BC152" s="18">
        <v>0</v>
      </c>
      <c r="BD152" s="18">
        <v>0</v>
      </c>
      <c r="BE152" s="18">
        <v>0</v>
      </c>
      <c r="BF152" s="18">
        <f>Table2[[#This Row],[ST Savings
Through Current FY]]+Table2[[#This Row],[ST Savings
Next FY &amp; After]]</f>
        <v>0</v>
      </c>
      <c r="BG152" s="18">
        <v>0</v>
      </c>
      <c r="BH152" s="18">
        <v>0</v>
      </c>
      <c r="BI152" s="18">
        <v>0</v>
      </c>
      <c r="BJ152" s="18">
        <f>Table2[[#This Row],[Energy Savings
Through Current FY]]+Table2[[#This Row],[Energy Savings
Next FY &amp; After]]</f>
        <v>0</v>
      </c>
      <c r="BK152" s="18">
        <v>0</v>
      </c>
      <c r="BL152" s="18">
        <v>0</v>
      </c>
      <c r="BM152" s="18">
        <v>0</v>
      </c>
      <c r="BN152" s="18">
        <f>Table2[[#This Row],[Bond Savings
Through Current FY]]+Table2[[#This Row],[Bond Savings
Next FY &amp; After]]</f>
        <v>0</v>
      </c>
      <c r="BO152" s="18">
        <v>0</v>
      </c>
      <c r="BP152" s="18">
        <v>0</v>
      </c>
      <c r="BQ152" s="18">
        <v>0</v>
      </c>
      <c r="BR152" s="18">
        <f>Table2[[#This Row],[Total Savings
Through Current FY]]+Table2[[#This Row],[Total Savings
Next FY &amp; After]]</f>
        <v>0</v>
      </c>
      <c r="BS152" s="18">
        <v>0</v>
      </c>
      <c r="BT152" s="18">
        <v>0</v>
      </c>
      <c r="BU152" s="18">
        <v>0</v>
      </c>
      <c r="BV152" s="18">
        <f>Table2[[#This Row],[Recapture, Cancellation, or Reduction
Through Current FY]]+Table2[[#This Row],[Recapture, Cancellation, or Reduction
Next FY &amp; After]]</f>
        <v>0</v>
      </c>
      <c r="BW152" s="18">
        <v>0</v>
      </c>
      <c r="BX152" s="18">
        <v>0</v>
      </c>
      <c r="BY152" s="18">
        <v>0</v>
      </c>
      <c r="BZ152" s="18">
        <f>Table2[[#This Row],[Penalty Paid
Through Current FY]]+Table2[[#This Row],[Penalty Paid
Next FY &amp; After]]</f>
        <v>0</v>
      </c>
      <c r="CA152" s="18">
        <v>0</v>
      </c>
      <c r="CB152" s="18">
        <v>0</v>
      </c>
      <c r="CC152" s="18">
        <v>0</v>
      </c>
      <c r="CD152" s="18">
        <f>Table2[[#This Row],[Total Recapture &amp; Penalties
Through Current FY]]+Table2[[#This Row],[Total Recapture &amp; Penalties
Next FY &amp; After]]</f>
        <v>0</v>
      </c>
      <c r="CE152" s="18">
        <v>5028.9998999999998</v>
      </c>
      <c r="CF152" s="18">
        <v>4736.9805999999999</v>
      </c>
      <c r="CG152" s="18">
        <v>0</v>
      </c>
      <c r="CH152" s="18">
        <f>Table2[[#This Row],[Total Net Tax Revenue Generated
Through Current FY]]+Table2[[#This Row],[Total Net Tax Revenue Generated
Next FY &amp; After]]</f>
        <v>4736.9805999999999</v>
      </c>
      <c r="CI152" s="18">
        <v>0</v>
      </c>
      <c r="CJ152" s="18">
        <v>0</v>
      </c>
      <c r="CK152" s="18">
        <v>0</v>
      </c>
      <c r="CL152" s="18">
        <v>0</v>
      </c>
      <c r="CM152" s="43">
        <v>0</v>
      </c>
      <c r="CN152" s="43">
        <v>0</v>
      </c>
      <c r="CO152" s="43">
        <v>0</v>
      </c>
      <c r="CP152" s="43">
        <v>7</v>
      </c>
      <c r="CQ152" s="43">
        <f>Table2[[#This Row],[Total Number of Industrial Jobs]]+Table2[[#This Row],[Total Number of Restaurant Jobs]]+Table2[[#This Row],[Total Number of Retail Jobs]]+Table2[[#This Row],[Total Number of Other Jobs]]</f>
        <v>7</v>
      </c>
      <c r="CR152" s="43">
        <v>0</v>
      </c>
      <c r="CS152" s="43">
        <v>0</v>
      </c>
      <c r="CT152" s="43">
        <v>0</v>
      </c>
      <c r="CU152" s="43">
        <v>7</v>
      </c>
      <c r="CV152" s="43">
        <f>Table2[[#This Row],[Number of Industrial Jobs Earning a Living Wage or more]]+Table2[[#This Row],[Number of Restaurant Jobs Earning a Living Wage or more]]+Table2[[#This Row],[Number of Retail Jobs Earning a Living Wage or more]]+Table2[[#This Row],[Number of Other Jobs Earning a Living Wage or more]]</f>
        <v>7</v>
      </c>
      <c r="CW152" s="47">
        <v>0</v>
      </c>
      <c r="CX152" s="47">
        <v>0</v>
      </c>
      <c r="CY152" s="47">
        <v>0</v>
      </c>
      <c r="CZ152" s="47">
        <v>100</v>
      </c>
      <c r="DA152" s="42">
        <v>1</v>
      </c>
      <c r="DB152" s="4"/>
      <c r="DE152" s="3"/>
      <c r="DF152" s="4"/>
      <c r="DG152" s="4"/>
      <c r="DH152" s="11"/>
      <c r="DI152" s="3"/>
      <c r="DJ152" s="1"/>
      <c r="DK152" s="1"/>
      <c r="DL152" s="1"/>
    </row>
    <row r="153" spans="1:116" x14ac:dyDescent="0.2">
      <c r="A153" s="12">
        <v>92768</v>
      </c>
      <c r="B153" s="14" t="s">
        <v>258</v>
      </c>
      <c r="C153" s="15" t="s">
        <v>1517</v>
      </c>
      <c r="D153" s="15" t="s">
        <v>254</v>
      </c>
      <c r="E153" s="25" t="s">
        <v>1652</v>
      </c>
      <c r="F153" s="26" t="s">
        <v>89</v>
      </c>
      <c r="G153" s="16">
        <v>780000</v>
      </c>
      <c r="H153" s="14" t="s">
        <v>91</v>
      </c>
      <c r="I153" s="14" t="s">
        <v>259</v>
      </c>
      <c r="J153" s="12">
        <v>8</v>
      </c>
      <c r="K153" s="14" t="s">
        <v>25</v>
      </c>
      <c r="L153" s="15" t="s">
        <v>2043</v>
      </c>
      <c r="M153" s="15" t="s">
        <v>2040</v>
      </c>
      <c r="N153" s="15">
        <v>9392</v>
      </c>
      <c r="O153" s="15">
        <v>11280</v>
      </c>
      <c r="P153" s="13">
        <v>101</v>
      </c>
      <c r="Q153" s="13">
        <v>0</v>
      </c>
      <c r="R153" s="13">
        <v>0</v>
      </c>
      <c r="S153" s="13">
        <v>13</v>
      </c>
      <c r="T153" s="13">
        <v>10</v>
      </c>
      <c r="U153" s="13">
        <v>0</v>
      </c>
      <c r="V153" s="13">
        <v>105</v>
      </c>
      <c r="W153" s="13">
        <v>0</v>
      </c>
      <c r="X153" s="13">
        <v>0</v>
      </c>
      <c r="Y153" s="13">
        <v>128</v>
      </c>
      <c r="Z153" s="13">
        <v>116</v>
      </c>
      <c r="AA153" s="13">
        <v>96.875</v>
      </c>
      <c r="AB153" s="13" t="s">
        <v>16</v>
      </c>
      <c r="AC153" s="13" t="s">
        <v>17</v>
      </c>
      <c r="AD153" s="17">
        <v>0</v>
      </c>
      <c r="AE153" s="13">
        <v>0</v>
      </c>
      <c r="AF153" s="13">
        <v>0</v>
      </c>
      <c r="AG153" s="13">
        <v>0</v>
      </c>
      <c r="AH153" s="13">
        <v>0</v>
      </c>
      <c r="AI153" s="18">
        <v>233.1508</v>
      </c>
      <c r="AJ153" s="18">
        <v>2271.2808</v>
      </c>
      <c r="AK153" s="18">
        <v>168.47200000000001</v>
      </c>
      <c r="AL153" s="27">
        <f>Table2[[#This Row],[Direct Tax Revenue
Through Current FY]]+Table2[[#This Row],[Direct Tax Revenue
Next FY &amp; After]]</f>
        <v>2439.7528000000002</v>
      </c>
      <c r="AM153" s="18">
        <v>470.24099999999999</v>
      </c>
      <c r="AN153" s="18">
        <v>4660.1367</v>
      </c>
      <c r="AO153" s="18">
        <v>339.79050000000001</v>
      </c>
      <c r="AP153" s="18">
        <f>Table2[[#This Row],[Indirect  &amp; Induced Tax Revenue
Through Current FY]]+Table2[[#This Row],[Indirect  &amp; Induced Tax Revenue
Next FY &amp; After]]</f>
        <v>4999.9272000000001</v>
      </c>
      <c r="AQ153" s="18">
        <v>703.39179999999999</v>
      </c>
      <c r="AR153" s="18">
        <v>6931.4174999999996</v>
      </c>
      <c r="AS153" s="18">
        <v>508.26249999999999</v>
      </c>
      <c r="AT153" s="18">
        <f>Table2[[#This Row],[Total Tax Revenue Generated
Through Current FY]]+Table2[[#This Row],[Total Tax Revenues Generated 
Next FY &amp; After]]</f>
        <v>7439.6799999999994</v>
      </c>
      <c r="AU153" s="18">
        <f>VLOOKUP(A:A,[1]AssistancePivot!$1:$1048576,86,FALSE)</f>
        <v>0</v>
      </c>
      <c r="AV153" s="18">
        <v>0</v>
      </c>
      <c r="AW153" s="18">
        <v>0</v>
      </c>
      <c r="AX153" s="18">
        <v>0</v>
      </c>
      <c r="AY153" s="18">
        <v>0</v>
      </c>
      <c r="AZ153" s="18">
        <v>20.7941</v>
      </c>
      <c r="BA153" s="18">
        <v>0</v>
      </c>
      <c r="BB153" s="18">
        <f>Table2[[#This Row],[MRT Savings
Through Current FY]]+Table2[[#This Row],[MRT Savings
Next FY &amp; After]]</f>
        <v>20.7941</v>
      </c>
      <c r="BC153" s="18">
        <v>0</v>
      </c>
      <c r="BD153" s="18">
        <v>0</v>
      </c>
      <c r="BE153" s="18">
        <v>0</v>
      </c>
      <c r="BF153" s="18">
        <f>Table2[[#This Row],[ST Savings
Through Current FY]]+Table2[[#This Row],[ST Savings
Next FY &amp; After]]</f>
        <v>0</v>
      </c>
      <c r="BG153" s="18">
        <v>0</v>
      </c>
      <c r="BH153" s="18">
        <v>0</v>
      </c>
      <c r="BI153" s="18">
        <v>0</v>
      </c>
      <c r="BJ153" s="18">
        <f>Table2[[#This Row],[Energy Savings
Through Current FY]]+Table2[[#This Row],[Energy Savings
Next FY &amp; After]]</f>
        <v>0</v>
      </c>
      <c r="BK153" s="18">
        <v>0.14030000000000001</v>
      </c>
      <c r="BL153" s="18">
        <v>4.1130000000000004</v>
      </c>
      <c r="BM153" s="18">
        <v>9.4799999999999995E-2</v>
      </c>
      <c r="BN153" s="18">
        <f>Table2[[#This Row],[Bond Savings
Through Current FY]]+Table2[[#This Row],[Bond Savings
Next FY &amp; After]]</f>
        <v>4.2078000000000007</v>
      </c>
      <c r="BO153" s="18">
        <v>0.14030000000000001</v>
      </c>
      <c r="BP153" s="18">
        <v>24.9071</v>
      </c>
      <c r="BQ153" s="18">
        <v>9.4799999999999995E-2</v>
      </c>
      <c r="BR153" s="18">
        <f>Table2[[#This Row],[Total Savings
Through Current FY]]+Table2[[#This Row],[Total Savings
Next FY &amp; After]]</f>
        <v>25.001899999999999</v>
      </c>
      <c r="BS153" s="18">
        <v>0</v>
      </c>
      <c r="BT153" s="18">
        <v>0</v>
      </c>
      <c r="BU153" s="18">
        <v>0</v>
      </c>
      <c r="BV153" s="18">
        <f>Table2[[#This Row],[Recapture, Cancellation, or Reduction
Through Current FY]]+Table2[[#This Row],[Recapture, Cancellation, or Reduction
Next FY &amp; After]]</f>
        <v>0</v>
      </c>
      <c r="BW153" s="18">
        <v>0</v>
      </c>
      <c r="BX153" s="18">
        <v>0</v>
      </c>
      <c r="BY153" s="18">
        <v>0</v>
      </c>
      <c r="BZ153" s="18">
        <f>Table2[[#This Row],[Penalty Paid
Through Current FY]]+Table2[[#This Row],[Penalty Paid
Next FY &amp; After]]</f>
        <v>0</v>
      </c>
      <c r="CA153" s="18">
        <v>0</v>
      </c>
      <c r="CB153" s="18">
        <v>0</v>
      </c>
      <c r="CC153" s="18">
        <v>0</v>
      </c>
      <c r="CD153" s="18">
        <f>Table2[[#This Row],[Total Recapture &amp; Penalties
Through Current FY]]+Table2[[#This Row],[Total Recapture &amp; Penalties
Next FY &amp; After]]</f>
        <v>0</v>
      </c>
      <c r="CE153" s="18">
        <v>703.25149999999996</v>
      </c>
      <c r="CF153" s="18">
        <v>6906.5104000000001</v>
      </c>
      <c r="CG153" s="18">
        <v>508.16770000000002</v>
      </c>
      <c r="CH153" s="18">
        <f>Table2[[#This Row],[Total Net Tax Revenue Generated
Through Current FY]]+Table2[[#This Row],[Total Net Tax Revenue Generated
Next FY &amp; After]]</f>
        <v>7414.6781000000001</v>
      </c>
      <c r="CI153" s="18">
        <v>0</v>
      </c>
      <c r="CJ153" s="18">
        <v>0</v>
      </c>
      <c r="CK153" s="18">
        <v>0</v>
      </c>
      <c r="CL153" s="18">
        <v>0</v>
      </c>
      <c r="CM153" s="43">
        <v>0</v>
      </c>
      <c r="CN153" s="43">
        <v>0</v>
      </c>
      <c r="CO153" s="43">
        <v>0</v>
      </c>
      <c r="CP153" s="43">
        <v>128</v>
      </c>
      <c r="CQ153" s="43">
        <f>Table2[[#This Row],[Total Number of Industrial Jobs]]+Table2[[#This Row],[Total Number of Restaurant Jobs]]+Table2[[#This Row],[Total Number of Retail Jobs]]+Table2[[#This Row],[Total Number of Other Jobs]]</f>
        <v>128</v>
      </c>
      <c r="CR153" s="43">
        <v>0</v>
      </c>
      <c r="CS153" s="43">
        <v>0</v>
      </c>
      <c r="CT153" s="43">
        <v>0</v>
      </c>
      <c r="CU153" s="43">
        <v>128</v>
      </c>
      <c r="CV153" s="43">
        <f>Table2[[#This Row],[Number of Industrial Jobs Earning a Living Wage or more]]+Table2[[#This Row],[Number of Restaurant Jobs Earning a Living Wage or more]]+Table2[[#This Row],[Number of Retail Jobs Earning a Living Wage or more]]+Table2[[#This Row],[Number of Other Jobs Earning a Living Wage or more]]</f>
        <v>128</v>
      </c>
      <c r="CW153" s="47">
        <v>0</v>
      </c>
      <c r="CX153" s="47">
        <v>0</v>
      </c>
      <c r="CY153" s="47">
        <v>0</v>
      </c>
      <c r="CZ153" s="47">
        <v>100</v>
      </c>
      <c r="DA153" s="42">
        <v>1</v>
      </c>
      <c r="DB153" s="4"/>
      <c r="DE153" s="3"/>
      <c r="DF153" s="4"/>
      <c r="DG153" s="4"/>
      <c r="DH153" s="11"/>
      <c r="DI153" s="3"/>
      <c r="DJ153" s="1"/>
      <c r="DK153" s="1"/>
      <c r="DL153" s="1"/>
    </row>
    <row r="154" spans="1:116" x14ac:dyDescent="0.2">
      <c r="A154" s="12">
        <v>92382</v>
      </c>
      <c r="B154" s="14" t="s">
        <v>97</v>
      </c>
      <c r="C154" s="15" t="s">
        <v>1507</v>
      </c>
      <c r="D154" s="15" t="s">
        <v>99</v>
      </c>
      <c r="E154" s="25" t="s">
        <v>1661</v>
      </c>
      <c r="F154" s="26" t="s">
        <v>13</v>
      </c>
      <c r="G154" s="16">
        <v>16155000</v>
      </c>
      <c r="H154" s="14" t="s">
        <v>100</v>
      </c>
      <c r="I154" s="14" t="s">
        <v>98</v>
      </c>
      <c r="J154" s="12">
        <v>19</v>
      </c>
      <c r="K154" s="14" t="s">
        <v>20</v>
      </c>
      <c r="L154" s="15" t="s">
        <v>1937</v>
      </c>
      <c r="M154" s="15" t="s">
        <v>1938</v>
      </c>
      <c r="N154" s="15">
        <v>174240</v>
      </c>
      <c r="O154" s="15">
        <v>188500</v>
      </c>
      <c r="P154" s="13">
        <v>0</v>
      </c>
      <c r="Q154" s="13">
        <v>240</v>
      </c>
      <c r="R154" s="13">
        <v>0</v>
      </c>
      <c r="S154" s="13">
        <v>0</v>
      </c>
      <c r="T154" s="13">
        <v>4</v>
      </c>
      <c r="U154" s="13">
        <v>0</v>
      </c>
      <c r="V154" s="13">
        <v>336</v>
      </c>
      <c r="W154" s="13">
        <v>0</v>
      </c>
      <c r="X154" s="13">
        <v>0</v>
      </c>
      <c r="Y154" s="13">
        <v>340</v>
      </c>
      <c r="Z154" s="13">
        <v>338</v>
      </c>
      <c r="AA154" s="13">
        <v>87.352941176470594</v>
      </c>
      <c r="AB154" s="13" t="s">
        <v>16</v>
      </c>
      <c r="AC154" s="13" t="s">
        <v>16</v>
      </c>
      <c r="AD154" s="17">
        <v>54</v>
      </c>
      <c r="AE154" s="13">
        <v>35</v>
      </c>
      <c r="AF154" s="13">
        <v>39</v>
      </c>
      <c r="AG154" s="13">
        <v>54</v>
      </c>
      <c r="AH154" s="13">
        <v>158</v>
      </c>
      <c r="AI154" s="18">
        <v>3923.2849999999999</v>
      </c>
      <c r="AJ154" s="18">
        <v>33196.234600000003</v>
      </c>
      <c r="AK154" s="18">
        <v>8380.8845000000001</v>
      </c>
      <c r="AL154" s="27">
        <f>Table2[[#This Row],[Direct Tax Revenue
Through Current FY]]+Table2[[#This Row],[Direct Tax Revenue
Next FY &amp; After]]</f>
        <v>41577.119100000004</v>
      </c>
      <c r="AM154" s="18">
        <v>2483.0643</v>
      </c>
      <c r="AN154" s="18">
        <v>18992.281200000001</v>
      </c>
      <c r="AO154" s="18">
        <v>5304.2983000000004</v>
      </c>
      <c r="AP154" s="18">
        <f>Table2[[#This Row],[Indirect  &amp; Induced Tax Revenue
Through Current FY]]+Table2[[#This Row],[Indirect  &amp; Induced Tax Revenue
Next FY &amp; After]]</f>
        <v>24296.5795</v>
      </c>
      <c r="AQ154" s="18">
        <v>6406.3492999999999</v>
      </c>
      <c r="AR154" s="18">
        <v>52188.515800000001</v>
      </c>
      <c r="AS154" s="18">
        <v>13685.1828</v>
      </c>
      <c r="AT154" s="18">
        <f>Table2[[#This Row],[Total Tax Revenue Generated
Through Current FY]]+Table2[[#This Row],[Total Tax Revenues Generated 
Next FY &amp; After]]</f>
        <v>65873.698600000003</v>
      </c>
      <c r="AU154" s="18">
        <f>VLOOKUP(A:A,[1]AssistancePivot!$1:$1048576,86,FALSE)</f>
        <v>-9.5518999999999998</v>
      </c>
      <c r="AV154" s="18">
        <v>4854.2022999999999</v>
      </c>
      <c r="AW154" s="18">
        <v>-20.404599999999999</v>
      </c>
      <c r="AX154" s="18">
        <v>4833.7977000000001</v>
      </c>
      <c r="AY154" s="18">
        <v>0</v>
      </c>
      <c r="AZ154" s="18">
        <v>140.36000000000001</v>
      </c>
      <c r="BA154" s="18">
        <v>0</v>
      </c>
      <c r="BB154" s="18">
        <f>Table2[[#This Row],[MRT Savings
Through Current FY]]+Table2[[#This Row],[MRT Savings
Next FY &amp; After]]</f>
        <v>140.36000000000001</v>
      </c>
      <c r="BC154" s="18">
        <v>0</v>
      </c>
      <c r="BD154" s="18">
        <v>0</v>
      </c>
      <c r="BE154" s="18">
        <v>8.5283999999999995</v>
      </c>
      <c r="BF154" s="18">
        <f>Table2[[#This Row],[ST Savings
Through Current FY]]+Table2[[#This Row],[ST Savings
Next FY &amp; After]]</f>
        <v>8.5283999999999995</v>
      </c>
      <c r="BG154" s="18">
        <v>0</v>
      </c>
      <c r="BH154" s="18">
        <v>22.439299999999999</v>
      </c>
      <c r="BI154" s="18">
        <v>0</v>
      </c>
      <c r="BJ154" s="18">
        <f>Table2[[#This Row],[Energy Savings
Through Current FY]]+Table2[[#This Row],[Energy Savings
Next FY &amp; After]]</f>
        <v>22.439299999999999</v>
      </c>
      <c r="BK154" s="18">
        <v>0</v>
      </c>
      <c r="BL154" s="18">
        <v>0</v>
      </c>
      <c r="BM154" s="18">
        <v>0</v>
      </c>
      <c r="BN154" s="18">
        <f>Table2[[#This Row],[Bond Savings
Through Current FY]]+Table2[[#This Row],[Bond Savings
Next FY &amp; After]]</f>
        <v>0</v>
      </c>
      <c r="BO154" s="18">
        <v>-9.5518999999999998</v>
      </c>
      <c r="BP154" s="18">
        <v>5017.0015999999996</v>
      </c>
      <c r="BQ154" s="18">
        <v>-11.876200000000001</v>
      </c>
      <c r="BR154" s="18">
        <f>Table2[[#This Row],[Total Savings
Through Current FY]]+Table2[[#This Row],[Total Savings
Next FY &amp; After]]</f>
        <v>5005.1253999999999</v>
      </c>
      <c r="BS154" s="18">
        <v>0</v>
      </c>
      <c r="BT154" s="18">
        <v>0</v>
      </c>
      <c r="BU154" s="18">
        <v>0</v>
      </c>
      <c r="BV154" s="18">
        <f>Table2[[#This Row],[Recapture, Cancellation, or Reduction
Through Current FY]]+Table2[[#This Row],[Recapture, Cancellation, or Reduction
Next FY &amp; After]]</f>
        <v>0</v>
      </c>
      <c r="BW154" s="18">
        <v>0</v>
      </c>
      <c r="BX154" s="18">
        <v>0</v>
      </c>
      <c r="BY154" s="18">
        <v>0</v>
      </c>
      <c r="BZ154" s="18">
        <f>Table2[[#This Row],[Penalty Paid
Through Current FY]]+Table2[[#This Row],[Penalty Paid
Next FY &amp; After]]</f>
        <v>0</v>
      </c>
      <c r="CA154" s="18">
        <v>0</v>
      </c>
      <c r="CB154" s="18">
        <v>0</v>
      </c>
      <c r="CC154" s="18">
        <v>0</v>
      </c>
      <c r="CD154" s="18">
        <f>Table2[[#This Row],[Total Recapture &amp; Penalties
Through Current FY]]+Table2[[#This Row],[Total Recapture &amp; Penalties
Next FY &amp; After]]</f>
        <v>0</v>
      </c>
      <c r="CE154" s="18">
        <v>6415.9012000000002</v>
      </c>
      <c r="CF154" s="18">
        <v>47171.514199999998</v>
      </c>
      <c r="CG154" s="18">
        <v>13697.058999999999</v>
      </c>
      <c r="CH154" s="18">
        <f>Table2[[#This Row],[Total Net Tax Revenue Generated
Through Current FY]]+Table2[[#This Row],[Total Net Tax Revenue Generated
Next FY &amp; After]]</f>
        <v>60868.573199999999</v>
      </c>
      <c r="CI154" s="18">
        <v>0</v>
      </c>
      <c r="CJ154" s="18">
        <v>0</v>
      </c>
      <c r="CK154" s="18">
        <v>0</v>
      </c>
      <c r="CL154" s="18">
        <v>0</v>
      </c>
      <c r="CM154" s="43">
        <v>270</v>
      </c>
      <c r="CN154" s="43">
        <v>0</v>
      </c>
      <c r="CO154" s="43">
        <v>0</v>
      </c>
      <c r="CP154" s="43">
        <v>70</v>
      </c>
      <c r="CQ154" s="43">
        <f>Table2[[#This Row],[Total Number of Industrial Jobs]]+Table2[[#This Row],[Total Number of Restaurant Jobs]]+Table2[[#This Row],[Total Number of Retail Jobs]]+Table2[[#This Row],[Total Number of Other Jobs]]</f>
        <v>340</v>
      </c>
      <c r="CR154" s="43">
        <v>270</v>
      </c>
      <c r="CS154" s="43">
        <v>0</v>
      </c>
      <c r="CT154" s="43">
        <v>0</v>
      </c>
      <c r="CU154" s="43">
        <v>70</v>
      </c>
      <c r="CV154" s="43">
        <f>Table2[[#This Row],[Number of Industrial Jobs Earning a Living Wage or more]]+Table2[[#This Row],[Number of Restaurant Jobs Earning a Living Wage or more]]+Table2[[#This Row],[Number of Retail Jobs Earning a Living Wage or more]]+Table2[[#This Row],[Number of Other Jobs Earning a Living Wage or more]]</f>
        <v>340</v>
      </c>
      <c r="CW154" s="47">
        <v>100</v>
      </c>
      <c r="CX154" s="47">
        <v>0</v>
      </c>
      <c r="CY154" s="47">
        <v>0</v>
      </c>
      <c r="CZ154" s="47">
        <v>100</v>
      </c>
      <c r="DA154" s="42">
        <v>1</v>
      </c>
      <c r="DB154" s="4"/>
      <c r="DE154" s="3"/>
      <c r="DF154" s="4"/>
      <c r="DG154" s="4"/>
      <c r="DH154" s="11"/>
      <c r="DI154" s="3"/>
      <c r="DJ154" s="1"/>
      <c r="DK154" s="1"/>
      <c r="DL154" s="1"/>
    </row>
    <row r="155" spans="1:116" x14ac:dyDescent="0.2">
      <c r="A155" s="12">
        <v>94046</v>
      </c>
      <c r="B155" s="14" t="s">
        <v>843</v>
      </c>
      <c r="C155" s="15" t="s">
        <v>1621</v>
      </c>
      <c r="D155" s="15" t="s">
        <v>845</v>
      </c>
      <c r="E155" s="25" t="s">
        <v>1754</v>
      </c>
      <c r="F155" s="26" t="s">
        <v>13</v>
      </c>
      <c r="G155" s="16">
        <v>23089000</v>
      </c>
      <c r="H155" s="14" t="s">
        <v>22</v>
      </c>
      <c r="I155" s="14" t="s">
        <v>844</v>
      </c>
      <c r="J155" s="12">
        <v>50</v>
      </c>
      <c r="K155" s="14" t="s">
        <v>106</v>
      </c>
      <c r="L155" s="15" t="s">
        <v>2254</v>
      </c>
      <c r="M155" s="15" t="s">
        <v>2019</v>
      </c>
      <c r="N155" s="15">
        <v>21403</v>
      </c>
      <c r="O155" s="15">
        <v>26201</v>
      </c>
      <c r="P155" s="13">
        <v>0</v>
      </c>
      <c r="Q155" s="13">
        <v>19</v>
      </c>
      <c r="R155" s="13">
        <v>0</v>
      </c>
      <c r="S155" s="13">
        <v>0</v>
      </c>
      <c r="T155" s="13">
        <v>0</v>
      </c>
      <c r="U155" s="13">
        <v>0</v>
      </c>
      <c r="V155" s="13">
        <v>0</v>
      </c>
      <c r="W155" s="13">
        <v>9</v>
      </c>
      <c r="X155" s="13">
        <v>0</v>
      </c>
      <c r="Y155" s="13">
        <v>9</v>
      </c>
      <c r="Z155" s="13">
        <v>9</v>
      </c>
      <c r="AA155" s="13">
        <v>0</v>
      </c>
      <c r="AB155" s="13" t="s">
        <v>16</v>
      </c>
      <c r="AC155" s="13" t="s">
        <v>17</v>
      </c>
      <c r="AD155" s="17">
        <v>0</v>
      </c>
      <c r="AE155" s="13">
        <v>0</v>
      </c>
      <c r="AF155" s="13">
        <v>0</v>
      </c>
      <c r="AG155" s="13">
        <v>0</v>
      </c>
      <c r="AH155" s="13">
        <v>0</v>
      </c>
      <c r="AI155" s="18">
        <v>192.38679999999999</v>
      </c>
      <c r="AJ155" s="18">
        <v>1185.9791</v>
      </c>
      <c r="AK155" s="18">
        <v>1974.8748000000001</v>
      </c>
      <c r="AL155" s="27">
        <f>Table2[[#This Row],[Direct Tax Revenue
Through Current FY]]+Table2[[#This Row],[Direct Tax Revenue
Next FY &amp; After]]</f>
        <v>3160.8539000000001</v>
      </c>
      <c r="AM155" s="18">
        <v>64.627399999999994</v>
      </c>
      <c r="AN155" s="18">
        <v>452.80799999999999</v>
      </c>
      <c r="AO155" s="18">
        <v>663.41</v>
      </c>
      <c r="AP155" s="18">
        <f>Table2[[#This Row],[Indirect  &amp; Induced Tax Revenue
Through Current FY]]+Table2[[#This Row],[Indirect  &amp; Induced Tax Revenue
Next FY &amp; After]]</f>
        <v>1116.2179999999998</v>
      </c>
      <c r="AQ155" s="18">
        <v>257.01420000000002</v>
      </c>
      <c r="AR155" s="18">
        <v>1638.7871</v>
      </c>
      <c r="AS155" s="18">
        <v>2638.2847999999999</v>
      </c>
      <c r="AT155" s="18">
        <f>Table2[[#This Row],[Total Tax Revenue Generated
Through Current FY]]+Table2[[#This Row],[Total Tax Revenues Generated 
Next FY &amp; After]]</f>
        <v>4277.0718999999999</v>
      </c>
      <c r="AU155" s="18">
        <f>VLOOKUP(A:A,[1]AssistancePivot!$1:$1048576,86,FALSE)</f>
        <v>38.698799999999999</v>
      </c>
      <c r="AV155" s="18">
        <v>170.4196</v>
      </c>
      <c r="AW155" s="18">
        <v>397.24950000000001</v>
      </c>
      <c r="AX155" s="18">
        <v>567.66910000000007</v>
      </c>
      <c r="AY155" s="18">
        <v>0</v>
      </c>
      <c r="AZ155" s="18">
        <v>105.176</v>
      </c>
      <c r="BA155" s="18">
        <v>0</v>
      </c>
      <c r="BB155" s="18">
        <f>Table2[[#This Row],[MRT Savings
Through Current FY]]+Table2[[#This Row],[MRT Savings
Next FY &amp; After]]</f>
        <v>105.176</v>
      </c>
      <c r="BC155" s="18">
        <v>0</v>
      </c>
      <c r="BD155" s="18">
        <v>176.8776</v>
      </c>
      <c r="BE155" s="18">
        <v>0</v>
      </c>
      <c r="BF155" s="18">
        <f>Table2[[#This Row],[ST Savings
Through Current FY]]+Table2[[#This Row],[ST Savings
Next FY &amp; After]]</f>
        <v>176.8776</v>
      </c>
      <c r="BG155" s="18">
        <v>0</v>
      </c>
      <c r="BH155" s="18">
        <v>0</v>
      </c>
      <c r="BI155" s="18">
        <v>0</v>
      </c>
      <c r="BJ155" s="18">
        <f>Table2[[#This Row],[Energy Savings
Through Current FY]]+Table2[[#This Row],[Energy Savings
Next FY &amp; After]]</f>
        <v>0</v>
      </c>
      <c r="BK155" s="18">
        <v>0</v>
      </c>
      <c r="BL155" s="18">
        <v>0</v>
      </c>
      <c r="BM155" s="18">
        <v>0</v>
      </c>
      <c r="BN155" s="18">
        <f>Table2[[#This Row],[Bond Savings
Through Current FY]]+Table2[[#This Row],[Bond Savings
Next FY &amp; After]]</f>
        <v>0</v>
      </c>
      <c r="BO155" s="18">
        <v>38.698799999999999</v>
      </c>
      <c r="BP155" s="18">
        <v>452.47320000000002</v>
      </c>
      <c r="BQ155" s="18">
        <v>397.24950000000001</v>
      </c>
      <c r="BR155" s="18">
        <f>Table2[[#This Row],[Total Savings
Through Current FY]]+Table2[[#This Row],[Total Savings
Next FY &amp; After]]</f>
        <v>849.72270000000003</v>
      </c>
      <c r="BS155" s="18">
        <v>0</v>
      </c>
      <c r="BT155" s="18">
        <v>0</v>
      </c>
      <c r="BU155" s="18">
        <v>0</v>
      </c>
      <c r="BV155" s="18">
        <f>Table2[[#This Row],[Recapture, Cancellation, or Reduction
Through Current FY]]+Table2[[#This Row],[Recapture, Cancellation, or Reduction
Next FY &amp; After]]</f>
        <v>0</v>
      </c>
      <c r="BW155" s="18">
        <v>0</v>
      </c>
      <c r="BX155" s="18">
        <v>0</v>
      </c>
      <c r="BY155" s="18">
        <v>0</v>
      </c>
      <c r="BZ155" s="18">
        <f>Table2[[#This Row],[Penalty Paid
Through Current FY]]+Table2[[#This Row],[Penalty Paid
Next FY &amp; After]]</f>
        <v>0</v>
      </c>
      <c r="CA155" s="18">
        <v>0</v>
      </c>
      <c r="CB155" s="18">
        <v>0</v>
      </c>
      <c r="CC155" s="18">
        <v>0</v>
      </c>
      <c r="CD155" s="18">
        <f>Table2[[#This Row],[Total Recapture &amp; Penalties
Through Current FY]]+Table2[[#This Row],[Total Recapture &amp; Penalties
Next FY &amp; After]]</f>
        <v>0</v>
      </c>
      <c r="CE155" s="18">
        <v>218.31540000000001</v>
      </c>
      <c r="CF155" s="18">
        <v>1186.3139000000001</v>
      </c>
      <c r="CG155" s="18">
        <v>2241.0353</v>
      </c>
      <c r="CH155" s="18">
        <f>Table2[[#This Row],[Total Net Tax Revenue Generated
Through Current FY]]+Table2[[#This Row],[Total Net Tax Revenue Generated
Next FY &amp; After]]</f>
        <v>3427.3492000000001</v>
      </c>
      <c r="CI155" s="18">
        <v>0</v>
      </c>
      <c r="CJ155" s="18">
        <v>0</v>
      </c>
      <c r="CK155" s="18">
        <v>0</v>
      </c>
      <c r="CL155" s="18">
        <v>0</v>
      </c>
      <c r="CM155" s="43">
        <v>7</v>
      </c>
      <c r="CN155" s="43">
        <v>0</v>
      </c>
      <c r="CO155" s="43">
        <v>0</v>
      </c>
      <c r="CP155" s="43">
        <v>2</v>
      </c>
      <c r="CQ155" s="43">
        <f>Table2[[#This Row],[Total Number of Industrial Jobs]]+Table2[[#This Row],[Total Number of Restaurant Jobs]]+Table2[[#This Row],[Total Number of Retail Jobs]]+Table2[[#This Row],[Total Number of Other Jobs]]</f>
        <v>9</v>
      </c>
      <c r="CR155" s="43">
        <v>7</v>
      </c>
      <c r="CS155" s="43">
        <v>0</v>
      </c>
      <c r="CT155" s="43">
        <v>0</v>
      </c>
      <c r="CU155" s="43">
        <v>2</v>
      </c>
      <c r="CV155" s="43">
        <f>Table2[[#This Row],[Number of Industrial Jobs Earning a Living Wage or more]]+Table2[[#This Row],[Number of Restaurant Jobs Earning a Living Wage or more]]+Table2[[#This Row],[Number of Retail Jobs Earning a Living Wage or more]]+Table2[[#This Row],[Number of Other Jobs Earning a Living Wage or more]]</f>
        <v>9</v>
      </c>
      <c r="CW155" s="47">
        <v>100</v>
      </c>
      <c r="CX155" s="47">
        <v>0</v>
      </c>
      <c r="CY155" s="47">
        <v>0</v>
      </c>
      <c r="CZ155" s="47">
        <v>100</v>
      </c>
      <c r="DA155" s="42">
        <v>1</v>
      </c>
      <c r="DB155" s="4"/>
      <c r="DE155" s="3"/>
      <c r="DF155" s="4"/>
      <c r="DG155" s="4"/>
      <c r="DH155" s="11"/>
      <c r="DI155" s="3"/>
      <c r="DJ155" s="1"/>
      <c r="DK155" s="1"/>
      <c r="DL155" s="1"/>
    </row>
    <row r="156" spans="1:116" x14ac:dyDescent="0.2">
      <c r="A156" s="12">
        <v>93202</v>
      </c>
      <c r="B156" s="14" t="s">
        <v>424</v>
      </c>
      <c r="C156" s="15" t="s">
        <v>1518</v>
      </c>
      <c r="D156" s="15" t="s">
        <v>426</v>
      </c>
      <c r="E156" s="25" t="s">
        <v>1694</v>
      </c>
      <c r="F156" s="26" t="s">
        <v>13</v>
      </c>
      <c r="G156" s="16">
        <v>4955000</v>
      </c>
      <c r="H156" s="14" t="s">
        <v>22</v>
      </c>
      <c r="I156" s="14" t="s">
        <v>425</v>
      </c>
      <c r="J156" s="12">
        <v>26</v>
      </c>
      <c r="K156" s="14" t="s">
        <v>20</v>
      </c>
      <c r="L156" s="15" t="s">
        <v>2098</v>
      </c>
      <c r="M156" s="15" t="s">
        <v>2099</v>
      </c>
      <c r="N156" s="15">
        <v>19000</v>
      </c>
      <c r="O156" s="15">
        <v>19000</v>
      </c>
      <c r="P156" s="13">
        <v>0</v>
      </c>
      <c r="Q156" s="13">
        <v>27</v>
      </c>
      <c r="R156" s="13">
        <v>0</v>
      </c>
      <c r="S156" s="13">
        <v>0</v>
      </c>
      <c r="T156" s="13">
        <v>9</v>
      </c>
      <c r="U156" s="13">
        <v>0</v>
      </c>
      <c r="V156" s="13">
        <v>25</v>
      </c>
      <c r="W156" s="13">
        <v>0</v>
      </c>
      <c r="X156" s="13">
        <v>0</v>
      </c>
      <c r="Y156" s="13">
        <v>34</v>
      </c>
      <c r="Z156" s="13">
        <v>29</v>
      </c>
      <c r="AA156" s="13">
        <v>91.17647058823529</v>
      </c>
      <c r="AB156" s="13" t="s">
        <v>17</v>
      </c>
      <c r="AC156" s="13" t="s">
        <v>17</v>
      </c>
      <c r="AD156" s="17">
        <v>0</v>
      </c>
      <c r="AE156" s="13">
        <v>0</v>
      </c>
      <c r="AF156" s="13">
        <v>0</v>
      </c>
      <c r="AG156" s="13">
        <v>0</v>
      </c>
      <c r="AH156" s="13">
        <v>0</v>
      </c>
      <c r="AI156" s="18">
        <v>225.7834</v>
      </c>
      <c r="AJ156" s="18">
        <v>2293.1451999999999</v>
      </c>
      <c r="AK156" s="18">
        <v>857.65219999999999</v>
      </c>
      <c r="AL156" s="27">
        <f>Table2[[#This Row],[Direct Tax Revenue
Through Current FY]]+Table2[[#This Row],[Direct Tax Revenue
Next FY &amp; After]]</f>
        <v>3150.7973999999999</v>
      </c>
      <c r="AM156" s="18">
        <v>141.9913</v>
      </c>
      <c r="AN156" s="18">
        <v>1954.6797999999999</v>
      </c>
      <c r="AO156" s="18">
        <v>539.36289999999997</v>
      </c>
      <c r="AP156" s="18">
        <f>Table2[[#This Row],[Indirect  &amp; Induced Tax Revenue
Through Current FY]]+Table2[[#This Row],[Indirect  &amp; Induced Tax Revenue
Next FY &amp; After]]</f>
        <v>2494.0427</v>
      </c>
      <c r="AQ156" s="18">
        <v>367.7747</v>
      </c>
      <c r="AR156" s="18">
        <v>4247.8249999999998</v>
      </c>
      <c r="AS156" s="18">
        <v>1397.0151000000001</v>
      </c>
      <c r="AT156" s="18">
        <f>Table2[[#This Row],[Total Tax Revenue Generated
Through Current FY]]+Table2[[#This Row],[Total Tax Revenues Generated 
Next FY &amp; After]]</f>
        <v>5644.8400999999994</v>
      </c>
      <c r="AU156" s="18">
        <f>VLOOKUP(A:A,[1]AssistancePivot!$1:$1048576,86,FALSE)</f>
        <v>63.393999999999998</v>
      </c>
      <c r="AV156" s="18">
        <v>435.08879999999999</v>
      </c>
      <c r="AW156" s="18">
        <v>240.80590000000001</v>
      </c>
      <c r="AX156" s="18">
        <v>675.89470000000006</v>
      </c>
      <c r="AY156" s="18">
        <v>0</v>
      </c>
      <c r="AZ156" s="18">
        <v>66.721999999999994</v>
      </c>
      <c r="BA156" s="18">
        <v>0</v>
      </c>
      <c r="BB156" s="18">
        <f>Table2[[#This Row],[MRT Savings
Through Current FY]]+Table2[[#This Row],[MRT Savings
Next FY &amp; After]]</f>
        <v>66.721999999999994</v>
      </c>
      <c r="BC156" s="18">
        <v>0</v>
      </c>
      <c r="BD156" s="18">
        <v>18.165500000000002</v>
      </c>
      <c r="BE156" s="18">
        <v>0</v>
      </c>
      <c r="BF156" s="18">
        <f>Table2[[#This Row],[ST Savings
Through Current FY]]+Table2[[#This Row],[ST Savings
Next FY &amp; After]]</f>
        <v>18.165500000000002</v>
      </c>
      <c r="BG156" s="18">
        <v>0</v>
      </c>
      <c r="BH156" s="18">
        <v>0</v>
      </c>
      <c r="BI156" s="18">
        <v>0</v>
      </c>
      <c r="BJ156" s="18">
        <f>Table2[[#This Row],[Energy Savings
Through Current FY]]+Table2[[#This Row],[Energy Savings
Next FY &amp; After]]</f>
        <v>0</v>
      </c>
      <c r="BK156" s="18">
        <v>0</v>
      </c>
      <c r="BL156" s="18">
        <v>0</v>
      </c>
      <c r="BM156" s="18">
        <v>0</v>
      </c>
      <c r="BN156" s="18">
        <f>Table2[[#This Row],[Bond Savings
Through Current FY]]+Table2[[#This Row],[Bond Savings
Next FY &amp; After]]</f>
        <v>0</v>
      </c>
      <c r="BO156" s="18">
        <v>63.393999999999998</v>
      </c>
      <c r="BP156" s="18">
        <v>519.97630000000004</v>
      </c>
      <c r="BQ156" s="18">
        <v>240.80590000000001</v>
      </c>
      <c r="BR156" s="18">
        <f>Table2[[#This Row],[Total Savings
Through Current FY]]+Table2[[#This Row],[Total Savings
Next FY &amp; After]]</f>
        <v>760.7822000000001</v>
      </c>
      <c r="BS156" s="18">
        <v>0</v>
      </c>
      <c r="BT156" s="18">
        <v>0</v>
      </c>
      <c r="BU156" s="18">
        <v>0</v>
      </c>
      <c r="BV156" s="18">
        <f>Table2[[#This Row],[Recapture, Cancellation, or Reduction
Through Current FY]]+Table2[[#This Row],[Recapture, Cancellation, or Reduction
Next FY &amp; After]]</f>
        <v>0</v>
      </c>
      <c r="BW156" s="18">
        <v>0</v>
      </c>
      <c r="BX156" s="18">
        <v>0</v>
      </c>
      <c r="BY156" s="18">
        <v>0</v>
      </c>
      <c r="BZ156" s="18">
        <f>Table2[[#This Row],[Penalty Paid
Through Current FY]]+Table2[[#This Row],[Penalty Paid
Next FY &amp; After]]</f>
        <v>0</v>
      </c>
      <c r="CA156" s="18">
        <v>0</v>
      </c>
      <c r="CB156" s="18">
        <v>0</v>
      </c>
      <c r="CC156" s="18">
        <v>0</v>
      </c>
      <c r="CD156" s="18">
        <f>Table2[[#This Row],[Total Recapture &amp; Penalties
Through Current FY]]+Table2[[#This Row],[Total Recapture &amp; Penalties
Next FY &amp; After]]</f>
        <v>0</v>
      </c>
      <c r="CE156" s="18">
        <v>304.38069999999999</v>
      </c>
      <c r="CF156" s="18">
        <v>3727.8487</v>
      </c>
      <c r="CG156" s="18">
        <v>1156.2092</v>
      </c>
      <c r="CH156" s="18">
        <f>Table2[[#This Row],[Total Net Tax Revenue Generated
Through Current FY]]+Table2[[#This Row],[Total Net Tax Revenue Generated
Next FY &amp; After]]</f>
        <v>4884.0578999999998</v>
      </c>
      <c r="CI156" s="18">
        <v>0</v>
      </c>
      <c r="CJ156" s="18">
        <v>0</v>
      </c>
      <c r="CK156" s="18">
        <v>0</v>
      </c>
      <c r="CL156" s="18">
        <v>0</v>
      </c>
      <c r="CM156" s="43">
        <v>0</v>
      </c>
      <c r="CN156" s="43">
        <v>0</v>
      </c>
      <c r="CO156" s="43">
        <v>0</v>
      </c>
      <c r="CP156" s="43">
        <v>34</v>
      </c>
      <c r="CQ156" s="43">
        <f>Table2[[#This Row],[Total Number of Industrial Jobs]]+Table2[[#This Row],[Total Number of Restaurant Jobs]]+Table2[[#This Row],[Total Number of Retail Jobs]]+Table2[[#This Row],[Total Number of Other Jobs]]</f>
        <v>34</v>
      </c>
      <c r="CR156" s="43">
        <v>0</v>
      </c>
      <c r="CS156" s="43">
        <v>0</v>
      </c>
      <c r="CT156" s="43">
        <v>0</v>
      </c>
      <c r="CU156" s="43">
        <v>34</v>
      </c>
      <c r="CV156" s="43">
        <f>Table2[[#This Row],[Number of Industrial Jobs Earning a Living Wage or more]]+Table2[[#This Row],[Number of Restaurant Jobs Earning a Living Wage or more]]+Table2[[#This Row],[Number of Retail Jobs Earning a Living Wage or more]]+Table2[[#This Row],[Number of Other Jobs Earning a Living Wage or more]]</f>
        <v>34</v>
      </c>
      <c r="CW156" s="47">
        <v>0</v>
      </c>
      <c r="CX156" s="47">
        <v>0</v>
      </c>
      <c r="CY156" s="47">
        <v>0</v>
      </c>
      <c r="CZ156" s="47">
        <v>100</v>
      </c>
      <c r="DA156" s="42">
        <v>1</v>
      </c>
      <c r="DB156" s="4"/>
      <c r="DE156" s="3"/>
      <c r="DF156" s="4"/>
      <c r="DG156" s="4"/>
      <c r="DH156" s="11"/>
      <c r="DI156" s="3"/>
      <c r="DJ156" s="1"/>
      <c r="DK156" s="1"/>
      <c r="DL156" s="1"/>
    </row>
    <row r="157" spans="1:116" x14ac:dyDescent="0.2">
      <c r="A157" s="12">
        <v>93455</v>
      </c>
      <c r="B157" s="14" t="s">
        <v>565</v>
      </c>
      <c r="C157" s="15" t="s">
        <v>1556</v>
      </c>
      <c r="D157" s="15" t="s">
        <v>567</v>
      </c>
      <c r="E157" s="25" t="s">
        <v>1661</v>
      </c>
      <c r="F157" s="26" t="s">
        <v>13</v>
      </c>
      <c r="G157" s="16">
        <v>5016000</v>
      </c>
      <c r="H157" s="14" t="s">
        <v>22</v>
      </c>
      <c r="I157" s="14" t="s">
        <v>566</v>
      </c>
      <c r="J157" s="12">
        <v>19</v>
      </c>
      <c r="K157" s="14" t="s">
        <v>20</v>
      </c>
      <c r="L157" s="15" t="s">
        <v>2152</v>
      </c>
      <c r="M157" s="15" t="s">
        <v>1902</v>
      </c>
      <c r="N157" s="15">
        <v>37500</v>
      </c>
      <c r="O157" s="15">
        <v>35000</v>
      </c>
      <c r="P157" s="13">
        <v>0</v>
      </c>
      <c r="Q157" s="13">
        <v>5</v>
      </c>
      <c r="R157" s="13">
        <v>0</v>
      </c>
      <c r="S157" s="13">
        <v>0</v>
      </c>
      <c r="T157" s="13">
        <v>0</v>
      </c>
      <c r="U157" s="13">
        <v>0</v>
      </c>
      <c r="V157" s="13">
        <v>58</v>
      </c>
      <c r="W157" s="13">
        <v>0</v>
      </c>
      <c r="X157" s="13">
        <v>0</v>
      </c>
      <c r="Y157" s="13">
        <v>58</v>
      </c>
      <c r="Z157" s="13">
        <v>58</v>
      </c>
      <c r="AA157" s="13">
        <v>68.965517241379317</v>
      </c>
      <c r="AB157" s="13" t="s">
        <v>16</v>
      </c>
      <c r="AC157" s="13" t="s">
        <v>17</v>
      </c>
      <c r="AD157" s="17">
        <v>0</v>
      </c>
      <c r="AE157" s="13">
        <v>0</v>
      </c>
      <c r="AF157" s="13">
        <v>0</v>
      </c>
      <c r="AG157" s="13">
        <v>0</v>
      </c>
      <c r="AH157" s="13">
        <v>0</v>
      </c>
      <c r="AI157" s="18">
        <v>551.02710000000002</v>
      </c>
      <c r="AJ157" s="18">
        <v>4557.3837000000003</v>
      </c>
      <c r="AK157" s="18">
        <v>3461.9501</v>
      </c>
      <c r="AL157" s="27">
        <f>Table2[[#This Row],[Direct Tax Revenue
Through Current FY]]+Table2[[#This Row],[Direct Tax Revenue
Next FY &amp; After]]</f>
        <v>8019.3338000000003</v>
      </c>
      <c r="AM157" s="18">
        <v>325.69659999999999</v>
      </c>
      <c r="AN157" s="18">
        <v>2770.1435999999999</v>
      </c>
      <c r="AO157" s="18">
        <v>2046.2617</v>
      </c>
      <c r="AP157" s="18">
        <f>Table2[[#This Row],[Indirect  &amp; Induced Tax Revenue
Through Current FY]]+Table2[[#This Row],[Indirect  &amp; Induced Tax Revenue
Next FY &amp; After]]</f>
        <v>4816.4053000000004</v>
      </c>
      <c r="AQ157" s="18">
        <v>876.72370000000001</v>
      </c>
      <c r="AR157" s="18">
        <v>7327.5272999999997</v>
      </c>
      <c r="AS157" s="18">
        <v>5508.2118</v>
      </c>
      <c r="AT157" s="18">
        <f>Table2[[#This Row],[Total Tax Revenue Generated
Through Current FY]]+Table2[[#This Row],[Total Tax Revenues Generated 
Next FY &amp; After]]</f>
        <v>12835.739099999999</v>
      </c>
      <c r="AU157" s="18">
        <f>VLOOKUP(A:A,[1]AssistancePivot!$1:$1048576,86,FALSE)</f>
        <v>73.982299999999995</v>
      </c>
      <c r="AV157" s="18">
        <v>321.38249999999999</v>
      </c>
      <c r="AW157" s="18">
        <v>464.8107</v>
      </c>
      <c r="AX157" s="18">
        <v>786.19319999999993</v>
      </c>
      <c r="AY157" s="18">
        <v>0</v>
      </c>
      <c r="AZ157" s="18">
        <v>25.918700000000001</v>
      </c>
      <c r="BA157" s="18">
        <v>0</v>
      </c>
      <c r="BB157" s="18">
        <f>Table2[[#This Row],[MRT Savings
Through Current FY]]+Table2[[#This Row],[MRT Savings
Next FY &amp; After]]</f>
        <v>25.918700000000001</v>
      </c>
      <c r="BC157" s="18">
        <v>0</v>
      </c>
      <c r="BD157" s="18">
        <v>18.0365</v>
      </c>
      <c r="BE157" s="18">
        <v>0</v>
      </c>
      <c r="BF157" s="18">
        <f>Table2[[#This Row],[ST Savings
Through Current FY]]+Table2[[#This Row],[ST Savings
Next FY &amp; After]]</f>
        <v>18.0365</v>
      </c>
      <c r="BG157" s="18">
        <v>0</v>
      </c>
      <c r="BH157" s="18">
        <v>0</v>
      </c>
      <c r="BI157" s="18">
        <v>0</v>
      </c>
      <c r="BJ157" s="18">
        <f>Table2[[#This Row],[Energy Savings
Through Current FY]]+Table2[[#This Row],[Energy Savings
Next FY &amp; After]]</f>
        <v>0</v>
      </c>
      <c r="BK157" s="18">
        <v>0</v>
      </c>
      <c r="BL157" s="18">
        <v>0</v>
      </c>
      <c r="BM157" s="18">
        <v>0</v>
      </c>
      <c r="BN157" s="18">
        <f>Table2[[#This Row],[Bond Savings
Through Current FY]]+Table2[[#This Row],[Bond Savings
Next FY &amp; After]]</f>
        <v>0</v>
      </c>
      <c r="BO157" s="18">
        <v>73.982299999999995</v>
      </c>
      <c r="BP157" s="18">
        <v>365.33769999999998</v>
      </c>
      <c r="BQ157" s="18">
        <v>464.8107</v>
      </c>
      <c r="BR157" s="18">
        <f>Table2[[#This Row],[Total Savings
Through Current FY]]+Table2[[#This Row],[Total Savings
Next FY &amp; After]]</f>
        <v>830.14840000000004</v>
      </c>
      <c r="BS157" s="18">
        <v>0</v>
      </c>
      <c r="BT157" s="18">
        <v>0</v>
      </c>
      <c r="BU157" s="18">
        <v>0</v>
      </c>
      <c r="BV157" s="18">
        <f>Table2[[#This Row],[Recapture, Cancellation, or Reduction
Through Current FY]]+Table2[[#This Row],[Recapture, Cancellation, or Reduction
Next FY &amp; After]]</f>
        <v>0</v>
      </c>
      <c r="BW157" s="18">
        <v>0</v>
      </c>
      <c r="BX157" s="18">
        <v>0</v>
      </c>
      <c r="BY157" s="18">
        <v>0</v>
      </c>
      <c r="BZ157" s="18">
        <f>Table2[[#This Row],[Penalty Paid
Through Current FY]]+Table2[[#This Row],[Penalty Paid
Next FY &amp; After]]</f>
        <v>0</v>
      </c>
      <c r="CA157" s="18">
        <v>0</v>
      </c>
      <c r="CB157" s="18">
        <v>0</v>
      </c>
      <c r="CC157" s="18">
        <v>0</v>
      </c>
      <c r="CD157" s="18">
        <f>Table2[[#This Row],[Total Recapture &amp; Penalties
Through Current FY]]+Table2[[#This Row],[Total Recapture &amp; Penalties
Next FY &amp; After]]</f>
        <v>0</v>
      </c>
      <c r="CE157" s="18">
        <v>802.7414</v>
      </c>
      <c r="CF157" s="18">
        <v>6962.1895999999997</v>
      </c>
      <c r="CG157" s="18">
        <v>5043.4011</v>
      </c>
      <c r="CH157" s="18">
        <f>Table2[[#This Row],[Total Net Tax Revenue Generated
Through Current FY]]+Table2[[#This Row],[Total Net Tax Revenue Generated
Next FY &amp; After]]</f>
        <v>12005.590700000001</v>
      </c>
      <c r="CI157" s="18">
        <v>0</v>
      </c>
      <c r="CJ157" s="18">
        <v>0</v>
      </c>
      <c r="CK157" s="18">
        <v>0</v>
      </c>
      <c r="CL157" s="18">
        <v>0</v>
      </c>
      <c r="CM157" s="43">
        <v>0</v>
      </c>
      <c r="CN157" s="43">
        <v>0</v>
      </c>
      <c r="CO157" s="43">
        <v>0</v>
      </c>
      <c r="CP157" s="43">
        <v>58</v>
      </c>
      <c r="CQ157" s="43">
        <f>Table2[[#This Row],[Total Number of Industrial Jobs]]+Table2[[#This Row],[Total Number of Restaurant Jobs]]+Table2[[#This Row],[Total Number of Retail Jobs]]+Table2[[#This Row],[Total Number of Other Jobs]]</f>
        <v>58</v>
      </c>
      <c r="CR157" s="43">
        <v>0</v>
      </c>
      <c r="CS157" s="43">
        <v>0</v>
      </c>
      <c r="CT157" s="43">
        <v>0</v>
      </c>
      <c r="CU157" s="43">
        <v>58</v>
      </c>
      <c r="CV157" s="43">
        <f>Table2[[#This Row],[Number of Industrial Jobs Earning a Living Wage or more]]+Table2[[#This Row],[Number of Restaurant Jobs Earning a Living Wage or more]]+Table2[[#This Row],[Number of Retail Jobs Earning a Living Wage or more]]+Table2[[#This Row],[Number of Other Jobs Earning a Living Wage or more]]</f>
        <v>58</v>
      </c>
      <c r="CW157" s="47">
        <v>0</v>
      </c>
      <c r="CX157" s="47">
        <v>0</v>
      </c>
      <c r="CY157" s="47">
        <v>0</v>
      </c>
      <c r="CZ157" s="47">
        <v>100</v>
      </c>
      <c r="DA157" s="42">
        <v>1</v>
      </c>
      <c r="DB157" s="4"/>
      <c r="DE157" s="3"/>
      <c r="DF157" s="4"/>
      <c r="DG157" s="4"/>
      <c r="DH157" s="11"/>
      <c r="DI157" s="3"/>
      <c r="DJ157" s="1"/>
      <c r="DK157" s="1"/>
      <c r="DL157" s="1"/>
    </row>
    <row r="158" spans="1:116" x14ac:dyDescent="0.2">
      <c r="A158" s="12">
        <v>93288</v>
      </c>
      <c r="B158" s="14" t="s">
        <v>482</v>
      </c>
      <c r="C158" s="15" t="s">
        <v>1587</v>
      </c>
      <c r="D158" s="15" t="s">
        <v>484</v>
      </c>
      <c r="E158" s="25" t="s">
        <v>1694</v>
      </c>
      <c r="F158" s="26" t="s">
        <v>13</v>
      </c>
      <c r="G158" s="16">
        <v>5500000</v>
      </c>
      <c r="H158" s="14" t="s">
        <v>22</v>
      </c>
      <c r="I158" s="14" t="s">
        <v>483</v>
      </c>
      <c r="J158" s="12">
        <v>42</v>
      </c>
      <c r="K158" s="14" t="s">
        <v>12</v>
      </c>
      <c r="L158" s="15" t="s">
        <v>2118</v>
      </c>
      <c r="M158" s="15" t="s">
        <v>1948</v>
      </c>
      <c r="N158" s="15">
        <v>50000</v>
      </c>
      <c r="O158" s="15">
        <v>42734</v>
      </c>
      <c r="P158" s="13">
        <v>0</v>
      </c>
      <c r="Q158" s="13">
        <v>34</v>
      </c>
      <c r="R158" s="13">
        <v>0</v>
      </c>
      <c r="S158" s="13">
        <v>0</v>
      </c>
      <c r="T158" s="13">
        <v>10</v>
      </c>
      <c r="U158" s="13">
        <v>0</v>
      </c>
      <c r="V158" s="13">
        <v>13</v>
      </c>
      <c r="W158" s="13">
        <v>0</v>
      </c>
      <c r="X158" s="13">
        <v>0</v>
      </c>
      <c r="Y158" s="13">
        <v>23</v>
      </c>
      <c r="Z158" s="13">
        <v>18</v>
      </c>
      <c r="AA158" s="13">
        <v>95.652173913043484</v>
      </c>
      <c r="AB158" s="13" t="s">
        <v>17</v>
      </c>
      <c r="AC158" s="13" t="s">
        <v>17</v>
      </c>
      <c r="AD158" s="17">
        <v>0</v>
      </c>
      <c r="AE158" s="13">
        <v>0</v>
      </c>
      <c r="AF158" s="13">
        <v>0</v>
      </c>
      <c r="AG158" s="13">
        <v>0</v>
      </c>
      <c r="AH158" s="13">
        <v>0</v>
      </c>
      <c r="AI158" s="18">
        <v>244.73390000000001</v>
      </c>
      <c r="AJ158" s="18">
        <v>5133.6860999999999</v>
      </c>
      <c r="AK158" s="18">
        <v>987.74009999999998</v>
      </c>
      <c r="AL158" s="27">
        <f>Table2[[#This Row],[Direct Tax Revenue
Through Current FY]]+Table2[[#This Row],[Direct Tax Revenue
Next FY &amp; After]]</f>
        <v>6121.4261999999999</v>
      </c>
      <c r="AM158" s="18">
        <v>178.05240000000001</v>
      </c>
      <c r="AN158" s="18">
        <v>4879.8910999999998</v>
      </c>
      <c r="AO158" s="18">
        <v>718.61479999999995</v>
      </c>
      <c r="AP158" s="18">
        <f>Table2[[#This Row],[Indirect  &amp; Induced Tax Revenue
Through Current FY]]+Table2[[#This Row],[Indirect  &amp; Induced Tax Revenue
Next FY &amp; After]]</f>
        <v>5598.5059000000001</v>
      </c>
      <c r="AQ158" s="18">
        <v>422.78629999999998</v>
      </c>
      <c r="AR158" s="18">
        <v>10013.5772</v>
      </c>
      <c r="AS158" s="18">
        <v>1706.3549</v>
      </c>
      <c r="AT158" s="18">
        <f>Table2[[#This Row],[Total Tax Revenue Generated
Through Current FY]]+Table2[[#This Row],[Total Tax Revenues Generated 
Next FY &amp; After]]</f>
        <v>11719.9321</v>
      </c>
      <c r="AU158" s="18">
        <f>VLOOKUP(A:A,[1]AssistancePivot!$1:$1048576,86,FALSE)</f>
        <v>48.397500000000001</v>
      </c>
      <c r="AV158" s="18">
        <v>495.23500000000001</v>
      </c>
      <c r="AW158" s="18">
        <v>195.3312</v>
      </c>
      <c r="AX158" s="18">
        <v>690.56619999999998</v>
      </c>
      <c r="AY158" s="18">
        <v>0</v>
      </c>
      <c r="AZ158" s="18">
        <v>71.456000000000003</v>
      </c>
      <c r="BA158" s="18">
        <v>0</v>
      </c>
      <c r="BB158" s="18">
        <f>Table2[[#This Row],[MRT Savings
Through Current FY]]+Table2[[#This Row],[MRT Savings
Next FY &amp; After]]</f>
        <v>71.456000000000003</v>
      </c>
      <c r="BC158" s="18">
        <v>0</v>
      </c>
      <c r="BD158" s="18">
        <v>4.9010999999999996</v>
      </c>
      <c r="BE158" s="18">
        <v>0</v>
      </c>
      <c r="BF158" s="18">
        <f>Table2[[#This Row],[ST Savings
Through Current FY]]+Table2[[#This Row],[ST Savings
Next FY &amp; After]]</f>
        <v>4.9010999999999996</v>
      </c>
      <c r="BG158" s="18">
        <v>0</v>
      </c>
      <c r="BH158" s="18">
        <v>0</v>
      </c>
      <c r="BI158" s="18">
        <v>0</v>
      </c>
      <c r="BJ158" s="18">
        <f>Table2[[#This Row],[Energy Savings
Through Current FY]]+Table2[[#This Row],[Energy Savings
Next FY &amp; After]]</f>
        <v>0</v>
      </c>
      <c r="BK158" s="18">
        <v>0</v>
      </c>
      <c r="BL158" s="18">
        <v>0</v>
      </c>
      <c r="BM158" s="18">
        <v>0</v>
      </c>
      <c r="BN158" s="18">
        <f>Table2[[#This Row],[Bond Savings
Through Current FY]]+Table2[[#This Row],[Bond Savings
Next FY &amp; After]]</f>
        <v>0</v>
      </c>
      <c r="BO158" s="18">
        <v>48.397500000000001</v>
      </c>
      <c r="BP158" s="18">
        <v>571.59209999999996</v>
      </c>
      <c r="BQ158" s="18">
        <v>195.3312</v>
      </c>
      <c r="BR158" s="18">
        <f>Table2[[#This Row],[Total Savings
Through Current FY]]+Table2[[#This Row],[Total Savings
Next FY &amp; After]]</f>
        <v>766.92329999999993</v>
      </c>
      <c r="BS158" s="18">
        <v>0</v>
      </c>
      <c r="BT158" s="18">
        <v>0</v>
      </c>
      <c r="BU158" s="18">
        <v>0</v>
      </c>
      <c r="BV158" s="18">
        <f>Table2[[#This Row],[Recapture, Cancellation, or Reduction
Through Current FY]]+Table2[[#This Row],[Recapture, Cancellation, or Reduction
Next FY &amp; After]]</f>
        <v>0</v>
      </c>
      <c r="BW158" s="18">
        <v>0</v>
      </c>
      <c r="BX158" s="18">
        <v>0</v>
      </c>
      <c r="BY158" s="18">
        <v>0</v>
      </c>
      <c r="BZ158" s="18">
        <f>Table2[[#This Row],[Penalty Paid
Through Current FY]]+Table2[[#This Row],[Penalty Paid
Next FY &amp; After]]</f>
        <v>0</v>
      </c>
      <c r="CA158" s="18">
        <v>0</v>
      </c>
      <c r="CB158" s="18">
        <v>0</v>
      </c>
      <c r="CC158" s="18">
        <v>0</v>
      </c>
      <c r="CD158" s="18">
        <f>Table2[[#This Row],[Total Recapture &amp; Penalties
Through Current FY]]+Table2[[#This Row],[Total Recapture &amp; Penalties
Next FY &amp; After]]</f>
        <v>0</v>
      </c>
      <c r="CE158" s="18">
        <v>374.3888</v>
      </c>
      <c r="CF158" s="18">
        <v>9441.9850999999999</v>
      </c>
      <c r="CG158" s="18">
        <v>1511.0237</v>
      </c>
      <c r="CH158" s="18">
        <f>Table2[[#This Row],[Total Net Tax Revenue Generated
Through Current FY]]+Table2[[#This Row],[Total Net Tax Revenue Generated
Next FY &amp; After]]</f>
        <v>10953.0088</v>
      </c>
      <c r="CI158" s="18">
        <v>0</v>
      </c>
      <c r="CJ158" s="18">
        <v>0</v>
      </c>
      <c r="CK158" s="18">
        <v>0</v>
      </c>
      <c r="CL158" s="18">
        <v>0</v>
      </c>
      <c r="CM158" s="43">
        <v>23</v>
      </c>
      <c r="CN158" s="43">
        <v>0</v>
      </c>
      <c r="CO158" s="43">
        <v>0</v>
      </c>
      <c r="CP158" s="43">
        <v>0</v>
      </c>
      <c r="CQ158" s="43">
        <f>Table2[[#This Row],[Total Number of Industrial Jobs]]+Table2[[#This Row],[Total Number of Restaurant Jobs]]+Table2[[#This Row],[Total Number of Retail Jobs]]+Table2[[#This Row],[Total Number of Other Jobs]]</f>
        <v>23</v>
      </c>
      <c r="CR158" s="43">
        <v>23</v>
      </c>
      <c r="CS158" s="43">
        <v>0</v>
      </c>
      <c r="CT158" s="43">
        <v>0</v>
      </c>
      <c r="CU158" s="43">
        <v>0</v>
      </c>
      <c r="CV158" s="43">
        <f>Table2[[#This Row],[Number of Industrial Jobs Earning a Living Wage or more]]+Table2[[#This Row],[Number of Restaurant Jobs Earning a Living Wage or more]]+Table2[[#This Row],[Number of Retail Jobs Earning a Living Wage or more]]+Table2[[#This Row],[Number of Other Jobs Earning a Living Wage or more]]</f>
        <v>23</v>
      </c>
      <c r="CW158" s="47">
        <v>100</v>
      </c>
      <c r="CX158" s="47">
        <v>0</v>
      </c>
      <c r="CY158" s="47">
        <v>0</v>
      </c>
      <c r="CZ158" s="47">
        <v>0</v>
      </c>
      <c r="DA158" s="42">
        <v>1</v>
      </c>
      <c r="DB158" s="4"/>
      <c r="DE158" s="3"/>
      <c r="DF158" s="4"/>
      <c r="DG158" s="4"/>
      <c r="DH158" s="11"/>
      <c r="DI158" s="3"/>
      <c r="DJ158" s="1"/>
      <c r="DK158" s="1"/>
      <c r="DL158" s="1"/>
    </row>
    <row r="159" spans="1:116" x14ac:dyDescent="0.2">
      <c r="A159" s="12">
        <v>94206</v>
      </c>
      <c r="B159" s="14" t="s">
        <v>1207</v>
      </c>
      <c r="C159" s="15" t="s">
        <v>1641</v>
      </c>
      <c r="D159" s="15" t="s">
        <v>1209</v>
      </c>
      <c r="E159" s="25" t="s">
        <v>1743</v>
      </c>
      <c r="F159" s="26" t="s">
        <v>143</v>
      </c>
      <c r="G159" s="16">
        <v>605000000</v>
      </c>
      <c r="H159" s="14" t="s">
        <v>22</v>
      </c>
      <c r="I159" s="14" t="s">
        <v>1208</v>
      </c>
      <c r="J159" s="12">
        <v>2</v>
      </c>
      <c r="K159" s="14" t="s">
        <v>94</v>
      </c>
      <c r="L159" s="15" t="s">
        <v>2385</v>
      </c>
      <c r="M159" s="15" t="s">
        <v>1902</v>
      </c>
      <c r="N159" s="15">
        <v>20737</v>
      </c>
      <c r="O159" s="15">
        <v>258000</v>
      </c>
      <c r="P159" s="13">
        <v>0</v>
      </c>
      <c r="Q159" s="13">
        <v>1274</v>
      </c>
      <c r="R159" s="13">
        <v>0</v>
      </c>
      <c r="S159" s="13">
        <v>3</v>
      </c>
      <c r="T159" s="13">
        <v>6</v>
      </c>
      <c r="U159" s="13">
        <v>9</v>
      </c>
      <c r="V159" s="13">
        <v>241</v>
      </c>
      <c r="W159" s="13">
        <v>23</v>
      </c>
      <c r="X159" s="13">
        <v>64</v>
      </c>
      <c r="Y159" s="13">
        <v>282</v>
      </c>
      <c r="Z159" s="13">
        <v>277</v>
      </c>
      <c r="AA159" s="13">
        <v>42.553191489361701</v>
      </c>
      <c r="AB159" s="13" t="s">
        <v>16</v>
      </c>
      <c r="AC159" s="13" t="s">
        <v>17</v>
      </c>
      <c r="AD159" s="17">
        <v>0</v>
      </c>
      <c r="AE159" s="13">
        <v>0</v>
      </c>
      <c r="AF159" s="13">
        <v>0</v>
      </c>
      <c r="AG159" s="13">
        <v>0</v>
      </c>
      <c r="AH159" s="13">
        <v>0</v>
      </c>
      <c r="AI159" s="18">
        <v>5448.7084999999997</v>
      </c>
      <c r="AJ159" s="18">
        <v>19342.774399999998</v>
      </c>
      <c r="AK159" s="18">
        <v>64092.361499999999</v>
      </c>
      <c r="AL159" s="27">
        <f>Table2[[#This Row],[Direct Tax Revenue
Through Current FY]]+Table2[[#This Row],[Direct Tax Revenue
Next FY &amp; After]]</f>
        <v>83435.135899999994</v>
      </c>
      <c r="AM159" s="18">
        <v>2958.9852000000001</v>
      </c>
      <c r="AN159" s="18">
        <v>5578.9827999999998</v>
      </c>
      <c r="AO159" s="18">
        <v>34731.560899999997</v>
      </c>
      <c r="AP159" s="18">
        <f>Table2[[#This Row],[Indirect  &amp; Induced Tax Revenue
Through Current FY]]+Table2[[#This Row],[Indirect  &amp; Induced Tax Revenue
Next FY &amp; After]]</f>
        <v>40310.543699999995</v>
      </c>
      <c r="AQ159" s="18">
        <v>8407.6936999999998</v>
      </c>
      <c r="AR159" s="18">
        <v>24921.7572</v>
      </c>
      <c r="AS159" s="18">
        <v>98823.922399999996</v>
      </c>
      <c r="AT159" s="18">
        <f>Table2[[#This Row],[Total Tax Revenue Generated
Through Current FY]]+Table2[[#This Row],[Total Tax Revenues Generated 
Next FY &amp; After]]</f>
        <v>123745.6796</v>
      </c>
      <c r="AU159" s="18">
        <f>VLOOKUP(A:A,[1]AssistancePivot!$1:$1048576,86,FALSE)</f>
        <v>3010.1828999999998</v>
      </c>
      <c r="AV159" s="18">
        <v>5974.6826000000001</v>
      </c>
      <c r="AW159" s="18">
        <v>62824.3724</v>
      </c>
      <c r="AX159" s="18">
        <v>68799.054999999993</v>
      </c>
      <c r="AY159" s="18">
        <v>0</v>
      </c>
      <c r="AZ159" s="18">
        <v>4840.7785999999996</v>
      </c>
      <c r="BA159" s="18">
        <v>0</v>
      </c>
      <c r="BB159" s="18">
        <f>Table2[[#This Row],[MRT Savings
Through Current FY]]+Table2[[#This Row],[MRT Savings
Next FY &amp; After]]</f>
        <v>4840.7785999999996</v>
      </c>
      <c r="BC159" s="18">
        <v>529.19619999999998</v>
      </c>
      <c r="BD159" s="18">
        <v>2074.1089999999999</v>
      </c>
      <c r="BE159" s="18">
        <v>10572.766</v>
      </c>
      <c r="BF159" s="18">
        <f>Table2[[#This Row],[ST Savings
Through Current FY]]+Table2[[#This Row],[ST Savings
Next FY &amp; After]]</f>
        <v>12646.875</v>
      </c>
      <c r="BG159" s="18">
        <v>0</v>
      </c>
      <c r="BH159" s="18">
        <v>0</v>
      </c>
      <c r="BI159" s="18">
        <v>0</v>
      </c>
      <c r="BJ159" s="18">
        <f>Table2[[#This Row],[Energy Savings
Through Current FY]]+Table2[[#This Row],[Energy Savings
Next FY &amp; After]]</f>
        <v>0</v>
      </c>
      <c r="BK159" s="18">
        <v>0</v>
      </c>
      <c r="BL159" s="18">
        <v>0</v>
      </c>
      <c r="BM159" s="18">
        <v>0</v>
      </c>
      <c r="BN159" s="18">
        <f>Table2[[#This Row],[Bond Savings
Through Current FY]]+Table2[[#This Row],[Bond Savings
Next FY &amp; After]]</f>
        <v>0</v>
      </c>
      <c r="BO159" s="18">
        <v>3539.3791000000001</v>
      </c>
      <c r="BP159" s="18">
        <v>12889.5702</v>
      </c>
      <c r="BQ159" s="18">
        <v>73397.138399999996</v>
      </c>
      <c r="BR159" s="18">
        <f>Table2[[#This Row],[Total Savings
Through Current FY]]+Table2[[#This Row],[Total Savings
Next FY &amp; After]]</f>
        <v>86286.708599999998</v>
      </c>
      <c r="BS159" s="18">
        <v>0</v>
      </c>
      <c r="BT159" s="18">
        <v>0</v>
      </c>
      <c r="BU159" s="18">
        <v>0</v>
      </c>
      <c r="BV159" s="18">
        <f>Table2[[#This Row],[Recapture, Cancellation, or Reduction
Through Current FY]]+Table2[[#This Row],[Recapture, Cancellation, or Reduction
Next FY &amp; After]]</f>
        <v>0</v>
      </c>
      <c r="BW159" s="18">
        <v>0</v>
      </c>
      <c r="BX159" s="18">
        <v>0</v>
      </c>
      <c r="BY159" s="18">
        <v>0</v>
      </c>
      <c r="BZ159" s="18">
        <f>Table2[[#This Row],[Penalty Paid
Through Current FY]]+Table2[[#This Row],[Penalty Paid
Next FY &amp; After]]</f>
        <v>0</v>
      </c>
      <c r="CA159" s="18">
        <v>0</v>
      </c>
      <c r="CB159" s="18">
        <v>0</v>
      </c>
      <c r="CC159" s="18">
        <v>0</v>
      </c>
      <c r="CD159" s="18">
        <f>Table2[[#This Row],[Total Recapture &amp; Penalties
Through Current FY]]+Table2[[#This Row],[Total Recapture &amp; Penalties
Next FY &amp; After]]</f>
        <v>0</v>
      </c>
      <c r="CE159" s="18">
        <v>4868.3145999999997</v>
      </c>
      <c r="CF159" s="18">
        <v>12032.187</v>
      </c>
      <c r="CG159" s="18">
        <v>25426.784</v>
      </c>
      <c r="CH159" s="18">
        <f>Table2[[#This Row],[Total Net Tax Revenue Generated
Through Current FY]]+Table2[[#This Row],[Total Net Tax Revenue Generated
Next FY &amp; After]]</f>
        <v>37458.970999999998</v>
      </c>
      <c r="CI159" s="18">
        <v>0</v>
      </c>
      <c r="CJ159" s="18">
        <v>0</v>
      </c>
      <c r="CK159" s="18">
        <v>0</v>
      </c>
      <c r="CL159" s="18">
        <v>0</v>
      </c>
      <c r="CM159" s="43">
        <v>64</v>
      </c>
      <c r="CN159" s="43">
        <v>0</v>
      </c>
      <c r="CO159" s="43">
        <v>0</v>
      </c>
      <c r="CP159" s="43">
        <v>282</v>
      </c>
      <c r="CQ159" s="43">
        <f>Table2[[#This Row],[Total Number of Industrial Jobs]]+Table2[[#This Row],[Total Number of Restaurant Jobs]]+Table2[[#This Row],[Total Number of Retail Jobs]]+Table2[[#This Row],[Total Number of Other Jobs]]</f>
        <v>346</v>
      </c>
      <c r="CR159" s="43">
        <v>64</v>
      </c>
      <c r="CS159" s="43">
        <v>0</v>
      </c>
      <c r="CT159" s="43">
        <v>0</v>
      </c>
      <c r="CU159" s="43">
        <v>282</v>
      </c>
      <c r="CV159" s="43">
        <f>Table2[[#This Row],[Number of Industrial Jobs Earning a Living Wage or more]]+Table2[[#This Row],[Number of Restaurant Jobs Earning a Living Wage or more]]+Table2[[#This Row],[Number of Retail Jobs Earning a Living Wage or more]]+Table2[[#This Row],[Number of Other Jobs Earning a Living Wage or more]]</f>
        <v>346</v>
      </c>
      <c r="CW159" s="47">
        <v>100</v>
      </c>
      <c r="CX159" s="47">
        <v>0</v>
      </c>
      <c r="CY159" s="47">
        <v>0</v>
      </c>
      <c r="CZ159" s="47">
        <v>100</v>
      </c>
      <c r="DA159" s="42">
        <v>1</v>
      </c>
      <c r="DB159" s="4"/>
      <c r="DE159" s="3"/>
      <c r="DF159" s="4"/>
      <c r="DG159" s="4"/>
      <c r="DH159" s="11"/>
      <c r="DI159" s="3"/>
      <c r="DJ159" s="1"/>
      <c r="DK159" s="1"/>
      <c r="DL159" s="1"/>
    </row>
    <row r="160" spans="1:116" x14ac:dyDescent="0.2">
      <c r="A160" s="12">
        <v>93377</v>
      </c>
      <c r="B160" s="14" t="s">
        <v>534</v>
      </c>
      <c r="C160" s="15" t="s">
        <v>1516</v>
      </c>
      <c r="D160" s="15" t="s">
        <v>536</v>
      </c>
      <c r="E160" s="25" t="s">
        <v>1705</v>
      </c>
      <c r="F160" s="26" t="s">
        <v>13</v>
      </c>
      <c r="G160" s="16">
        <v>3825000</v>
      </c>
      <c r="H160" s="14" t="s">
        <v>22</v>
      </c>
      <c r="I160" s="14" t="s">
        <v>535</v>
      </c>
      <c r="J160" s="12">
        <v>27</v>
      </c>
      <c r="K160" s="14" t="s">
        <v>20</v>
      </c>
      <c r="L160" s="15" t="s">
        <v>2141</v>
      </c>
      <c r="M160" s="15" t="s">
        <v>2142</v>
      </c>
      <c r="N160" s="15">
        <v>30269</v>
      </c>
      <c r="O160" s="15">
        <v>29514</v>
      </c>
      <c r="P160" s="13">
        <v>18</v>
      </c>
      <c r="Q160" s="13">
        <v>7</v>
      </c>
      <c r="R160" s="13">
        <v>0</v>
      </c>
      <c r="S160" s="13">
        <v>0</v>
      </c>
      <c r="T160" s="13">
        <v>0</v>
      </c>
      <c r="U160" s="13">
        <v>0</v>
      </c>
      <c r="V160" s="13">
        <v>34</v>
      </c>
      <c r="W160" s="13">
        <v>0</v>
      </c>
      <c r="X160" s="13">
        <v>0</v>
      </c>
      <c r="Y160" s="13">
        <v>34</v>
      </c>
      <c r="Z160" s="13">
        <v>34</v>
      </c>
      <c r="AA160" s="13">
        <v>91.17647058823529</v>
      </c>
      <c r="AB160" s="13" t="s">
        <v>16</v>
      </c>
      <c r="AC160" s="13" t="s">
        <v>17</v>
      </c>
      <c r="AD160" s="17">
        <v>0</v>
      </c>
      <c r="AE160" s="13">
        <v>0</v>
      </c>
      <c r="AF160" s="13">
        <v>0</v>
      </c>
      <c r="AG160" s="13">
        <v>0</v>
      </c>
      <c r="AH160" s="13">
        <v>0</v>
      </c>
      <c r="AI160" s="18">
        <v>591.02819999999997</v>
      </c>
      <c r="AJ160" s="18">
        <v>4359.2152999999998</v>
      </c>
      <c r="AK160" s="18">
        <v>3104.3638999999998</v>
      </c>
      <c r="AL160" s="27">
        <f>Table2[[#This Row],[Direct Tax Revenue
Through Current FY]]+Table2[[#This Row],[Direct Tax Revenue
Next FY &amp; After]]</f>
        <v>7463.5792000000001</v>
      </c>
      <c r="AM160" s="18">
        <v>562.40869999999995</v>
      </c>
      <c r="AN160" s="18">
        <v>3820.2437</v>
      </c>
      <c r="AO160" s="18">
        <v>2954.0405000000001</v>
      </c>
      <c r="AP160" s="18">
        <f>Table2[[#This Row],[Indirect  &amp; Induced Tax Revenue
Through Current FY]]+Table2[[#This Row],[Indirect  &amp; Induced Tax Revenue
Next FY &amp; After]]</f>
        <v>6774.2842000000001</v>
      </c>
      <c r="AQ160" s="18">
        <v>1153.4368999999999</v>
      </c>
      <c r="AR160" s="18">
        <v>8179.4589999999998</v>
      </c>
      <c r="AS160" s="18">
        <v>6058.4044000000004</v>
      </c>
      <c r="AT160" s="18">
        <f>Table2[[#This Row],[Total Tax Revenue Generated
Through Current FY]]+Table2[[#This Row],[Total Tax Revenues Generated 
Next FY &amp; After]]</f>
        <v>14237.8634</v>
      </c>
      <c r="AU160" s="18">
        <f>VLOOKUP(A:A,[1]AssistancePivot!$1:$1048576,86,FALSE)</f>
        <v>23.8795</v>
      </c>
      <c r="AV160" s="18">
        <v>222.01400000000001</v>
      </c>
      <c r="AW160" s="18">
        <v>125.4265</v>
      </c>
      <c r="AX160" s="18">
        <v>347.44050000000004</v>
      </c>
      <c r="AY160" s="18">
        <v>0</v>
      </c>
      <c r="AZ160" s="18">
        <v>32.601799999999997</v>
      </c>
      <c r="BA160" s="18">
        <v>0</v>
      </c>
      <c r="BB160" s="18">
        <f>Table2[[#This Row],[MRT Savings
Through Current FY]]+Table2[[#This Row],[MRT Savings
Next FY &amp; After]]</f>
        <v>32.601799999999997</v>
      </c>
      <c r="BC160" s="18">
        <v>0</v>
      </c>
      <c r="BD160" s="18">
        <v>0</v>
      </c>
      <c r="BE160" s="18">
        <v>0</v>
      </c>
      <c r="BF160" s="18">
        <f>Table2[[#This Row],[ST Savings
Through Current FY]]+Table2[[#This Row],[ST Savings
Next FY &amp; After]]</f>
        <v>0</v>
      </c>
      <c r="BG160" s="18">
        <v>0</v>
      </c>
      <c r="BH160" s="18">
        <v>0</v>
      </c>
      <c r="BI160" s="18">
        <v>0</v>
      </c>
      <c r="BJ160" s="18">
        <f>Table2[[#This Row],[Energy Savings
Through Current FY]]+Table2[[#This Row],[Energy Savings
Next FY &amp; After]]</f>
        <v>0</v>
      </c>
      <c r="BK160" s="18">
        <v>0</v>
      </c>
      <c r="BL160" s="18">
        <v>0</v>
      </c>
      <c r="BM160" s="18">
        <v>0</v>
      </c>
      <c r="BN160" s="18">
        <f>Table2[[#This Row],[Bond Savings
Through Current FY]]+Table2[[#This Row],[Bond Savings
Next FY &amp; After]]</f>
        <v>0</v>
      </c>
      <c r="BO160" s="18">
        <v>23.8795</v>
      </c>
      <c r="BP160" s="18">
        <v>254.61580000000001</v>
      </c>
      <c r="BQ160" s="18">
        <v>125.4265</v>
      </c>
      <c r="BR160" s="18">
        <f>Table2[[#This Row],[Total Savings
Through Current FY]]+Table2[[#This Row],[Total Savings
Next FY &amp; After]]</f>
        <v>380.04230000000001</v>
      </c>
      <c r="BS160" s="18">
        <v>0</v>
      </c>
      <c r="BT160" s="18">
        <v>0</v>
      </c>
      <c r="BU160" s="18">
        <v>0</v>
      </c>
      <c r="BV160" s="18">
        <f>Table2[[#This Row],[Recapture, Cancellation, or Reduction
Through Current FY]]+Table2[[#This Row],[Recapture, Cancellation, or Reduction
Next FY &amp; After]]</f>
        <v>0</v>
      </c>
      <c r="BW160" s="18">
        <v>0</v>
      </c>
      <c r="BX160" s="18">
        <v>0</v>
      </c>
      <c r="BY160" s="18">
        <v>0</v>
      </c>
      <c r="BZ160" s="18">
        <f>Table2[[#This Row],[Penalty Paid
Through Current FY]]+Table2[[#This Row],[Penalty Paid
Next FY &amp; After]]</f>
        <v>0</v>
      </c>
      <c r="CA160" s="18">
        <v>0</v>
      </c>
      <c r="CB160" s="18">
        <v>0</v>
      </c>
      <c r="CC160" s="18">
        <v>0</v>
      </c>
      <c r="CD160" s="18">
        <f>Table2[[#This Row],[Total Recapture &amp; Penalties
Through Current FY]]+Table2[[#This Row],[Total Recapture &amp; Penalties
Next FY &amp; After]]</f>
        <v>0</v>
      </c>
      <c r="CE160" s="18">
        <v>1129.5573999999999</v>
      </c>
      <c r="CF160" s="18">
        <v>7924.8432000000003</v>
      </c>
      <c r="CG160" s="18">
        <v>5932.9778999999999</v>
      </c>
      <c r="CH160" s="18">
        <f>Table2[[#This Row],[Total Net Tax Revenue Generated
Through Current FY]]+Table2[[#This Row],[Total Net Tax Revenue Generated
Next FY &amp; After]]</f>
        <v>13857.821100000001</v>
      </c>
      <c r="CI160" s="18">
        <v>0</v>
      </c>
      <c r="CJ160" s="18">
        <v>0</v>
      </c>
      <c r="CK160" s="18">
        <v>0</v>
      </c>
      <c r="CL160" s="18">
        <v>0</v>
      </c>
      <c r="CM160" s="43">
        <v>0</v>
      </c>
      <c r="CN160" s="43">
        <v>0</v>
      </c>
      <c r="CO160" s="43">
        <v>0</v>
      </c>
      <c r="CP160" s="43">
        <v>34</v>
      </c>
      <c r="CQ160" s="43">
        <f>Table2[[#This Row],[Total Number of Industrial Jobs]]+Table2[[#This Row],[Total Number of Restaurant Jobs]]+Table2[[#This Row],[Total Number of Retail Jobs]]+Table2[[#This Row],[Total Number of Other Jobs]]</f>
        <v>34</v>
      </c>
      <c r="CR160" s="43">
        <v>0</v>
      </c>
      <c r="CS160" s="43">
        <v>0</v>
      </c>
      <c r="CT160" s="43">
        <v>0</v>
      </c>
      <c r="CU160" s="43">
        <v>34</v>
      </c>
      <c r="CV160" s="43">
        <f>Table2[[#This Row],[Number of Industrial Jobs Earning a Living Wage or more]]+Table2[[#This Row],[Number of Restaurant Jobs Earning a Living Wage or more]]+Table2[[#This Row],[Number of Retail Jobs Earning a Living Wage or more]]+Table2[[#This Row],[Number of Other Jobs Earning a Living Wage or more]]</f>
        <v>34</v>
      </c>
      <c r="CW160" s="47">
        <v>0</v>
      </c>
      <c r="CX160" s="47">
        <v>0</v>
      </c>
      <c r="CY160" s="47">
        <v>0</v>
      </c>
      <c r="CZ160" s="47">
        <v>100</v>
      </c>
      <c r="DA160" s="42">
        <v>1</v>
      </c>
      <c r="DB160" s="4"/>
      <c r="DE160" s="3"/>
      <c r="DF160" s="4"/>
      <c r="DG160" s="4"/>
      <c r="DH160" s="11"/>
      <c r="DI160" s="3"/>
      <c r="DJ160" s="1"/>
      <c r="DK160" s="1"/>
      <c r="DL160" s="1"/>
    </row>
    <row r="161" spans="1:116" x14ac:dyDescent="0.2">
      <c r="A161" s="12">
        <v>94160</v>
      </c>
      <c r="B161" s="14" t="s">
        <v>1118</v>
      </c>
      <c r="C161" s="15" t="s">
        <v>1580</v>
      </c>
      <c r="D161" s="15" t="s">
        <v>1071</v>
      </c>
      <c r="E161" s="25" t="s">
        <v>1733</v>
      </c>
      <c r="F161" s="26" t="s">
        <v>13</v>
      </c>
      <c r="G161" s="16">
        <v>32096773</v>
      </c>
      <c r="H161" s="14" t="s">
        <v>22</v>
      </c>
      <c r="I161" s="14" t="s">
        <v>1119</v>
      </c>
      <c r="J161" s="12">
        <v>26</v>
      </c>
      <c r="K161" s="14" t="s">
        <v>20</v>
      </c>
      <c r="L161" s="15" t="s">
        <v>2353</v>
      </c>
      <c r="M161" s="15" t="s">
        <v>1902</v>
      </c>
      <c r="N161" s="15">
        <v>42300</v>
      </c>
      <c r="O161" s="15">
        <v>86234</v>
      </c>
      <c r="P161" s="13">
        <v>0</v>
      </c>
      <c r="Q161" s="13">
        <v>125</v>
      </c>
      <c r="R161" s="13">
        <v>0</v>
      </c>
      <c r="S161" s="13">
        <v>3</v>
      </c>
      <c r="T161" s="13">
        <v>6</v>
      </c>
      <c r="U161" s="13">
        <v>3</v>
      </c>
      <c r="V161" s="13">
        <v>73</v>
      </c>
      <c r="W161" s="13">
        <v>0</v>
      </c>
      <c r="X161" s="13">
        <v>0</v>
      </c>
      <c r="Y161" s="13">
        <v>85</v>
      </c>
      <c r="Z161" s="13">
        <v>80</v>
      </c>
      <c r="AA161" s="13">
        <v>0</v>
      </c>
      <c r="AB161" s="13" t="s">
        <v>17</v>
      </c>
      <c r="AC161" s="13" t="s">
        <v>17</v>
      </c>
      <c r="AD161" s="17">
        <v>0</v>
      </c>
      <c r="AE161" s="13">
        <v>0</v>
      </c>
      <c r="AF161" s="13">
        <v>0</v>
      </c>
      <c r="AG161" s="13">
        <v>0</v>
      </c>
      <c r="AH161" s="13">
        <v>0</v>
      </c>
      <c r="AI161" s="18">
        <v>892.63610000000006</v>
      </c>
      <c r="AJ161" s="18">
        <v>1442.7986000000001</v>
      </c>
      <c r="AK161" s="18">
        <v>11162.587100000001</v>
      </c>
      <c r="AL161" s="27">
        <f>Table2[[#This Row],[Direct Tax Revenue
Through Current FY]]+Table2[[#This Row],[Direct Tax Revenue
Next FY &amp; After]]</f>
        <v>12605.385700000001</v>
      </c>
      <c r="AM161" s="18">
        <v>253.76840000000001</v>
      </c>
      <c r="AN161" s="18">
        <v>225.50739999999999</v>
      </c>
      <c r="AO161" s="18">
        <v>3173.4209999999998</v>
      </c>
      <c r="AP161" s="18">
        <f>Table2[[#This Row],[Indirect  &amp; Induced Tax Revenue
Through Current FY]]+Table2[[#This Row],[Indirect  &amp; Induced Tax Revenue
Next FY &amp; After]]</f>
        <v>3398.9283999999998</v>
      </c>
      <c r="AQ161" s="18">
        <v>1146.4045000000001</v>
      </c>
      <c r="AR161" s="18">
        <v>1668.306</v>
      </c>
      <c r="AS161" s="18">
        <v>14336.008099999999</v>
      </c>
      <c r="AT161" s="18">
        <f>Table2[[#This Row],[Total Tax Revenue Generated
Through Current FY]]+Table2[[#This Row],[Total Tax Revenues Generated 
Next FY &amp; After]]</f>
        <v>16004.3141</v>
      </c>
      <c r="AU161" s="18">
        <f>VLOOKUP(A:A,[1]AssistancePivot!$1:$1048576,86,FALSE)</f>
        <v>559.68349999999998</v>
      </c>
      <c r="AV161" s="18">
        <v>732.50909999999999</v>
      </c>
      <c r="AW161" s="18">
        <v>6998.9498999999996</v>
      </c>
      <c r="AX161" s="18">
        <v>7731.4589999999998</v>
      </c>
      <c r="AY161" s="18">
        <v>0</v>
      </c>
      <c r="AZ161" s="18">
        <v>347.02969999999999</v>
      </c>
      <c r="BA161" s="18">
        <v>0</v>
      </c>
      <c r="BB161" s="18">
        <f>Table2[[#This Row],[MRT Savings
Through Current FY]]+Table2[[#This Row],[MRT Savings
Next FY &amp; After]]</f>
        <v>347.02969999999999</v>
      </c>
      <c r="BC161" s="18">
        <v>0</v>
      </c>
      <c r="BD161" s="18">
        <v>0</v>
      </c>
      <c r="BE161" s="18">
        <v>0</v>
      </c>
      <c r="BF161" s="18">
        <f>Table2[[#This Row],[ST Savings
Through Current FY]]+Table2[[#This Row],[ST Savings
Next FY &amp; After]]</f>
        <v>0</v>
      </c>
      <c r="BG161" s="18">
        <v>0</v>
      </c>
      <c r="BH161" s="18">
        <v>0</v>
      </c>
      <c r="BI161" s="18">
        <v>0</v>
      </c>
      <c r="BJ161" s="18">
        <f>Table2[[#This Row],[Energy Savings
Through Current FY]]+Table2[[#This Row],[Energy Savings
Next FY &amp; After]]</f>
        <v>0</v>
      </c>
      <c r="BK161" s="18">
        <v>0</v>
      </c>
      <c r="BL161" s="18">
        <v>0</v>
      </c>
      <c r="BM161" s="18">
        <v>0</v>
      </c>
      <c r="BN161" s="18">
        <f>Table2[[#This Row],[Bond Savings
Through Current FY]]+Table2[[#This Row],[Bond Savings
Next FY &amp; After]]</f>
        <v>0</v>
      </c>
      <c r="BO161" s="18">
        <v>559.68349999999998</v>
      </c>
      <c r="BP161" s="18">
        <v>1079.5388</v>
      </c>
      <c r="BQ161" s="18">
        <v>6998.9498999999996</v>
      </c>
      <c r="BR161" s="18">
        <f>Table2[[#This Row],[Total Savings
Through Current FY]]+Table2[[#This Row],[Total Savings
Next FY &amp; After]]</f>
        <v>8078.4886999999999</v>
      </c>
      <c r="BS161" s="18">
        <v>0</v>
      </c>
      <c r="BT161" s="18">
        <v>0</v>
      </c>
      <c r="BU161" s="18">
        <v>0</v>
      </c>
      <c r="BV161" s="18">
        <f>Table2[[#This Row],[Recapture, Cancellation, or Reduction
Through Current FY]]+Table2[[#This Row],[Recapture, Cancellation, or Reduction
Next FY &amp; After]]</f>
        <v>0</v>
      </c>
      <c r="BW161" s="18">
        <v>0</v>
      </c>
      <c r="BX161" s="18">
        <v>0</v>
      </c>
      <c r="BY161" s="18">
        <v>0</v>
      </c>
      <c r="BZ161" s="18">
        <f>Table2[[#This Row],[Penalty Paid
Through Current FY]]+Table2[[#This Row],[Penalty Paid
Next FY &amp; After]]</f>
        <v>0</v>
      </c>
      <c r="CA161" s="18">
        <v>0</v>
      </c>
      <c r="CB161" s="18">
        <v>0</v>
      </c>
      <c r="CC161" s="18">
        <v>0</v>
      </c>
      <c r="CD161" s="18">
        <f>Table2[[#This Row],[Total Recapture &amp; Penalties
Through Current FY]]+Table2[[#This Row],[Total Recapture &amp; Penalties
Next FY &amp; After]]</f>
        <v>0</v>
      </c>
      <c r="CE161" s="18">
        <v>586.721</v>
      </c>
      <c r="CF161" s="18">
        <v>588.7672</v>
      </c>
      <c r="CG161" s="18">
        <v>7337.0582000000004</v>
      </c>
      <c r="CH161" s="18">
        <f>Table2[[#This Row],[Total Net Tax Revenue Generated
Through Current FY]]+Table2[[#This Row],[Total Net Tax Revenue Generated
Next FY &amp; After]]</f>
        <v>7925.8254000000006</v>
      </c>
      <c r="CI161" s="18">
        <v>0</v>
      </c>
      <c r="CJ161" s="18">
        <v>0</v>
      </c>
      <c r="CK161" s="18">
        <v>0</v>
      </c>
      <c r="CL161" s="18">
        <v>0</v>
      </c>
      <c r="CM161" s="43">
        <v>8</v>
      </c>
      <c r="CN161" s="43">
        <v>3</v>
      </c>
      <c r="CO161" s="43">
        <v>10</v>
      </c>
      <c r="CP161" s="43">
        <v>64</v>
      </c>
      <c r="CQ161" s="43">
        <f>Table2[[#This Row],[Total Number of Industrial Jobs]]+Table2[[#This Row],[Total Number of Restaurant Jobs]]+Table2[[#This Row],[Total Number of Retail Jobs]]+Table2[[#This Row],[Total Number of Other Jobs]]</f>
        <v>85</v>
      </c>
      <c r="CR161" s="43">
        <v>8</v>
      </c>
      <c r="CS161" s="43">
        <v>3</v>
      </c>
      <c r="CT161" s="43">
        <v>10</v>
      </c>
      <c r="CU161" s="43">
        <v>64</v>
      </c>
      <c r="CV161" s="43">
        <f>Table2[[#This Row],[Number of Industrial Jobs Earning a Living Wage or more]]+Table2[[#This Row],[Number of Restaurant Jobs Earning a Living Wage or more]]+Table2[[#This Row],[Number of Retail Jobs Earning a Living Wage or more]]+Table2[[#This Row],[Number of Other Jobs Earning a Living Wage or more]]</f>
        <v>85</v>
      </c>
      <c r="CW161" s="47">
        <v>100</v>
      </c>
      <c r="CX161" s="47">
        <v>100</v>
      </c>
      <c r="CY161" s="47">
        <v>100</v>
      </c>
      <c r="CZ161" s="47">
        <v>100</v>
      </c>
      <c r="DA161" s="42">
        <v>1</v>
      </c>
      <c r="DB161" s="4"/>
      <c r="DE161" s="3"/>
      <c r="DF161" s="4"/>
      <c r="DG161" s="4"/>
      <c r="DH161" s="11"/>
      <c r="DI161" s="3"/>
      <c r="DJ161" s="1"/>
      <c r="DK161" s="1"/>
      <c r="DL161" s="1"/>
    </row>
    <row r="162" spans="1:116" x14ac:dyDescent="0.2">
      <c r="A162" s="12">
        <v>94211</v>
      </c>
      <c r="B162" s="14" t="s">
        <v>1220</v>
      </c>
      <c r="C162" s="15" t="s">
        <v>1549</v>
      </c>
      <c r="D162" s="15" t="s">
        <v>1222</v>
      </c>
      <c r="E162" s="25" t="s">
        <v>1764</v>
      </c>
      <c r="F162" s="26" t="s">
        <v>13</v>
      </c>
      <c r="G162" s="16">
        <v>7570000</v>
      </c>
      <c r="H162" s="14" t="s">
        <v>22</v>
      </c>
      <c r="I162" s="14" t="s">
        <v>1221</v>
      </c>
      <c r="J162" s="12">
        <v>30</v>
      </c>
      <c r="K162" s="14" t="s">
        <v>20</v>
      </c>
      <c r="L162" s="15" t="s">
        <v>2394</v>
      </c>
      <c r="M162" s="15" t="s">
        <v>1908</v>
      </c>
      <c r="N162" s="15">
        <v>20800</v>
      </c>
      <c r="O162" s="15">
        <v>22000</v>
      </c>
      <c r="P162" s="13">
        <v>0</v>
      </c>
      <c r="Q162" s="13">
        <v>15</v>
      </c>
      <c r="R162" s="13">
        <v>0</v>
      </c>
      <c r="S162" s="13">
        <v>0</v>
      </c>
      <c r="T162" s="13">
        <v>0</v>
      </c>
      <c r="U162" s="13">
        <v>0</v>
      </c>
      <c r="V162" s="13">
        <v>67</v>
      </c>
      <c r="W162" s="13">
        <v>0</v>
      </c>
      <c r="X162" s="13">
        <v>0</v>
      </c>
      <c r="Y162" s="13">
        <v>67</v>
      </c>
      <c r="Z162" s="13">
        <v>67</v>
      </c>
      <c r="AA162" s="13">
        <v>92.537313432835816</v>
      </c>
      <c r="AB162" s="13" t="s">
        <v>16</v>
      </c>
      <c r="AC162" s="13" t="s">
        <v>17</v>
      </c>
      <c r="AD162" s="17">
        <v>0</v>
      </c>
      <c r="AE162" s="13">
        <v>0</v>
      </c>
      <c r="AF162" s="13">
        <v>0</v>
      </c>
      <c r="AG162" s="13">
        <v>0</v>
      </c>
      <c r="AH162" s="13">
        <v>0</v>
      </c>
      <c r="AI162" s="18">
        <v>1190.0934</v>
      </c>
      <c r="AJ162" s="18">
        <v>3290.7527</v>
      </c>
      <c r="AK162" s="18">
        <v>17969.594000000001</v>
      </c>
      <c r="AL162" s="27">
        <f>Table2[[#This Row],[Direct Tax Revenue
Through Current FY]]+Table2[[#This Row],[Direct Tax Revenue
Next FY &amp; After]]</f>
        <v>21260.346700000002</v>
      </c>
      <c r="AM162" s="18">
        <v>671.57399999999996</v>
      </c>
      <c r="AN162" s="18">
        <v>1824.2614000000001</v>
      </c>
      <c r="AO162" s="18">
        <v>10140.3073</v>
      </c>
      <c r="AP162" s="18">
        <f>Table2[[#This Row],[Indirect  &amp; Induced Tax Revenue
Through Current FY]]+Table2[[#This Row],[Indirect  &amp; Induced Tax Revenue
Next FY &amp; After]]</f>
        <v>11964.5687</v>
      </c>
      <c r="AQ162" s="18">
        <v>1861.6674</v>
      </c>
      <c r="AR162" s="18">
        <v>5115.0141000000003</v>
      </c>
      <c r="AS162" s="18">
        <v>28109.901300000001</v>
      </c>
      <c r="AT162" s="18">
        <f>Table2[[#This Row],[Total Tax Revenue Generated
Through Current FY]]+Table2[[#This Row],[Total Tax Revenues Generated 
Next FY &amp; After]]</f>
        <v>33224.915399999998</v>
      </c>
      <c r="AU162" s="18">
        <f>VLOOKUP(A:A,[1]AssistancePivot!$1:$1048576,86,FALSE)</f>
        <v>29.996700000000001</v>
      </c>
      <c r="AV162" s="18">
        <v>26.5715</v>
      </c>
      <c r="AW162" s="18">
        <v>452.92930000000001</v>
      </c>
      <c r="AX162" s="18">
        <v>479.50080000000003</v>
      </c>
      <c r="AY162" s="18">
        <v>0</v>
      </c>
      <c r="AZ162" s="18">
        <v>53.414499999999997</v>
      </c>
      <c r="BA162" s="18">
        <v>0</v>
      </c>
      <c r="BB162" s="18">
        <f>Table2[[#This Row],[MRT Savings
Through Current FY]]+Table2[[#This Row],[MRT Savings
Next FY &amp; After]]</f>
        <v>53.414499999999997</v>
      </c>
      <c r="BC162" s="18">
        <v>6.4805999999999999</v>
      </c>
      <c r="BD162" s="18">
        <v>26.247599999999998</v>
      </c>
      <c r="BE162" s="18">
        <v>0</v>
      </c>
      <c r="BF162" s="18">
        <f>Table2[[#This Row],[ST Savings
Through Current FY]]+Table2[[#This Row],[ST Savings
Next FY &amp; After]]</f>
        <v>26.247599999999998</v>
      </c>
      <c r="BG162" s="18">
        <v>0</v>
      </c>
      <c r="BH162" s="18">
        <v>0</v>
      </c>
      <c r="BI162" s="18">
        <v>0</v>
      </c>
      <c r="BJ162" s="18">
        <f>Table2[[#This Row],[Energy Savings
Through Current FY]]+Table2[[#This Row],[Energy Savings
Next FY &amp; After]]</f>
        <v>0</v>
      </c>
      <c r="BK162" s="18">
        <v>0</v>
      </c>
      <c r="BL162" s="18">
        <v>0</v>
      </c>
      <c r="BM162" s="18">
        <v>0</v>
      </c>
      <c r="BN162" s="18">
        <f>Table2[[#This Row],[Bond Savings
Through Current FY]]+Table2[[#This Row],[Bond Savings
Next FY &amp; After]]</f>
        <v>0</v>
      </c>
      <c r="BO162" s="18">
        <v>36.4773</v>
      </c>
      <c r="BP162" s="18">
        <v>106.2336</v>
      </c>
      <c r="BQ162" s="18">
        <v>452.92930000000001</v>
      </c>
      <c r="BR162" s="18">
        <f>Table2[[#This Row],[Total Savings
Through Current FY]]+Table2[[#This Row],[Total Savings
Next FY &amp; After]]</f>
        <v>559.16290000000004</v>
      </c>
      <c r="BS162" s="18">
        <v>0</v>
      </c>
      <c r="BT162" s="18">
        <v>0</v>
      </c>
      <c r="BU162" s="18">
        <v>0</v>
      </c>
      <c r="BV162" s="18">
        <f>Table2[[#This Row],[Recapture, Cancellation, or Reduction
Through Current FY]]+Table2[[#This Row],[Recapture, Cancellation, or Reduction
Next FY &amp; After]]</f>
        <v>0</v>
      </c>
      <c r="BW162" s="18">
        <v>0</v>
      </c>
      <c r="BX162" s="18">
        <v>0</v>
      </c>
      <c r="BY162" s="18">
        <v>0</v>
      </c>
      <c r="BZ162" s="18">
        <f>Table2[[#This Row],[Penalty Paid
Through Current FY]]+Table2[[#This Row],[Penalty Paid
Next FY &amp; After]]</f>
        <v>0</v>
      </c>
      <c r="CA162" s="18">
        <v>0</v>
      </c>
      <c r="CB162" s="18">
        <v>0</v>
      </c>
      <c r="CC162" s="18">
        <v>0</v>
      </c>
      <c r="CD162" s="18">
        <f>Table2[[#This Row],[Total Recapture &amp; Penalties
Through Current FY]]+Table2[[#This Row],[Total Recapture &amp; Penalties
Next FY &amp; After]]</f>
        <v>0</v>
      </c>
      <c r="CE162" s="18">
        <v>1825.1901</v>
      </c>
      <c r="CF162" s="18">
        <v>5008.7804999999998</v>
      </c>
      <c r="CG162" s="18">
        <v>27656.972000000002</v>
      </c>
      <c r="CH162" s="18">
        <f>Table2[[#This Row],[Total Net Tax Revenue Generated
Through Current FY]]+Table2[[#This Row],[Total Net Tax Revenue Generated
Next FY &amp; After]]</f>
        <v>32665.752500000002</v>
      </c>
      <c r="CI162" s="18">
        <v>0</v>
      </c>
      <c r="CJ162" s="18">
        <v>0</v>
      </c>
      <c r="CK162" s="18">
        <v>0</v>
      </c>
      <c r="CL162" s="18">
        <v>0</v>
      </c>
      <c r="CM162" s="43">
        <v>67</v>
      </c>
      <c r="CN162" s="43">
        <v>0</v>
      </c>
      <c r="CO162" s="43">
        <v>0</v>
      </c>
      <c r="CP162" s="43">
        <v>0</v>
      </c>
      <c r="CQ162" s="43">
        <f>Table2[[#This Row],[Total Number of Industrial Jobs]]+Table2[[#This Row],[Total Number of Restaurant Jobs]]+Table2[[#This Row],[Total Number of Retail Jobs]]+Table2[[#This Row],[Total Number of Other Jobs]]</f>
        <v>67</v>
      </c>
      <c r="CR162" s="43">
        <v>67</v>
      </c>
      <c r="CS162" s="43">
        <v>0</v>
      </c>
      <c r="CT162" s="43">
        <v>0</v>
      </c>
      <c r="CU162" s="43">
        <v>0</v>
      </c>
      <c r="CV162" s="43">
        <f>Table2[[#This Row],[Number of Industrial Jobs Earning a Living Wage or more]]+Table2[[#This Row],[Number of Restaurant Jobs Earning a Living Wage or more]]+Table2[[#This Row],[Number of Retail Jobs Earning a Living Wage or more]]+Table2[[#This Row],[Number of Other Jobs Earning a Living Wage or more]]</f>
        <v>67</v>
      </c>
      <c r="CW162" s="47">
        <v>100</v>
      </c>
      <c r="CX162" s="47">
        <v>0</v>
      </c>
      <c r="CY162" s="47">
        <v>0</v>
      </c>
      <c r="CZ162" s="47">
        <v>0</v>
      </c>
      <c r="DA162" s="42">
        <v>1</v>
      </c>
      <c r="DB162" s="4"/>
      <c r="DE162" s="3"/>
      <c r="DF162" s="4"/>
      <c r="DG162" s="4"/>
      <c r="DH162" s="11"/>
      <c r="DI162" s="3"/>
      <c r="DJ162" s="1"/>
      <c r="DK162" s="1"/>
      <c r="DL162" s="1"/>
    </row>
    <row r="163" spans="1:116" x14ac:dyDescent="0.2">
      <c r="A163" s="12">
        <v>94114</v>
      </c>
      <c r="B163" s="14" t="s">
        <v>1000</v>
      </c>
      <c r="C163" s="15" t="s">
        <v>1630</v>
      </c>
      <c r="D163" s="15" t="s">
        <v>997</v>
      </c>
      <c r="E163" s="25" t="s">
        <v>1786</v>
      </c>
      <c r="F163" s="26" t="s">
        <v>13</v>
      </c>
      <c r="G163" s="16">
        <v>5000000</v>
      </c>
      <c r="H163" s="14" t="s">
        <v>301</v>
      </c>
      <c r="I163" s="14" t="s">
        <v>1001</v>
      </c>
      <c r="J163" s="12">
        <v>49</v>
      </c>
      <c r="K163" s="14" t="s">
        <v>106</v>
      </c>
      <c r="L163" s="15" t="s">
        <v>2318</v>
      </c>
      <c r="M163" s="15" t="s">
        <v>2193</v>
      </c>
      <c r="N163" s="15">
        <v>739180</v>
      </c>
      <c r="O163" s="15">
        <v>7700</v>
      </c>
      <c r="P163" s="13">
        <v>2</v>
      </c>
      <c r="Q163" s="13">
        <v>14</v>
      </c>
      <c r="R163" s="13">
        <v>0</v>
      </c>
      <c r="S163" s="13">
        <v>0</v>
      </c>
      <c r="T163" s="13">
        <v>0</v>
      </c>
      <c r="U163" s="13">
        <v>0</v>
      </c>
      <c r="V163" s="13">
        <v>4</v>
      </c>
      <c r="W163" s="13">
        <v>0</v>
      </c>
      <c r="X163" s="13">
        <v>0</v>
      </c>
      <c r="Y163" s="13">
        <v>4</v>
      </c>
      <c r="Z163" s="13">
        <v>4</v>
      </c>
      <c r="AA163" s="13">
        <v>100</v>
      </c>
      <c r="AB163" s="13" t="s">
        <v>16</v>
      </c>
      <c r="AC163" s="13" t="s">
        <v>16</v>
      </c>
      <c r="AD163" s="17">
        <v>0</v>
      </c>
      <c r="AE163" s="13">
        <v>0</v>
      </c>
      <c r="AF163" s="13">
        <v>0</v>
      </c>
      <c r="AG163" s="13">
        <v>0</v>
      </c>
      <c r="AH163" s="13">
        <v>0</v>
      </c>
      <c r="AI163" s="18">
        <v>106.9524</v>
      </c>
      <c r="AJ163" s="18">
        <v>723.10789999999997</v>
      </c>
      <c r="AK163" s="18">
        <v>1141.8803</v>
      </c>
      <c r="AL163" s="27">
        <f>Table2[[#This Row],[Direct Tax Revenue
Through Current FY]]+Table2[[#This Row],[Direct Tax Revenue
Next FY &amp; After]]</f>
        <v>1864.9882</v>
      </c>
      <c r="AM163" s="18">
        <v>23.2347</v>
      </c>
      <c r="AN163" s="18">
        <v>105.68510000000001</v>
      </c>
      <c r="AO163" s="18">
        <v>248.0677</v>
      </c>
      <c r="AP163" s="18">
        <f>Table2[[#This Row],[Indirect  &amp; Induced Tax Revenue
Through Current FY]]+Table2[[#This Row],[Indirect  &amp; Induced Tax Revenue
Next FY &amp; After]]</f>
        <v>353.75279999999998</v>
      </c>
      <c r="AQ163" s="18">
        <v>130.18709999999999</v>
      </c>
      <c r="AR163" s="18">
        <v>828.79300000000001</v>
      </c>
      <c r="AS163" s="18">
        <v>1389.9480000000001</v>
      </c>
      <c r="AT163" s="18">
        <f>Table2[[#This Row],[Total Tax Revenue Generated
Through Current FY]]+Table2[[#This Row],[Total Tax Revenues Generated 
Next FY &amp; After]]</f>
        <v>2218.741</v>
      </c>
      <c r="AU163" s="18">
        <f>VLOOKUP(A:A,[1]AssistancePivot!$1:$1048576,86,FALSE)</f>
        <v>73.515799999999999</v>
      </c>
      <c r="AV163" s="18">
        <v>296.9828</v>
      </c>
      <c r="AW163" s="18">
        <v>784.89269999999999</v>
      </c>
      <c r="AX163" s="18">
        <v>1081.8755000000001</v>
      </c>
      <c r="AY163" s="18">
        <v>0</v>
      </c>
      <c r="AZ163" s="18">
        <v>35.648699999999998</v>
      </c>
      <c r="BA163" s="18">
        <v>0</v>
      </c>
      <c r="BB163" s="18">
        <f>Table2[[#This Row],[MRT Savings
Through Current FY]]+Table2[[#This Row],[MRT Savings
Next FY &amp; After]]</f>
        <v>35.648699999999998</v>
      </c>
      <c r="BC163" s="18">
        <v>0</v>
      </c>
      <c r="BD163" s="18">
        <v>0</v>
      </c>
      <c r="BE163" s="18">
        <v>0</v>
      </c>
      <c r="BF163" s="18">
        <f>Table2[[#This Row],[ST Savings
Through Current FY]]+Table2[[#This Row],[ST Savings
Next FY &amp; After]]</f>
        <v>0</v>
      </c>
      <c r="BG163" s="18">
        <v>0</v>
      </c>
      <c r="BH163" s="18">
        <v>0</v>
      </c>
      <c r="BI163" s="18">
        <v>0</v>
      </c>
      <c r="BJ163" s="18">
        <f>Table2[[#This Row],[Energy Savings
Through Current FY]]+Table2[[#This Row],[Energy Savings
Next FY &amp; After]]</f>
        <v>0</v>
      </c>
      <c r="BK163" s="18">
        <v>0</v>
      </c>
      <c r="BL163" s="18">
        <v>0</v>
      </c>
      <c r="BM163" s="18">
        <v>0</v>
      </c>
      <c r="BN163" s="18">
        <f>Table2[[#This Row],[Bond Savings
Through Current FY]]+Table2[[#This Row],[Bond Savings
Next FY &amp; After]]</f>
        <v>0</v>
      </c>
      <c r="BO163" s="18">
        <v>73.515799999999999</v>
      </c>
      <c r="BP163" s="18">
        <v>332.63150000000002</v>
      </c>
      <c r="BQ163" s="18">
        <v>784.89269999999999</v>
      </c>
      <c r="BR163" s="18">
        <f>Table2[[#This Row],[Total Savings
Through Current FY]]+Table2[[#This Row],[Total Savings
Next FY &amp; After]]</f>
        <v>1117.5242000000001</v>
      </c>
      <c r="BS163" s="18">
        <v>0</v>
      </c>
      <c r="BT163" s="18">
        <v>0</v>
      </c>
      <c r="BU163" s="18">
        <v>0</v>
      </c>
      <c r="BV163" s="18">
        <f>Table2[[#This Row],[Recapture, Cancellation, or Reduction
Through Current FY]]+Table2[[#This Row],[Recapture, Cancellation, or Reduction
Next FY &amp; After]]</f>
        <v>0</v>
      </c>
      <c r="BW163" s="18">
        <v>0</v>
      </c>
      <c r="BX163" s="18">
        <v>0</v>
      </c>
      <c r="BY163" s="18">
        <v>0</v>
      </c>
      <c r="BZ163" s="18">
        <f>Table2[[#This Row],[Penalty Paid
Through Current FY]]+Table2[[#This Row],[Penalty Paid
Next FY &amp; After]]</f>
        <v>0</v>
      </c>
      <c r="CA163" s="18">
        <v>0</v>
      </c>
      <c r="CB163" s="18">
        <v>0</v>
      </c>
      <c r="CC163" s="18">
        <v>0</v>
      </c>
      <c r="CD163" s="18">
        <f>Table2[[#This Row],[Total Recapture &amp; Penalties
Through Current FY]]+Table2[[#This Row],[Total Recapture &amp; Penalties
Next FY &amp; After]]</f>
        <v>0</v>
      </c>
      <c r="CE163" s="18">
        <v>56.671300000000002</v>
      </c>
      <c r="CF163" s="18">
        <v>496.16149999999999</v>
      </c>
      <c r="CG163" s="18">
        <v>605.05529999999999</v>
      </c>
      <c r="CH163" s="18">
        <f>Table2[[#This Row],[Total Net Tax Revenue Generated
Through Current FY]]+Table2[[#This Row],[Total Net Tax Revenue Generated
Next FY &amp; After]]</f>
        <v>1101.2167999999999</v>
      </c>
      <c r="CI163" s="18">
        <v>0</v>
      </c>
      <c r="CJ163" s="18">
        <v>0</v>
      </c>
      <c r="CK163" s="18">
        <v>0</v>
      </c>
      <c r="CL163" s="18">
        <v>0</v>
      </c>
      <c r="CM163" s="43">
        <v>4</v>
      </c>
      <c r="CN163" s="43">
        <v>0</v>
      </c>
      <c r="CO163" s="43">
        <v>0</v>
      </c>
      <c r="CP163" s="43">
        <v>0</v>
      </c>
      <c r="CQ163" s="43">
        <f>Table2[[#This Row],[Total Number of Industrial Jobs]]+Table2[[#This Row],[Total Number of Restaurant Jobs]]+Table2[[#This Row],[Total Number of Retail Jobs]]+Table2[[#This Row],[Total Number of Other Jobs]]</f>
        <v>4</v>
      </c>
      <c r="CR163" s="43">
        <v>4</v>
      </c>
      <c r="CS163" s="43">
        <v>0</v>
      </c>
      <c r="CT163" s="43">
        <v>0</v>
      </c>
      <c r="CU163" s="43">
        <v>0</v>
      </c>
      <c r="CV163" s="43">
        <f>Table2[[#This Row],[Number of Industrial Jobs Earning a Living Wage or more]]+Table2[[#This Row],[Number of Restaurant Jobs Earning a Living Wage or more]]+Table2[[#This Row],[Number of Retail Jobs Earning a Living Wage or more]]+Table2[[#This Row],[Number of Other Jobs Earning a Living Wage or more]]</f>
        <v>4</v>
      </c>
      <c r="CW163" s="47">
        <v>100</v>
      </c>
      <c r="CX163" s="47">
        <v>0</v>
      </c>
      <c r="CY163" s="47">
        <v>0</v>
      </c>
      <c r="CZ163" s="47">
        <v>0</v>
      </c>
      <c r="DA163" s="42">
        <v>1</v>
      </c>
      <c r="DB163" s="4"/>
      <c r="DE163" s="3"/>
      <c r="DF163" s="4"/>
      <c r="DG163" s="4"/>
      <c r="DH163" s="11"/>
      <c r="DI163" s="3"/>
      <c r="DJ163" s="1"/>
      <c r="DK163" s="1"/>
      <c r="DL163" s="1"/>
    </row>
    <row r="164" spans="1:116" x14ac:dyDescent="0.2">
      <c r="A164" s="12">
        <v>92940</v>
      </c>
      <c r="B164" s="14" t="s">
        <v>334</v>
      </c>
      <c r="C164" s="15" t="s">
        <v>1562</v>
      </c>
      <c r="D164" s="15" t="s">
        <v>336</v>
      </c>
      <c r="E164" s="25" t="s">
        <v>1675</v>
      </c>
      <c r="F164" s="26" t="s">
        <v>13</v>
      </c>
      <c r="G164" s="16">
        <v>4120000</v>
      </c>
      <c r="H164" s="14" t="s">
        <v>22</v>
      </c>
      <c r="I164" s="14" t="s">
        <v>335</v>
      </c>
      <c r="J164" s="12">
        <v>38</v>
      </c>
      <c r="K164" s="14" t="s">
        <v>12</v>
      </c>
      <c r="L164" s="15" t="s">
        <v>2060</v>
      </c>
      <c r="M164" s="15" t="s">
        <v>1948</v>
      </c>
      <c r="N164" s="15">
        <v>29823</v>
      </c>
      <c r="O164" s="15">
        <v>30000</v>
      </c>
      <c r="P164" s="13">
        <v>28</v>
      </c>
      <c r="Q164" s="13">
        <v>4</v>
      </c>
      <c r="R164" s="13">
        <v>0</v>
      </c>
      <c r="S164" s="13">
        <v>0</v>
      </c>
      <c r="T164" s="13">
        <v>18</v>
      </c>
      <c r="U164" s="13">
        <v>0</v>
      </c>
      <c r="V164" s="13">
        <v>17</v>
      </c>
      <c r="W164" s="13">
        <v>9</v>
      </c>
      <c r="X164" s="13">
        <v>0</v>
      </c>
      <c r="Y164" s="13">
        <v>44</v>
      </c>
      <c r="Z164" s="13">
        <v>35</v>
      </c>
      <c r="AA164" s="13">
        <v>65.909090909090907</v>
      </c>
      <c r="AB164" s="13" t="s">
        <v>17</v>
      </c>
      <c r="AC164" s="13" t="s">
        <v>17</v>
      </c>
      <c r="AD164" s="17">
        <v>0</v>
      </c>
      <c r="AE164" s="13">
        <v>0</v>
      </c>
      <c r="AF164" s="13">
        <v>0</v>
      </c>
      <c r="AG164" s="13">
        <v>0</v>
      </c>
      <c r="AH164" s="13">
        <v>0</v>
      </c>
      <c r="AI164" s="18">
        <v>442.06630000000001</v>
      </c>
      <c r="AJ164" s="18">
        <v>4294.3927000000003</v>
      </c>
      <c r="AK164" s="18">
        <v>833.07100000000003</v>
      </c>
      <c r="AL164" s="27">
        <f>Table2[[#This Row],[Direct Tax Revenue
Through Current FY]]+Table2[[#This Row],[Direct Tax Revenue
Next FY &amp; After]]</f>
        <v>5127.4637000000002</v>
      </c>
      <c r="AM164" s="18">
        <v>280.30610000000001</v>
      </c>
      <c r="AN164" s="18">
        <v>2855.2759000000001</v>
      </c>
      <c r="AO164" s="18">
        <v>528.23479999999995</v>
      </c>
      <c r="AP164" s="18">
        <f>Table2[[#This Row],[Indirect  &amp; Induced Tax Revenue
Through Current FY]]+Table2[[#This Row],[Indirect  &amp; Induced Tax Revenue
Next FY &amp; After]]</f>
        <v>3383.5106999999998</v>
      </c>
      <c r="AQ164" s="18">
        <v>722.37239999999997</v>
      </c>
      <c r="AR164" s="18">
        <v>7149.6686</v>
      </c>
      <c r="AS164" s="18">
        <v>1361.3058000000001</v>
      </c>
      <c r="AT164" s="18">
        <f>Table2[[#This Row],[Total Tax Revenue Generated
Through Current FY]]+Table2[[#This Row],[Total Tax Revenues Generated 
Next FY &amp; After]]</f>
        <v>8510.9743999999992</v>
      </c>
      <c r="AU164" s="18">
        <f>VLOOKUP(A:A,[1]AssistancePivot!$1:$1048576,86,FALSE)</f>
        <v>66.131399999999999</v>
      </c>
      <c r="AV164" s="18">
        <v>549.90009999999995</v>
      </c>
      <c r="AW164" s="18">
        <v>124.62430000000001</v>
      </c>
      <c r="AX164" s="18">
        <v>674.52440000000001</v>
      </c>
      <c r="AY164" s="18">
        <v>0</v>
      </c>
      <c r="AZ164" s="18">
        <v>63.161999999999999</v>
      </c>
      <c r="BA164" s="18">
        <v>0</v>
      </c>
      <c r="BB164" s="18">
        <f>Table2[[#This Row],[MRT Savings
Through Current FY]]+Table2[[#This Row],[MRT Savings
Next FY &amp; After]]</f>
        <v>63.161999999999999</v>
      </c>
      <c r="BC164" s="18">
        <v>0</v>
      </c>
      <c r="BD164" s="18">
        <v>0</v>
      </c>
      <c r="BE164" s="18">
        <v>0</v>
      </c>
      <c r="BF164" s="18">
        <f>Table2[[#This Row],[ST Savings
Through Current FY]]+Table2[[#This Row],[ST Savings
Next FY &amp; After]]</f>
        <v>0</v>
      </c>
      <c r="BG164" s="18">
        <v>0</v>
      </c>
      <c r="BH164" s="18">
        <v>0</v>
      </c>
      <c r="BI164" s="18">
        <v>0</v>
      </c>
      <c r="BJ164" s="18">
        <f>Table2[[#This Row],[Energy Savings
Through Current FY]]+Table2[[#This Row],[Energy Savings
Next FY &amp; After]]</f>
        <v>0</v>
      </c>
      <c r="BK164" s="18">
        <v>0</v>
      </c>
      <c r="BL164" s="18">
        <v>0</v>
      </c>
      <c r="BM164" s="18">
        <v>0</v>
      </c>
      <c r="BN164" s="18">
        <f>Table2[[#This Row],[Bond Savings
Through Current FY]]+Table2[[#This Row],[Bond Savings
Next FY &amp; After]]</f>
        <v>0</v>
      </c>
      <c r="BO164" s="18">
        <v>66.131399999999999</v>
      </c>
      <c r="BP164" s="18">
        <v>613.06209999999999</v>
      </c>
      <c r="BQ164" s="18">
        <v>124.62430000000001</v>
      </c>
      <c r="BR164" s="18">
        <f>Table2[[#This Row],[Total Savings
Through Current FY]]+Table2[[#This Row],[Total Savings
Next FY &amp; After]]</f>
        <v>737.68640000000005</v>
      </c>
      <c r="BS164" s="18">
        <v>0</v>
      </c>
      <c r="BT164" s="18">
        <v>0</v>
      </c>
      <c r="BU164" s="18">
        <v>0</v>
      </c>
      <c r="BV164" s="18">
        <f>Table2[[#This Row],[Recapture, Cancellation, or Reduction
Through Current FY]]+Table2[[#This Row],[Recapture, Cancellation, or Reduction
Next FY &amp; After]]</f>
        <v>0</v>
      </c>
      <c r="BW164" s="18">
        <v>0</v>
      </c>
      <c r="BX164" s="18">
        <v>0</v>
      </c>
      <c r="BY164" s="18">
        <v>0</v>
      </c>
      <c r="BZ164" s="18">
        <f>Table2[[#This Row],[Penalty Paid
Through Current FY]]+Table2[[#This Row],[Penalty Paid
Next FY &amp; After]]</f>
        <v>0</v>
      </c>
      <c r="CA164" s="18">
        <v>0</v>
      </c>
      <c r="CB164" s="18">
        <v>0</v>
      </c>
      <c r="CC164" s="18">
        <v>0</v>
      </c>
      <c r="CD164" s="18">
        <f>Table2[[#This Row],[Total Recapture &amp; Penalties
Through Current FY]]+Table2[[#This Row],[Total Recapture &amp; Penalties
Next FY &amp; After]]</f>
        <v>0</v>
      </c>
      <c r="CE164" s="18">
        <v>656.24099999999999</v>
      </c>
      <c r="CF164" s="18">
        <v>6536.6064999999999</v>
      </c>
      <c r="CG164" s="18">
        <v>1236.6814999999999</v>
      </c>
      <c r="CH164" s="18">
        <f>Table2[[#This Row],[Total Net Tax Revenue Generated
Through Current FY]]+Table2[[#This Row],[Total Net Tax Revenue Generated
Next FY &amp; After]]</f>
        <v>7773.2879999999996</v>
      </c>
      <c r="CI164" s="18">
        <v>0</v>
      </c>
      <c r="CJ164" s="18">
        <v>0</v>
      </c>
      <c r="CK164" s="18">
        <v>0</v>
      </c>
      <c r="CL164" s="18">
        <v>0</v>
      </c>
      <c r="CM164" s="43">
        <v>0</v>
      </c>
      <c r="CN164" s="43">
        <v>0</v>
      </c>
      <c r="CO164" s="43">
        <v>0</v>
      </c>
      <c r="CP164" s="43">
        <v>0</v>
      </c>
      <c r="CQ164" s="43">
        <f>Table2[[#This Row],[Total Number of Industrial Jobs]]+Table2[[#This Row],[Total Number of Restaurant Jobs]]+Table2[[#This Row],[Total Number of Retail Jobs]]+Table2[[#This Row],[Total Number of Other Jobs]]</f>
        <v>0</v>
      </c>
      <c r="CR164" s="43">
        <v>0</v>
      </c>
      <c r="CS164" s="43">
        <v>0</v>
      </c>
      <c r="CT164" s="43">
        <v>0</v>
      </c>
      <c r="CU164" s="43">
        <v>0</v>
      </c>
      <c r="CV164" s="43">
        <f>Table2[[#This Row],[Number of Industrial Jobs Earning a Living Wage or more]]+Table2[[#This Row],[Number of Restaurant Jobs Earning a Living Wage or more]]+Table2[[#This Row],[Number of Retail Jobs Earning a Living Wage or more]]+Table2[[#This Row],[Number of Other Jobs Earning a Living Wage or more]]</f>
        <v>0</v>
      </c>
      <c r="CW164" s="47">
        <v>0</v>
      </c>
      <c r="CX164" s="47">
        <v>0</v>
      </c>
      <c r="CY164" s="47">
        <v>0</v>
      </c>
      <c r="CZ164" s="47">
        <v>0</v>
      </c>
      <c r="DA164" s="42"/>
      <c r="DB164" s="4"/>
      <c r="DE164" s="3"/>
      <c r="DF164" s="4"/>
      <c r="DG164" s="4"/>
      <c r="DH164" s="11"/>
      <c r="DI164" s="3"/>
      <c r="DJ164" s="1"/>
      <c r="DK164" s="1"/>
      <c r="DL164" s="1"/>
    </row>
    <row r="165" spans="1:116" x14ac:dyDescent="0.2">
      <c r="A165" s="12">
        <v>93974</v>
      </c>
      <c r="B165" s="14" t="s">
        <v>780</v>
      </c>
      <c r="C165" s="15" t="s">
        <v>1618</v>
      </c>
      <c r="D165" s="15" t="s">
        <v>782</v>
      </c>
      <c r="E165" s="25" t="s">
        <v>1743</v>
      </c>
      <c r="F165" s="26" t="s">
        <v>13</v>
      </c>
      <c r="G165" s="16">
        <v>20775000</v>
      </c>
      <c r="H165" s="14" t="s">
        <v>123</v>
      </c>
      <c r="I165" s="14" t="s">
        <v>781</v>
      </c>
      <c r="J165" s="12">
        <v>23</v>
      </c>
      <c r="K165" s="14" t="s">
        <v>20</v>
      </c>
      <c r="L165" s="15" t="s">
        <v>2239</v>
      </c>
      <c r="M165" s="15" t="s">
        <v>1902</v>
      </c>
      <c r="N165" s="15">
        <v>292700</v>
      </c>
      <c r="O165" s="15">
        <v>224106</v>
      </c>
      <c r="P165" s="13">
        <v>0</v>
      </c>
      <c r="Q165" s="13">
        <v>394</v>
      </c>
      <c r="R165" s="13">
        <v>0</v>
      </c>
      <c r="S165" s="13">
        <v>0</v>
      </c>
      <c r="T165" s="13">
        <v>2</v>
      </c>
      <c r="U165" s="13">
        <v>0</v>
      </c>
      <c r="V165" s="13">
        <v>227</v>
      </c>
      <c r="W165" s="13">
        <v>0</v>
      </c>
      <c r="X165" s="13">
        <v>0</v>
      </c>
      <c r="Y165" s="13">
        <v>229</v>
      </c>
      <c r="Z165" s="13">
        <v>228</v>
      </c>
      <c r="AA165" s="13">
        <v>69.868995633187765</v>
      </c>
      <c r="AB165" s="13" t="s">
        <v>16</v>
      </c>
      <c r="AC165" s="13" t="s">
        <v>17</v>
      </c>
      <c r="AD165" s="17">
        <v>0</v>
      </c>
      <c r="AE165" s="13">
        <v>0</v>
      </c>
      <c r="AF165" s="13">
        <v>0</v>
      </c>
      <c r="AG165" s="13">
        <v>0</v>
      </c>
      <c r="AH165" s="13">
        <v>0</v>
      </c>
      <c r="AI165" s="18">
        <v>3549.5481</v>
      </c>
      <c r="AJ165" s="18">
        <v>28176.792399999998</v>
      </c>
      <c r="AK165" s="18">
        <v>30948.120299999999</v>
      </c>
      <c r="AL165" s="27">
        <f>Table2[[#This Row],[Direct Tax Revenue
Through Current FY]]+Table2[[#This Row],[Direct Tax Revenue
Next FY &amp; After]]</f>
        <v>59124.912700000001</v>
      </c>
      <c r="AM165" s="18">
        <v>2178.9281000000001</v>
      </c>
      <c r="AN165" s="18">
        <v>18255.976200000001</v>
      </c>
      <c r="AO165" s="18">
        <v>18997.834999999999</v>
      </c>
      <c r="AP165" s="18">
        <f>Table2[[#This Row],[Indirect  &amp; Induced Tax Revenue
Through Current FY]]+Table2[[#This Row],[Indirect  &amp; Induced Tax Revenue
Next FY &amp; After]]</f>
        <v>37253.811199999996</v>
      </c>
      <c r="AQ165" s="18">
        <v>5728.4762000000001</v>
      </c>
      <c r="AR165" s="18">
        <v>46432.768600000003</v>
      </c>
      <c r="AS165" s="18">
        <v>49945.955300000001</v>
      </c>
      <c r="AT165" s="18">
        <f>Table2[[#This Row],[Total Tax Revenue Generated
Through Current FY]]+Table2[[#This Row],[Total Tax Revenues Generated 
Next FY &amp; After]]</f>
        <v>96378.723900000012</v>
      </c>
      <c r="AU165" s="18">
        <f>VLOOKUP(A:A,[1]AssistancePivot!$1:$1048576,86,FALSE)</f>
        <v>324.65989999999999</v>
      </c>
      <c r="AV165" s="18">
        <v>1080.452</v>
      </c>
      <c r="AW165" s="18">
        <v>2830.6734000000001</v>
      </c>
      <c r="AX165" s="18">
        <v>3911.1253999999999</v>
      </c>
      <c r="AY165" s="18">
        <v>0</v>
      </c>
      <c r="AZ165" s="18">
        <v>0</v>
      </c>
      <c r="BA165" s="18">
        <v>0</v>
      </c>
      <c r="BB165" s="18">
        <f>Table2[[#This Row],[MRT Savings
Through Current FY]]+Table2[[#This Row],[MRT Savings
Next FY &amp; After]]</f>
        <v>0</v>
      </c>
      <c r="BC165" s="18">
        <v>0</v>
      </c>
      <c r="BD165" s="18">
        <v>401.29509999999999</v>
      </c>
      <c r="BE165" s="18">
        <v>0</v>
      </c>
      <c r="BF165" s="18">
        <f>Table2[[#This Row],[ST Savings
Through Current FY]]+Table2[[#This Row],[ST Savings
Next FY &amp; After]]</f>
        <v>401.29509999999999</v>
      </c>
      <c r="BG165" s="18">
        <v>0</v>
      </c>
      <c r="BH165" s="18">
        <v>0</v>
      </c>
      <c r="BI165" s="18">
        <v>0</v>
      </c>
      <c r="BJ165" s="18">
        <f>Table2[[#This Row],[Energy Savings
Through Current FY]]+Table2[[#This Row],[Energy Savings
Next FY &amp; After]]</f>
        <v>0</v>
      </c>
      <c r="BK165" s="18">
        <v>0</v>
      </c>
      <c r="BL165" s="18">
        <v>0</v>
      </c>
      <c r="BM165" s="18">
        <v>0</v>
      </c>
      <c r="BN165" s="18">
        <f>Table2[[#This Row],[Bond Savings
Through Current FY]]+Table2[[#This Row],[Bond Savings
Next FY &amp; After]]</f>
        <v>0</v>
      </c>
      <c r="BO165" s="18">
        <v>324.65989999999999</v>
      </c>
      <c r="BP165" s="18">
        <v>1481.7471</v>
      </c>
      <c r="BQ165" s="18">
        <v>2830.6734000000001</v>
      </c>
      <c r="BR165" s="18">
        <f>Table2[[#This Row],[Total Savings
Through Current FY]]+Table2[[#This Row],[Total Savings
Next FY &amp; After]]</f>
        <v>4312.4205000000002</v>
      </c>
      <c r="BS165" s="18">
        <v>0</v>
      </c>
      <c r="BT165" s="18">
        <v>0</v>
      </c>
      <c r="BU165" s="18">
        <v>0</v>
      </c>
      <c r="BV165" s="18">
        <f>Table2[[#This Row],[Recapture, Cancellation, or Reduction
Through Current FY]]+Table2[[#This Row],[Recapture, Cancellation, or Reduction
Next FY &amp; After]]</f>
        <v>0</v>
      </c>
      <c r="BW165" s="18">
        <v>0</v>
      </c>
      <c r="BX165" s="18">
        <v>0</v>
      </c>
      <c r="BY165" s="18">
        <v>0</v>
      </c>
      <c r="BZ165" s="18">
        <f>Table2[[#This Row],[Penalty Paid
Through Current FY]]+Table2[[#This Row],[Penalty Paid
Next FY &amp; After]]</f>
        <v>0</v>
      </c>
      <c r="CA165" s="18">
        <v>0</v>
      </c>
      <c r="CB165" s="18">
        <v>0</v>
      </c>
      <c r="CC165" s="18">
        <v>0</v>
      </c>
      <c r="CD165" s="18">
        <f>Table2[[#This Row],[Total Recapture &amp; Penalties
Through Current FY]]+Table2[[#This Row],[Total Recapture &amp; Penalties
Next FY &amp; After]]</f>
        <v>0</v>
      </c>
      <c r="CE165" s="18">
        <v>5403.8163000000004</v>
      </c>
      <c r="CF165" s="18">
        <v>44951.021500000003</v>
      </c>
      <c r="CG165" s="18">
        <v>47115.281900000002</v>
      </c>
      <c r="CH165" s="18">
        <f>Table2[[#This Row],[Total Net Tax Revenue Generated
Through Current FY]]+Table2[[#This Row],[Total Net Tax Revenue Generated
Next FY &amp; After]]</f>
        <v>92066.303400000004</v>
      </c>
      <c r="CI165" s="18">
        <v>0</v>
      </c>
      <c r="CJ165" s="18">
        <v>0</v>
      </c>
      <c r="CK165" s="18">
        <v>0</v>
      </c>
      <c r="CL165" s="18">
        <v>0</v>
      </c>
      <c r="CM165" s="43">
        <v>0</v>
      </c>
      <c r="CN165" s="43">
        <v>0</v>
      </c>
      <c r="CO165" s="43">
        <v>0</v>
      </c>
      <c r="CP165" s="43">
        <v>229</v>
      </c>
      <c r="CQ165" s="43">
        <f>Table2[[#This Row],[Total Number of Industrial Jobs]]+Table2[[#This Row],[Total Number of Restaurant Jobs]]+Table2[[#This Row],[Total Number of Retail Jobs]]+Table2[[#This Row],[Total Number of Other Jobs]]</f>
        <v>229</v>
      </c>
      <c r="CR165" s="43">
        <v>0</v>
      </c>
      <c r="CS165" s="43">
        <v>0</v>
      </c>
      <c r="CT165" s="43">
        <v>0</v>
      </c>
      <c r="CU165" s="43">
        <v>229</v>
      </c>
      <c r="CV165" s="43">
        <f>Table2[[#This Row],[Number of Industrial Jobs Earning a Living Wage or more]]+Table2[[#This Row],[Number of Restaurant Jobs Earning a Living Wage or more]]+Table2[[#This Row],[Number of Retail Jobs Earning a Living Wage or more]]+Table2[[#This Row],[Number of Other Jobs Earning a Living Wage or more]]</f>
        <v>229</v>
      </c>
      <c r="CW165" s="47">
        <v>0</v>
      </c>
      <c r="CX165" s="47">
        <v>0</v>
      </c>
      <c r="CY165" s="47">
        <v>0</v>
      </c>
      <c r="CZ165" s="47">
        <v>100</v>
      </c>
      <c r="DA165" s="42">
        <v>1</v>
      </c>
      <c r="DB165" s="4"/>
      <c r="DE165" s="3"/>
      <c r="DF165" s="4"/>
      <c r="DG165" s="4"/>
      <c r="DH165" s="11"/>
      <c r="DI165" s="3"/>
      <c r="DJ165" s="1"/>
      <c r="DK165" s="1"/>
      <c r="DL165" s="1"/>
    </row>
    <row r="166" spans="1:116" x14ac:dyDescent="0.2">
      <c r="A166" s="12">
        <v>93858</v>
      </c>
      <c r="B166" s="14" t="s">
        <v>592</v>
      </c>
      <c r="C166" s="15" t="s">
        <v>1601</v>
      </c>
      <c r="D166" s="15" t="s">
        <v>594</v>
      </c>
      <c r="E166" s="25" t="s">
        <v>1719</v>
      </c>
      <c r="F166" s="26" t="s">
        <v>539</v>
      </c>
      <c r="G166" s="16">
        <v>4825000</v>
      </c>
      <c r="H166" s="14" t="s">
        <v>123</v>
      </c>
      <c r="I166" s="14" t="s">
        <v>593</v>
      </c>
      <c r="J166" s="12">
        <v>12</v>
      </c>
      <c r="K166" s="14" t="s">
        <v>25</v>
      </c>
      <c r="L166" s="15" t="s">
        <v>2181</v>
      </c>
      <c r="M166" s="15" t="s">
        <v>1960</v>
      </c>
      <c r="N166" s="15">
        <v>70635</v>
      </c>
      <c r="O166" s="15">
        <v>51860</v>
      </c>
      <c r="P166" s="13">
        <v>0</v>
      </c>
      <c r="Q166" s="13">
        <v>80</v>
      </c>
      <c r="R166" s="13">
        <v>0</v>
      </c>
      <c r="S166" s="13">
        <v>0</v>
      </c>
      <c r="T166" s="13">
        <v>5</v>
      </c>
      <c r="U166" s="13">
        <v>0</v>
      </c>
      <c r="V166" s="13">
        <v>33</v>
      </c>
      <c r="W166" s="13">
        <v>0</v>
      </c>
      <c r="X166" s="13">
        <v>0</v>
      </c>
      <c r="Y166" s="13">
        <v>38</v>
      </c>
      <c r="Z166" s="13">
        <v>35</v>
      </c>
      <c r="AA166" s="13">
        <v>100</v>
      </c>
      <c r="AB166" s="13" t="s">
        <v>17</v>
      </c>
      <c r="AC166" s="13" t="s">
        <v>17</v>
      </c>
      <c r="AD166" s="17">
        <v>0</v>
      </c>
      <c r="AE166" s="13">
        <v>0</v>
      </c>
      <c r="AF166" s="13">
        <v>0</v>
      </c>
      <c r="AG166" s="13">
        <v>0</v>
      </c>
      <c r="AH166" s="13">
        <v>0</v>
      </c>
      <c r="AI166" s="18">
        <v>310.2878</v>
      </c>
      <c r="AJ166" s="18">
        <v>1959.3928000000001</v>
      </c>
      <c r="AK166" s="18">
        <v>2434.0738000000001</v>
      </c>
      <c r="AL166" s="27">
        <f>Table2[[#This Row],[Direct Tax Revenue
Through Current FY]]+Table2[[#This Row],[Direct Tax Revenue
Next FY &amp; After]]</f>
        <v>4393.4665999999997</v>
      </c>
      <c r="AM166" s="18">
        <v>111.3843</v>
      </c>
      <c r="AN166" s="18">
        <v>679.42330000000004</v>
      </c>
      <c r="AO166" s="18">
        <v>873.76160000000004</v>
      </c>
      <c r="AP166" s="18">
        <f>Table2[[#This Row],[Indirect  &amp; Induced Tax Revenue
Through Current FY]]+Table2[[#This Row],[Indirect  &amp; Induced Tax Revenue
Next FY &amp; After]]</f>
        <v>1553.1849000000002</v>
      </c>
      <c r="AQ166" s="18">
        <v>421.6721</v>
      </c>
      <c r="AR166" s="18">
        <v>2638.8161</v>
      </c>
      <c r="AS166" s="18">
        <v>3307.8353999999999</v>
      </c>
      <c r="AT166" s="18">
        <f>Table2[[#This Row],[Total Tax Revenue Generated
Through Current FY]]+Table2[[#This Row],[Total Tax Revenues Generated 
Next FY &amp; After]]</f>
        <v>5946.6514999999999</v>
      </c>
      <c r="AU166" s="18">
        <f>VLOOKUP(A:A,[1]AssistancePivot!$1:$1048576,86,FALSE)</f>
        <v>85.816000000000003</v>
      </c>
      <c r="AV166" s="18">
        <v>561.43910000000005</v>
      </c>
      <c r="AW166" s="18">
        <v>673.18979999999999</v>
      </c>
      <c r="AX166" s="18">
        <v>1234.6289000000002</v>
      </c>
      <c r="AY166" s="18">
        <v>0</v>
      </c>
      <c r="AZ166" s="18">
        <v>0</v>
      </c>
      <c r="BA166" s="18">
        <v>0</v>
      </c>
      <c r="BB166" s="18">
        <f>Table2[[#This Row],[MRT Savings
Through Current FY]]+Table2[[#This Row],[MRT Savings
Next FY &amp; After]]</f>
        <v>0</v>
      </c>
      <c r="BC166" s="18">
        <v>0</v>
      </c>
      <c r="BD166" s="18">
        <v>49.614100000000001</v>
      </c>
      <c r="BE166" s="18">
        <v>0</v>
      </c>
      <c r="BF166" s="18">
        <f>Table2[[#This Row],[ST Savings
Through Current FY]]+Table2[[#This Row],[ST Savings
Next FY &amp; After]]</f>
        <v>49.614100000000001</v>
      </c>
      <c r="BG166" s="18">
        <v>0</v>
      </c>
      <c r="BH166" s="18">
        <v>0</v>
      </c>
      <c r="BI166" s="18">
        <v>0</v>
      </c>
      <c r="BJ166" s="18">
        <f>Table2[[#This Row],[Energy Savings
Through Current FY]]+Table2[[#This Row],[Energy Savings
Next FY &amp; After]]</f>
        <v>0</v>
      </c>
      <c r="BK166" s="18">
        <v>0</v>
      </c>
      <c r="BL166" s="18">
        <v>0</v>
      </c>
      <c r="BM166" s="18">
        <v>0</v>
      </c>
      <c r="BN166" s="18">
        <f>Table2[[#This Row],[Bond Savings
Through Current FY]]+Table2[[#This Row],[Bond Savings
Next FY &amp; After]]</f>
        <v>0</v>
      </c>
      <c r="BO166" s="18">
        <v>85.816000000000003</v>
      </c>
      <c r="BP166" s="18">
        <v>611.05319999999995</v>
      </c>
      <c r="BQ166" s="18">
        <v>673.18979999999999</v>
      </c>
      <c r="BR166" s="18">
        <f>Table2[[#This Row],[Total Savings
Through Current FY]]+Table2[[#This Row],[Total Savings
Next FY &amp; After]]</f>
        <v>1284.2429999999999</v>
      </c>
      <c r="BS166" s="18">
        <v>0</v>
      </c>
      <c r="BT166" s="18">
        <v>0</v>
      </c>
      <c r="BU166" s="18">
        <v>0</v>
      </c>
      <c r="BV166" s="18">
        <f>Table2[[#This Row],[Recapture, Cancellation, or Reduction
Through Current FY]]+Table2[[#This Row],[Recapture, Cancellation, or Reduction
Next FY &amp; After]]</f>
        <v>0</v>
      </c>
      <c r="BW166" s="18">
        <v>0</v>
      </c>
      <c r="BX166" s="18">
        <v>0</v>
      </c>
      <c r="BY166" s="18">
        <v>0</v>
      </c>
      <c r="BZ166" s="18">
        <f>Table2[[#This Row],[Penalty Paid
Through Current FY]]+Table2[[#This Row],[Penalty Paid
Next FY &amp; After]]</f>
        <v>0</v>
      </c>
      <c r="CA166" s="18">
        <v>0</v>
      </c>
      <c r="CB166" s="18">
        <v>0</v>
      </c>
      <c r="CC166" s="18">
        <v>0</v>
      </c>
      <c r="CD166" s="18">
        <f>Table2[[#This Row],[Total Recapture &amp; Penalties
Through Current FY]]+Table2[[#This Row],[Total Recapture &amp; Penalties
Next FY &amp; After]]</f>
        <v>0</v>
      </c>
      <c r="CE166" s="18">
        <v>335.85610000000003</v>
      </c>
      <c r="CF166" s="18">
        <v>2027.7628999999999</v>
      </c>
      <c r="CG166" s="18">
        <v>2634.6455999999998</v>
      </c>
      <c r="CH166" s="18">
        <f>Table2[[#This Row],[Total Net Tax Revenue Generated
Through Current FY]]+Table2[[#This Row],[Total Net Tax Revenue Generated
Next FY &amp; After]]</f>
        <v>4662.4084999999995</v>
      </c>
      <c r="CI166" s="18">
        <v>0</v>
      </c>
      <c r="CJ166" s="18">
        <v>0</v>
      </c>
      <c r="CK166" s="18">
        <v>0</v>
      </c>
      <c r="CL166" s="18">
        <v>0</v>
      </c>
      <c r="CM166" s="43">
        <v>0</v>
      </c>
      <c r="CN166" s="43">
        <v>0</v>
      </c>
      <c r="CO166" s="43">
        <v>38</v>
      </c>
      <c r="CP166" s="43">
        <v>0</v>
      </c>
      <c r="CQ166" s="43">
        <f>Table2[[#This Row],[Total Number of Industrial Jobs]]+Table2[[#This Row],[Total Number of Restaurant Jobs]]+Table2[[#This Row],[Total Number of Retail Jobs]]+Table2[[#This Row],[Total Number of Other Jobs]]</f>
        <v>38</v>
      </c>
      <c r="CR166" s="43">
        <v>0</v>
      </c>
      <c r="CS166" s="43">
        <v>0</v>
      </c>
      <c r="CT166" s="43">
        <v>38</v>
      </c>
      <c r="CU166" s="43">
        <v>0</v>
      </c>
      <c r="CV166" s="43">
        <f>Table2[[#This Row],[Number of Industrial Jobs Earning a Living Wage or more]]+Table2[[#This Row],[Number of Restaurant Jobs Earning a Living Wage or more]]+Table2[[#This Row],[Number of Retail Jobs Earning a Living Wage or more]]+Table2[[#This Row],[Number of Other Jobs Earning a Living Wage or more]]</f>
        <v>38</v>
      </c>
      <c r="CW166" s="47">
        <v>0</v>
      </c>
      <c r="CX166" s="47">
        <v>0</v>
      </c>
      <c r="CY166" s="47">
        <v>100</v>
      </c>
      <c r="CZ166" s="47">
        <v>0</v>
      </c>
      <c r="DA166" s="42">
        <v>1</v>
      </c>
      <c r="DB166" s="4"/>
      <c r="DE166" s="3"/>
      <c r="DF166" s="4"/>
      <c r="DG166" s="4"/>
      <c r="DH166" s="11"/>
      <c r="DI166" s="3"/>
      <c r="DJ166" s="1"/>
      <c r="DK166" s="1"/>
      <c r="DL166" s="1"/>
    </row>
    <row r="167" spans="1:116" x14ac:dyDescent="0.2">
      <c r="A167" s="12">
        <v>94066</v>
      </c>
      <c r="B167" s="14" t="s">
        <v>893</v>
      </c>
      <c r="C167" s="15" t="s">
        <v>1625</v>
      </c>
      <c r="D167" s="15" t="s">
        <v>895</v>
      </c>
      <c r="E167" s="25" t="s">
        <v>1754</v>
      </c>
      <c r="F167" s="26" t="s">
        <v>13</v>
      </c>
      <c r="G167" s="16">
        <v>3550000</v>
      </c>
      <c r="H167" s="14" t="s">
        <v>22</v>
      </c>
      <c r="I167" s="14" t="s">
        <v>894</v>
      </c>
      <c r="J167" s="12">
        <v>42</v>
      </c>
      <c r="K167" s="14" t="s">
        <v>12</v>
      </c>
      <c r="L167" s="15" t="s">
        <v>2276</v>
      </c>
      <c r="M167" s="15" t="s">
        <v>2038</v>
      </c>
      <c r="N167" s="15">
        <v>21364</v>
      </c>
      <c r="O167" s="15">
        <v>26500</v>
      </c>
      <c r="P167" s="13">
        <v>0</v>
      </c>
      <c r="Q167" s="13">
        <v>5</v>
      </c>
      <c r="R167" s="13">
        <v>0</v>
      </c>
      <c r="S167" s="13">
        <v>0</v>
      </c>
      <c r="T167" s="13">
        <v>1</v>
      </c>
      <c r="U167" s="13">
        <v>2</v>
      </c>
      <c r="V167" s="13">
        <v>18</v>
      </c>
      <c r="W167" s="13">
        <v>0</v>
      </c>
      <c r="X167" s="13">
        <v>0</v>
      </c>
      <c r="Y167" s="13">
        <v>21</v>
      </c>
      <c r="Z167" s="13">
        <v>20</v>
      </c>
      <c r="AA167" s="13">
        <v>66.666666666666657</v>
      </c>
      <c r="AB167" s="13" t="s">
        <v>16</v>
      </c>
      <c r="AC167" s="13" t="s">
        <v>17</v>
      </c>
      <c r="AD167" s="17">
        <v>0</v>
      </c>
      <c r="AE167" s="13">
        <v>0</v>
      </c>
      <c r="AF167" s="13">
        <v>0</v>
      </c>
      <c r="AG167" s="13">
        <v>0</v>
      </c>
      <c r="AH167" s="13">
        <v>0</v>
      </c>
      <c r="AI167" s="18">
        <v>332.11369999999999</v>
      </c>
      <c r="AJ167" s="18">
        <v>3155.0043999999998</v>
      </c>
      <c r="AK167" s="18">
        <v>3208.6502</v>
      </c>
      <c r="AL167" s="27">
        <f>Table2[[#This Row],[Direct Tax Revenue
Through Current FY]]+Table2[[#This Row],[Direct Tax Revenue
Next FY &amp; After]]</f>
        <v>6363.6545999999998</v>
      </c>
      <c r="AM167" s="18">
        <v>304.70530000000002</v>
      </c>
      <c r="AN167" s="18">
        <v>3402.4802</v>
      </c>
      <c r="AO167" s="18">
        <v>2943.8467000000001</v>
      </c>
      <c r="AP167" s="18">
        <f>Table2[[#This Row],[Indirect  &amp; Induced Tax Revenue
Through Current FY]]+Table2[[#This Row],[Indirect  &amp; Induced Tax Revenue
Next FY &amp; After]]</f>
        <v>6346.3269</v>
      </c>
      <c r="AQ167" s="18">
        <v>636.81899999999996</v>
      </c>
      <c r="AR167" s="18">
        <v>6557.4845999999998</v>
      </c>
      <c r="AS167" s="18">
        <v>6152.4969000000001</v>
      </c>
      <c r="AT167" s="18">
        <f>Table2[[#This Row],[Total Tax Revenue Generated
Through Current FY]]+Table2[[#This Row],[Total Tax Revenues Generated 
Next FY &amp; After]]</f>
        <v>12709.9815</v>
      </c>
      <c r="AU167" s="18">
        <f>VLOOKUP(A:A,[1]AssistancePivot!$1:$1048576,86,FALSE)</f>
        <v>52.990400000000001</v>
      </c>
      <c r="AV167" s="18">
        <v>203.36279999999999</v>
      </c>
      <c r="AW167" s="18">
        <v>511.95749999999998</v>
      </c>
      <c r="AX167" s="18">
        <v>715.32029999999997</v>
      </c>
      <c r="AY167" s="18">
        <v>0</v>
      </c>
      <c r="AZ167" s="18">
        <v>22.317699999999999</v>
      </c>
      <c r="BA167" s="18">
        <v>0</v>
      </c>
      <c r="BB167" s="18">
        <f>Table2[[#This Row],[MRT Savings
Through Current FY]]+Table2[[#This Row],[MRT Savings
Next FY &amp; After]]</f>
        <v>22.317699999999999</v>
      </c>
      <c r="BC167" s="18">
        <v>0</v>
      </c>
      <c r="BD167" s="18">
        <v>7.9923999999999999</v>
      </c>
      <c r="BE167" s="18">
        <v>0</v>
      </c>
      <c r="BF167" s="18">
        <f>Table2[[#This Row],[ST Savings
Through Current FY]]+Table2[[#This Row],[ST Savings
Next FY &amp; After]]</f>
        <v>7.9923999999999999</v>
      </c>
      <c r="BG167" s="18">
        <v>0</v>
      </c>
      <c r="BH167" s="18">
        <v>0</v>
      </c>
      <c r="BI167" s="18">
        <v>0</v>
      </c>
      <c r="BJ167" s="18">
        <f>Table2[[#This Row],[Energy Savings
Through Current FY]]+Table2[[#This Row],[Energy Savings
Next FY &amp; After]]</f>
        <v>0</v>
      </c>
      <c r="BK167" s="18">
        <v>0</v>
      </c>
      <c r="BL167" s="18">
        <v>0</v>
      </c>
      <c r="BM167" s="18">
        <v>0</v>
      </c>
      <c r="BN167" s="18">
        <f>Table2[[#This Row],[Bond Savings
Through Current FY]]+Table2[[#This Row],[Bond Savings
Next FY &amp; After]]</f>
        <v>0</v>
      </c>
      <c r="BO167" s="18">
        <v>52.990400000000001</v>
      </c>
      <c r="BP167" s="18">
        <v>233.6729</v>
      </c>
      <c r="BQ167" s="18">
        <v>511.95749999999998</v>
      </c>
      <c r="BR167" s="18">
        <f>Table2[[#This Row],[Total Savings
Through Current FY]]+Table2[[#This Row],[Total Savings
Next FY &amp; After]]</f>
        <v>745.63040000000001</v>
      </c>
      <c r="BS167" s="18">
        <v>0</v>
      </c>
      <c r="BT167" s="18">
        <v>0</v>
      </c>
      <c r="BU167" s="18">
        <v>0</v>
      </c>
      <c r="BV167" s="18">
        <f>Table2[[#This Row],[Recapture, Cancellation, or Reduction
Through Current FY]]+Table2[[#This Row],[Recapture, Cancellation, or Reduction
Next FY &amp; After]]</f>
        <v>0</v>
      </c>
      <c r="BW167" s="18">
        <v>0</v>
      </c>
      <c r="BX167" s="18">
        <v>0</v>
      </c>
      <c r="BY167" s="18">
        <v>0</v>
      </c>
      <c r="BZ167" s="18">
        <f>Table2[[#This Row],[Penalty Paid
Through Current FY]]+Table2[[#This Row],[Penalty Paid
Next FY &amp; After]]</f>
        <v>0</v>
      </c>
      <c r="CA167" s="18">
        <v>0</v>
      </c>
      <c r="CB167" s="18">
        <v>0</v>
      </c>
      <c r="CC167" s="18">
        <v>0</v>
      </c>
      <c r="CD167" s="18">
        <f>Table2[[#This Row],[Total Recapture &amp; Penalties
Through Current FY]]+Table2[[#This Row],[Total Recapture &amp; Penalties
Next FY &amp; After]]</f>
        <v>0</v>
      </c>
      <c r="CE167" s="18">
        <v>583.82860000000005</v>
      </c>
      <c r="CF167" s="18">
        <v>6323.8117000000002</v>
      </c>
      <c r="CG167" s="18">
        <v>5640.5393999999997</v>
      </c>
      <c r="CH167" s="18">
        <f>Table2[[#This Row],[Total Net Tax Revenue Generated
Through Current FY]]+Table2[[#This Row],[Total Net Tax Revenue Generated
Next FY &amp; After]]</f>
        <v>11964.3511</v>
      </c>
      <c r="CI167" s="18">
        <v>0</v>
      </c>
      <c r="CJ167" s="18">
        <v>0</v>
      </c>
      <c r="CK167" s="18">
        <v>0</v>
      </c>
      <c r="CL167" s="18">
        <v>0</v>
      </c>
      <c r="CM167" s="43">
        <v>0</v>
      </c>
      <c r="CN167" s="43">
        <v>0</v>
      </c>
      <c r="CO167" s="43">
        <v>0</v>
      </c>
      <c r="CP167" s="43">
        <v>21</v>
      </c>
      <c r="CQ167" s="43">
        <f>Table2[[#This Row],[Total Number of Industrial Jobs]]+Table2[[#This Row],[Total Number of Restaurant Jobs]]+Table2[[#This Row],[Total Number of Retail Jobs]]+Table2[[#This Row],[Total Number of Other Jobs]]</f>
        <v>21</v>
      </c>
      <c r="CR167" s="43">
        <v>0</v>
      </c>
      <c r="CS167" s="43">
        <v>0</v>
      </c>
      <c r="CT167" s="43">
        <v>0</v>
      </c>
      <c r="CU167" s="43">
        <v>21</v>
      </c>
      <c r="CV167" s="43">
        <f>Table2[[#This Row],[Number of Industrial Jobs Earning a Living Wage or more]]+Table2[[#This Row],[Number of Restaurant Jobs Earning a Living Wage or more]]+Table2[[#This Row],[Number of Retail Jobs Earning a Living Wage or more]]+Table2[[#This Row],[Number of Other Jobs Earning a Living Wage or more]]</f>
        <v>21</v>
      </c>
      <c r="CW167" s="47">
        <v>0</v>
      </c>
      <c r="CX167" s="47">
        <v>0</v>
      </c>
      <c r="CY167" s="47">
        <v>0</v>
      </c>
      <c r="CZ167" s="47">
        <v>100</v>
      </c>
      <c r="DA167" s="42">
        <v>1</v>
      </c>
      <c r="DB167" s="4"/>
      <c r="DE167" s="3"/>
      <c r="DF167" s="4"/>
      <c r="DG167" s="4"/>
      <c r="DH167" s="11"/>
      <c r="DI167" s="3"/>
      <c r="DJ167" s="1"/>
      <c r="DK167" s="1"/>
      <c r="DL167" s="1"/>
    </row>
    <row r="168" spans="1:116" x14ac:dyDescent="0.2">
      <c r="A168" s="12">
        <v>93951</v>
      </c>
      <c r="B168" s="14" t="s">
        <v>740</v>
      </c>
      <c r="C168" s="15" t="s">
        <v>1614</v>
      </c>
      <c r="D168" s="15" t="s">
        <v>742</v>
      </c>
      <c r="E168" s="25" t="s">
        <v>1712</v>
      </c>
      <c r="F168" s="26" t="s">
        <v>13</v>
      </c>
      <c r="G168" s="16">
        <v>11350000</v>
      </c>
      <c r="H168" s="14" t="s">
        <v>22</v>
      </c>
      <c r="I168" s="14" t="s">
        <v>741</v>
      </c>
      <c r="J168" s="12">
        <v>26</v>
      </c>
      <c r="K168" s="14" t="s">
        <v>20</v>
      </c>
      <c r="L168" s="15" t="s">
        <v>2104</v>
      </c>
      <c r="M168" s="15" t="s">
        <v>1902</v>
      </c>
      <c r="N168" s="15">
        <v>36750</v>
      </c>
      <c r="O168" s="15">
        <v>91100</v>
      </c>
      <c r="P168" s="13">
        <v>0</v>
      </c>
      <c r="Q168" s="13">
        <v>3</v>
      </c>
      <c r="R168" s="13">
        <v>0</v>
      </c>
      <c r="S168" s="13">
        <v>0</v>
      </c>
      <c r="T168" s="13">
        <v>0</v>
      </c>
      <c r="U168" s="13">
        <v>0</v>
      </c>
      <c r="V168" s="13">
        <v>12</v>
      </c>
      <c r="W168" s="13">
        <v>0</v>
      </c>
      <c r="X168" s="13">
        <v>0</v>
      </c>
      <c r="Y168" s="13">
        <v>12</v>
      </c>
      <c r="Z168" s="13">
        <v>12</v>
      </c>
      <c r="AA168" s="13">
        <v>91.666666666666657</v>
      </c>
      <c r="AB168" s="13" t="s">
        <v>16</v>
      </c>
      <c r="AC168" s="13" t="s">
        <v>17</v>
      </c>
      <c r="AD168" s="17">
        <v>0</v>
      </c>
      <c r="AE168" s="13">
        <v>0</v>
      </c>
      <c r="AF168" s="13">
        <v>0</v>
      </c>
      <c r="AG168" s="13">
        <v>0</v>
      </c>
      <c r="AH168" s="13">
        <v>0</v>
      </c>
      <c r="AI168" s="18">
        <v>497.39749999999998</v>
      </c>
      <c r="AJ168" s="18">
        <v>2994.5257000000001</v>
      </c>
      <c r="AK168" s="18">
        <v>4145.7340000000004</v>
      </c>
      <c r="AL168" s="27">
        <f>Table2[[#This Row],[Direct Tax Revenue
Through Current FY]]+Table2[[#This Row],[Direct Tax Revenue
Next FY &amp; After]]</f>
        <v>7140.2597000000005</v>
      </c>
      <c r="AM168" s="18">
        <v>271.74099999999999</v>
      </c>
      <c r="AN168" s="18">
        <v>2115.1221</v>
      </c>
      <c r="AO168" s="18">
        <v>2264.9200999999998</v>
      </c>
      <c r="AP168" s="18">
        <f>Table2[[#This Row],[Indirect  &amp; Induced Tax Revenue
Through Current FY]]+Table2[[#This Row],[Indirect  &amp; Induced Tax Revenue
Next FY &amp; After]]</f>
        <v>4380.0421999999999</v>
      </c>
      <c r="AQ168" s="18">
        <v>769.13850000000002</v>
      </c>
      <c r="AR168" s="18">
        <v>5109.6477999999997</v>
      </c>
      <c r="AS168" s="18">
        <v>6410.6540999999997</v>
      </c>
      <c r="AT168" s="18">
        <f>Table2[[#This Row],[Total Tax Revenue Generated
Through Current FY]]+Table2[[#This Row],[Total Tax Revenues Generated 
Next FY &amp; After]]</f>
        <v>11520.301899999999</v>
      </c>
      <c r="AU168" s="18">
        <f>VLOOKUP(A:A,[1]AssistancePivot!$1:$1048576,86,FALSE)</f>
        <v>155.64250000000001</v>
      </c>
      <c r="AV168" s="18">
        <v>512.55920000000003</v>
      </c>
      <c r="AW168" s="18">
        <v>1297.2577000000001</v>
      </c>
      <c r="AX168" s="18">
        <v>1809.8169000000003</v>
      </c>
      <c r="AY168" s="18">
        <v>0</v>
      </c>
      <c r="AZ168" s="18">
        <v>93.883600000000001</v>
      </c>
      <c r="BA168" s="18">
        <v>0</v>
      </c>
      <c r="BB168" s="18">
        <f>Table2[[#This Row],[MRT Savings
Through Current FY]]+Table2[[#This Row],[MRT Savings
Next FY &amp; After]]</f>
        <v>93.883600000000001</v>
      </c>
      <c r="BC168" s="18">
        <v>0</v>
      </c>
      <c r="BD168" s="18">
        <v>0.49440000000000001</v>
      </c>
      <c r="BE168" s="18">
        <v>0</v>
      </c>
      <c r="BF168" s="18">
        <f>Table2[[#This Row],[ST Savings
Through Current FY]]+Table2[[#This Row],[ST Savings
Next FY &amp; After]]</f>
        <v>0.49440000000000001</v>
      </c>
      <c r="BG168" s="18">
        <v>0</v>
      </c>
      <c r="BH168" s="18">
        <v>0</v>
      </c>
      <c r="BI168" s="18">
        <v>0</v>
      </c>
      <c r="BJ168" s="18">
        <f>Table2[[#This Row],[Energy Savings
Through Current FY]]+Table2[[#This Row],[Energy Savings
Next FY &amp; After]]</f>
        <v>0</v>
      </c>
      <c r="BK168" s="18">
        <v>0</v>
      </c>
      <c r="BL168" s="18">
        <v>0</v>
      </c>
      <c r="BM168" s="18">
        <v>0</v>
      </c>
      <c r="BN168" s="18">
        <f>Table2[[#This Row],[Bond Savings
Through Current FY]]+Table2[[#This Row],[Bond Savings
Next FY &amp; After]]</f>
        <v>0</v>
      </c>
      <c r="BO168" s="18">
        <v>155.64250000000001</v>
      </c>
      <c r="BP168" s="18">
        <v>606.93719999999996</v>
      </c>
      <c r="BQ168" s="18">
        <v>1297.2577000000001</v>
      </c>
      <c r="BR168" s="18">
        <f>Table2[[#This Row],[Total Savings
Through Current FY]]+Table2[[#This Row],[Total Savings
Next FY &amp; After]]</f>
        <v>1904.1949</v>
      </c>
      <c r="BS168" s="18">
        <v>0</v>
      </c>
      <c r="BT168" s="18">
        <v>0</v>
      </c>
      <c r="BU168" s="18">
        <v>0</v>
      </c>
      <c r="BV168" s="18">
        <f>Table2[[#This Row],[Recapture, Cancellation, or Reduction
Through Current FY]]+Table2[[#This Row],[Recapture, Cancellation, or Reduction
Next FY &amp; After]]</f>
        <v>0</v>
      </c>
      <c r="BW168" s="18">
        <v>0</v>
      </c>
      <c r="BX168" s="18">
        <v>0</v>
      </c>
      <c r="BY168" s="18">
        <v>0</v>
      </c>
      <c r="BZ168" s="18">
        <f>Table2[[#This Row],[Penalty Paid
Through Current FY]]+Table2[[#This Row],[Penalty Paid
Next FY &amp; After]]</f>
        <v>0</v>
      </c>
      <c r="CA168" s="18">
        <v>0</v>
      </c>
      <c r="CB168" s="18">
        <v>0</v>
      </c>
      <c r="CC168" s="18">
        <v>0</v>
      </c>
      <c r="CD168" s="18">
        <f>Table2[[#This Row],[Total Recapture &amp; Penalties
Through Current FY]]+Table2[[#This Row],[Total Recapture &amp; Penalties
Next FY &amp; After]]</f>
        <v>0</v>
      </c>
      <c r="CE168" s="18">
        <v>613.49599999999998</v>
      </c>
      <c r="CF168" s="18">
        <v>4502.7106000000003</v>
      </c>
      <c r="CG168" s="18">
        <v>5113.3963999999996</v>
      </c>
      <c r="CH168" s="18">
        <f>Table2[[#This Row],[Total Net Tax Revenue Generated
Through Current FY]]+Table2[[#This Row],[Total Net Tax Revenue Generated
Next FY &amp; After]]</f>
        <v>9616.107</v>
      </c>
      <c r="CI168" s="18">
        <v>0</v>
      </c>
      <c r="CJ168" s="18">
        <v>0</v>
      </c>
      <c r="CK168" s="18">
        <v>0</v>
      </c>
      <c r="CL168" s="18">
        <v>0</v>
      </c>
      <c r="CM168" s="43">
        <v>0</v>
      </c>
      <c r="CN168" s="43">
        <v>0</v>
      </c>
      <c r="CO168" s="43">
        <v>12</v>
      </c>
      <c r="CP168" s="43">
        <v>0</v>
      </c>
      <c r="CQ168" s="43">
        <f>Table2[[#This Row],[Total Number of Industrial Jobs]]+Table2[[#This Row],[Total Number of Restaurant Jobs]]+Table2[[#This Row],[Total Number of Retail Jobs]]+Table2[[#This Row],[Total Number of Other Jobs]]</f>
        <v>12</v>
      </c>
      <c r="CR168" s="43">
        <v>0</v>
      </c>
      <c r="CS168" s="43">
        <v>0</v>
      </c>
      <c r="CT168" s="43">
        <v>12</v>
      </c>
      <c r="CU168" s="43">
        <v>0</v>
      </c>
      <c r="CV168" s="43">
        <f>Table2[[#This Row],[Number of Industrial Jobs Earning a Living Wage or more]]+Table2[[#This Row],[Number of Restaurant Jobs Earning a Living Wage or more]]+Table2[[#This Row],[Number of Retail Jobs Earning a Living Wage or more]]+Table2[[#This Row],[Number of Other Jobs Earning a Living Wage or more]]</f>
        <v>12</v>
      </c>
      <c r="CW168" s="47">
        <v>0</v>
      </c>
      <c r="CX168" s="47">
        <v>0</v>
      </c>
      <c r="CY168" s="47">
        <v>100</v>
      </c>
      <c r="CZ168" s="47">
        <v>0</v>
      </c>
      <c r="DA168" s="42">
        <v>1</v>
      </c>
      <c r="DB168" s="4"/>
      <c r="DE168" s="3"/>
      <c r="DF168" s="4"/>
      <c r="DG168" s="4"/>
      <c r="DH168" s="11"/>
      <c r="DI168" s="3"/>
      <c r="DJ168" s="1"/>
      <c r="DK168" s="1"/>
      <c r="DL168" s="1"/>
    </row>
    <row r="169" spans="1:116" x14ac:dyDescent="0.2">
      <c r="A169" s="12">
        <v>92771</v>
      </c>
      <c r="B169" s="14" t="s">
        <v>260</v>
      </c>
      <c r="C169" s="15" t="s">
        <v>1552</v>
      </c>
      <c r="D169" s="15" t="s">
        <v>262</v>
      </c>
      <c r="E169" s="25" t="s">
        <v>1678</v>
      </c>
      <c r="F169" s="26" t="s">
        <v>13</v>
      </c>
      <c r="G169" s="16">
        <v>840000</v>
      </c>
      <c r="H169" s="14" t="s">
        <v>22</v>
      </c>
      <c r="I169" s="14" t="s">
        <v>261</v>
      </c>
      <c r="J169" s="12">
        <v>26</v>
      </c>
      <c r="K169" s="14" t="s">
        <v>20</v>
      </c>
      <c r="L169" s="15" t="s">
        <v>2035</v>
      </c>
      <c r="M169" s="15" t="s">
        <v>2036</v>
      </c>
      <c r="N169" s="15">
        <v>5000</v>
      </c>
      <c r="O169" s="15">
        <v>6250</v>
      </c>
      <c r="P169" s="13">
        <v>9</v>
      </c>
      <c r="Q169" s="13">
        <v>4</v>
      </c>
      <c r="R169" s="13">
        <v>0</v>
      </c>
      <c r="S169" s="13">
        <v>0</v>
      </c>
      <c r="T169" s="13">
        <v>0</v>
      </c>
      <c r="U169" s="13">
        <v>0</v>
      </c>
      <c r="V169" s="13">
        <v>5</v>
      </c>
      <c r="W169" s="13">
        <v>0</v>
      </c>
      <c r="X169" s="13">
        <v>0</v>
      </c>
      <c r="Y169" s="13">
        <v>5</v>
      </c>
      <c r="Z169" s="13">
        <v>5</v>
      </c>
      <c r="AA169" s="13">
        <v>60</v>
      </c>
      <c r="AB169" s="13" t="s">
        <v>16</v>
      </c>
      <c r="AC169" s="13" t="s">
        <v>17</v>
      </c>
      <c r="AD169" s="17">
        <v>0</v>
      </c>
      <c r="AE169" s="13">
        <v>0</v>
      </c>
      <c r="AF169" s="13">
        <v>0</v>
      </c>
      <c r="AG169" s="13">
        <v>0</v>
      </c>
      <c r="AH169" s="13">
        <v>0</v>
      </c>
      <c r="AI169" s="18">
        <v>98.770499999999998</v>
      </c>
      <c r="AJ169" s="18">
        <v>1362.9283</v>
      </c>
      <c r="AK169" s="18">
        <v>154.0684</v>
      </c>
      <c r="AL169" s="27">
        <f>Table2[[#This Row],[Direct Tax Revenue
Through Current FY]]+Table2[[#This Row],[Direct Tax Revenue
Next FY &amp; After]]</f>
        <v>1516.9967000000001</v>
      </c>
      <c r="AM169" s="18">
        <v>50.116799999999998</v>
      </c>
      <c r="AN169" s="18">
        <v>873.93690000000004</v>
      </c>
      <c r="AO169" s="18">
        <v>78.175299999999993</v>
      </c>
      <c r="AP169" s="18">
        <f>Table2[[#This Row],[Indirect  &amp; Induced Tax Revenue
Through Current FY]]+Table2[[#This Row],[Indirect  &amp; Induced Tax Revenue
Next FY &amp; After]]</f>
        <v>952.11220000000003</v>
      </c>
      <c r="AQ169" s="18">
        <v>148.88730000000001</v>
      </c>
      <c r="AR169" s="18">
        <v>2236.8652000000002</v>
      </c>
      <c r="AS169" s="18">
        <v>232.24369999999999</v>
      </c>
      <c r="AT169" s="18">
        <f>Table2[[#This Row],[Total Tax Revenue Generated
Through Current FY]]+Table2[[#This Row],[Total Tax Revenues Generated 
Next FY &amp; After]]</f>
        <v>2469.1089000000002</v>
      </c>
      <c r="AU169" s="18">
        <f>VLOOKUP(A:A,[1]AssistancePivot!$1:$1048576,86,FALSE)</f>
        <v>6.8628999999999998</v>
      </c>
      <c r="AV169" s="18">
        <v>93.572699999999998</v>
      </c>
      <c r="AW169" s="18">
        <v>10.7052</v>
      </c>
      <c r="AX169" s="18">
        <v>104.2779</v>
      </c>
      <c r="AY169" s="18">
        <v>0</v>
      </c>
      <c r="AZ169" s="18">
        <v>5.8951000000000002</v>
      </c>
      <c r="BA169" s="18">
        <v>0</v>
      </c>
      <c r="BB169" s="18">
        <f>Table2[[#This Row],[MRT Savings
Through Current FY]]+Table2[[#This Row],[MRT Savings
Next FY &amp; After]]</f>
        <v>5.8951000000000002</v>
      </c>
      <c r="BC169" s="18">
        <v>0</v>
      </c>
      <c r="BD169" s="18">
        <v>0</v>
      </c>
      <c r="BE169" s="18">
        <v>0</v>
      </c>
      <c r="BF169" s="18">
        <f>Table2[[#This Row],[ST Savings
Through Current FY]]+Table2[[#This Row],[ST Savings
Next FY &amp; After]]</f>
        <v>0</v>
      </c>
      <c r="BG169" s="18">
        <v>0</v>
      </c>
      <c r="BH169" s="18">
        <v>0</v>
      </c>
      <c r="BI169" s="18">
        <v>0</v>
      </c>
      <c r="BJ169" s="18">
        <f>Table2[[#This Row],[Energy Savings
Through Current FY]]+Table2[[#This Row],[Energy Savings
Next FY &amp; After]]</f>
        <v>0</v>
      </c>
      <c r="BK169" s="18">
        <v>0</v>
      </c>
      <c r="BL169" s="18">
        <v>0</v>
      </c>
      <c r="BM169" s="18">
        <v>0</v>
      </c>
      <c r="BN169" s="18">
        <f>Table2[[#This Row],[Bond Savings
Through Current FY]]+Table2[[#This Row],[Bond Savings
Next FY &amp; After]]</f>
        <v>0</v>
      </c>
      <c r="BO169" s="18">
        <v>6.8628999999999998</v>
      </c>
      <c r="BP169" s="18">
        <v>99.467799999999997</v>
      </c>
      <c r="BQ169" s="18">
        <v>10.7052</v>
      </c>
      <c r="BR169" s="18">
        <f>Table2[[#This Row],[Total Savings
Through Current FY]]+Table2[[#This Row],[Total Savings
Next FY &amp; After]]</f>
        <v>110.173</v>
      </c>
      <c r="BS169" s="18">
        <v>0</v>
      </c>
      <c r="BT169" s="18">
        <v>0</v>
      </c>
      <c r="BU169" s="18">
        <v>0</v>
      </c>
      <c r="BV169" s="18">
        <f>Table2[[#This Row],[Recapture, Cancellation, or Reduction
Through Current FY]]+Table2[[#This Row],[Recapture, Cancellation, or Reduction
Next FY &amp; After]]</f>
        <v>0</v>
      </c>
      <c r="BW169" s="18">
        <v>0</v>
      </c>
      <c r="BX169" s="18">
        <v>0</v>
      </c>
      <c r="BY169" s="18">
        <v>0</v>
      </c>
      <c r="BZ169" s="18">
        <f>Table2[[#This Row],[Penalty Paid
Through Current FY]]+Table2[[#This Row],[Penalty Paid
Next FY &amp; After]]</f>
        <v>0</v>
      </c>
      <c r="CA169" s="18">
        <v>0</v>
      </c>
      <c r="CB169" s="18">
        <v>0</v>
      </c>
      <c r="CC169" s="18">
        <v>0</v>
      </c>
      <c r="CD169" s="18">
        <f>Table2[[#This Row],[Total Recapture &amp; Penalties
Through Current FY]]+Table2[[#This Row],[Total Recapture &amp; Penalties
Next FY &amp; After]]</f>
        <v>0</v>
      </c>
      <c r="CE169" s="18">
        <v>142.02440000000001</v>
      </c>
      <c r="CF169" s="18">
        <v>2137.3973999999998</v>
      </c>
      <c r="CG169" s="18">
        <v>221.5385</v>
      </c>
      <c r="CH169" s="18">
        <f>Table2[[#This Row],[Total Net Tax Revenue Generated
Through Current FY]]+Table2[[#This Row],[Total Net Tax Revenue Generated
Next FY &amp; After]]</f>
        <v>2358.9358999999999</v>
      </c>
      <c r="CI169" s="18">
        <v>0</v>
      </c>
      <c r="CJ169" s="18">
        <v>0</v>
      </c>
      <c r="CK169" s="18">
        <v>0</v>
      </c>
      <c r="CL169" s="18">
        <v>0</v>
      </c>
      <c r="CM169" s="43">
        <v>3</v>
      </c>
      <c r="CN169" s="43">
        <v>0</v>
      </c>
      <c r="CO169" s="43">
        <v>0</v>
      </c>
      <c r="CP169" s="43">
        <v>2</v>
      </c>
      <c r="CQ169" s="43">
        <f>Table2[[#This Row],[Total Number of Industrial Jobs]]+Table2[[#This Row],[Total Number of Restaurant Jobs]]+Table2[[#This Row],[Total Number of Retail Jobs]]+Table2[[#This Row],[Total Number of Other Jobs]]</f>
        <v>5</v>
      </c>
      <c r="CR169" s="43">
        <v>3</v>
      </c>
      <c r="CS169" s="43">
        <v>0</v>
      </c>
      <c r="CT169" s="43">
        <v>0</v>
      </c>
      <c r="CU169" s="43">
        <v>2</v>
      </c>
      <c r="CV169" s="43">
        <f>Table2[[#This Row],[Number of Industrial Jobs Earning a Living Wage or more]]+Table2[[#This Row],[Number of Restaurant Jobs Earning a Living Wage or more]]+Table2[[#This Row],[Number of Retail Jobs Earning a Living Wage or more]]+Table2[[#This Row],[Number of Other Jobs Earning a Living Wage or more]]</f>
        <v>5</v>
      </c>
      <c r="CW169" s="47">
        <v>100</v>
      </c>
      <c r="CX169" s="47">
        <v>0</v>
      </c>
      <c r="CY169" s="47">
        <v>0</v>
      </c>
      <c r="CZ169" s="47">
        <v>100</v>
      </c>
      <c r="DA169" s="42">
        <v>1</v>
      </c>
      <c r="DB169" s="4"/>
      <c r="DE169" s="3"/>
      <c r="DF169" s="4"/>
      <c r="DG169" s="4"/>
      <c r="DH169" s="11"/>
      <c r="DI169" s="3"/>
      <c r="DJ169" s="1"/>
      <c r="DK169" s="1"/>
      <c r="DL169" s="1"/>
    </row>
    <row r="170" spans="1:116" x14ac:dyDescent="0.2">
      <c r="A170" s="12">
        <v>93879</v>
      </c>
      <c r="B170" s="14" t="s">
        <v>642</v>
      </c>
      <c r="C170" s="15" t="s">
        <v>1524</v>
      </c>
      <c r="D170" s="15" t="s">
        <v>634</v>
      </c>
      <c r="E170" s="25" t="s">
        <v>1710</v>
      </c>
      <c r="F170" s="26" t="s">
        <v>477</v>
      </c>
      <c r="G170" s="16">
        <v>3305000</v>
      </c>
      <c r="H170" s="14" t="s">
        <v>91</v>
      </c>
      <c r="I170" s="14" t="s">
        <v>643</v>
      </c>
      <c r="J170" s="12">
        <v>49</v>
      </c>
      <c r="K170" s="14" t="s">
        <v>106</v>
      </c>
      <c r="L170" s="15" t="s">
        <v>2207</v>
      </c>
      <c r="M170" s="15" t="s">
        <v>2138</v>
      </c>
      <c r="N170" s="15">
        <v>7725</v>
      </c>
      <c r="O170" s="15">
        <v>36960</v>
      </c>
      <c r="P170" s="13">
        <v>79</v>
      </c>
      <c r="Q170" s="13">
        <v>0</v>
      </c>
      <c r="R170" s="13">
        <v>0</v>
      </c>
      <c r="S170" s="13">
        <v>0</v>
      </c>
      <c r="T170" s="13">
        <v>127</v>
      </c>
      <c r="U170" s="13">
        <v>0</v>
      </c>
      <c r="V170" s="13">
        <v>424</v>
      </c>
      <c r="W170" s="13">
        <v>1</v>
      </c>
      <c r="X170" s="13">
        <v>0</v>
      </c>
      <c r="Y170" s="13">
        <v>552</v>
      </c>
      <c r="Z170" s="13">
        <v>488</v>
      </c>
      <c r="AA170" s="13">
        <v>69.565217391304344</v>
      </c>
      <c r="AB170" s="13" t="s">
        <v>16</v>
      </c>
      <c r="AC170" s="13" t="s">
        <v>17</v>
      </c>
      <c r="AD170" s="17">
        <v>93</v>
      </c>
      <c r="AE170" s="13">
        <v>141</v>
      </c>
      <c r="AF170" s="13">
        <v>243</v>
      </c>
      <c r="AG170" s="13">
        <v>58</v>
      </c>
      <c r="AH170" s="13">
        <v>16</v>
      </c>
      <c r="AI170" s="18">
        <v>1125.1124</v>
      </c>
      <c r="AJ170" s="18">
        <v>5346.5172000000002</v>
      </c>
      <c r="AK170" s="18">
        <v>8408.5452000000005</v>
      </c>
      <c r="AL170" s="27">
        <f>Table2[[#This Row],[Direct Tax Revenue
Through Current FY]]+Table2[[#This Row],[Direct Tax Revenue
Next FY &amp; After]]</f>
        <v>13755.062400000001</v>
      </c>
      <c r="AM170" s="18">
        <v>1954.6264000000001</v>
      </c>
      <c r="AN170" s="18">
        <v>9553.3817999999992</v>
      </c>
      <c r="AO170" s="18">
        <v>14607.933499999999</v>
      </c>
      <c r="AP170" s="18">
        <f>Table2[[#This Row],[Indirect  &amp; Induced Tax Revenue
Through Current FY]]+Table2[[#This Row],[Indirect  &amp; Induced Tax Revenue
Next FY &amp; After]]</f>
        <v>24161.315299999998</v>
      </c>
      <c r="AQ170" s="18">
        <v>3079.7388000000001</v>
      </c>
      <c r="AR170" s="18">
        <v>14899.898999999999</v>
      </c>
      <c r="AS170" s="18">
        <v>23016.4787</v>
      </c>
      <c r="AT170" s="18">
        <f>Table2[[#This Row],[Total Tax Revenue Generated
Through Current FY]]+Table2[[#This Row],[Total Tax Revenues Generated 
Next FY &amp; After]]</f>
        <v>37916.377699999997</v>
      </c>
      <c r="AU170" s="18">
        <f>VLOOKUP(A:A,[1]AssistancePivot!$1:$1048576,86,FALSE)</f>
        <v>0</v>
      </c>
      <c r="AV170" s="18">
        <v>0</v>
      </c>
      <c r="AW170" s="18">
        <v>0</v>
      </c>
      <c r="AX170" s="18">
        <v>0</v>
      </c>
      <c r="AY170" s="18">
        <v>0</v>
      </c>
      <c r="AZ170" s="18">
        <v>55.6248</v>
      </c>
      <c r="BA170" s="18">
        <v>0</v>
      </c>
      <c r="BB170" s="18">
        <f>Table2[[#This Row],[MRT Savings
Through Current FY]]+Table2[[#This Row],[MRT Savings
Next FY &amp; After]]</f>
        <v>55.6248</v>
      </c>
      <c r="BC170" s="18">
        <v>0</v>
      </c>
      <c r="BD170" s="18">
        <v>0</v>
      </c>
      <c r="BE170" s="18">
        <v>0</v>
      </c>
      <c r="BF170" s="18">
        <f>Table2[[#This Row],[ST Savings
Through Current FY]]+Table2[[#This Row],[ST Savings
Next FY &amp; After]]</f>
        <v>0</v>
      </c>
      <c r="BG170" s="18">
        <v>0</v>
      </c>
      <c r="BH170" s="18">
        <v>0</v>
      </c>
      <c r="BI170" s="18">
        <v>0</v>
      </c>
      <c r="BJ170" s="18">
        <f>Table2[[#This Row],[Energy Savings
Through Current FY]]+Table2[[#This Row],[Energy Savings
Next FY &amp; After]]</f>
        <v>0</v>
      </c>
      <c r="BK170" s="18">
        <v>2.6265999999999998</v>
      </c>
      <c r="BL170" s="18">
        <v>21.766200000000001</v>
      </c>
      <c r="BM170" s="18">
        <v>15.1212</v>
      </c>
      <c r="BN170" s="18">
        <f>Table2[[#This Row],[Bond Savings
Through Current FY]]+Table2[[#This Row],[Bond Savings
Next FY &amp; After]]</f>
        <v>36.8874</v>
      </c>
      <c r="BO170" s="18">
        <v>2.6265999999999998</v>
      </c>
      <c r="BP170" s="18">
        <v>77.391000000000005</v>
      </c>
      <c r="BQ170" s="18">
        <v>15.1212</v>
      </c>
      <c r="BR170" s="18">
        <f>Table2[[#This Row],[Total Savings
Through Current FY]]+Table2[[#This Row],[Total Savings
Next FY &amp; After]]</f>
        <v>92.512200000000007</v>
      </c>
      <c r="BS170" s="18">
        <v>0</v>
      </c>
      <c r="BT170" s="18">
        <v>0</v>
      </c>
      <c r="BU170" s="18">
        <v>0</v>
      </c>
      <c r="BV170" s="18">
        <f>Table2[[#This Row],[Recapture, Cancellation, or Reduction
Through Current FY]]+Table2[[#This Row],[Recapture, Cancellation, or Reduction
Next FY &amp; After]]</f>
        <v>0</v>
      </c>
      <c r="BW170" s="18">
        <v>0</v>
      </c>
      <c r="BX170" s="18">
        <v>0</v>
      </c>
      <c r="BY170" s="18">
        <v>0</v>
      </c>
      <c r="BZ170" s="18">
        <f>Table2[[#This Row],[Penalty Paid
Through Current FY]]+Table2[[#This Row],[Penalty Paid
Next FY &amp; After]]</f>
        <v>0</v>
      </c>
      <c r="CA170" s="18">
        <v>0</v>
      </c>
      <c r="CB170" s="18">
        <v>0</v>
      </c>
      <c r="CC170" s="18">
        <v>0</v>
      </c>
      <c r="CD170" s="18">
        <f>Table2[[#This Row],[Total Recapture &amp; Penalties
Through Current FY]]+Table2[[#This Row],[Total Recapture &amp; Penalties
Next FY &amp; After]]</f>
        <v>0</v>
      </c>
      <c r="CE170" s="18">
        <v>3077.1122</v>
      </c>
      <c r="CF170" s="18">
        <v>14822.508</v>
      </c>
      <c r="CG170" s="18">
        <v>23001.357499999998</v>
      </c>
      <c r="CH170" s="18">
        <f>Table2[[#This Row],[Total Net Tax Revenue Generated
Through Current FY]]+Table2[[#This Row],[Total Net Tax Revenue Generated
Next FY &amp; After]]</f>
        <v>37823.8655</v>
      </c>
      <c r="CI170" s="18">
        <v>0</v>
      </c>
      <c r="CJ170" s="18">
        <v>0</v>
      </c>
      <c r="CK170" s="18">
        <v>0</v>
      </c>
      <c r="CL170" s="18">
        <v>0</v>
      </c>
      <c r="CM170" s="43">
        <v>0</v>
      </c>
      <c r="CN170" s="43">
        <v>0</v>
      </c>
      <c r="CO170" s="43">
        <v>0</v>
      </c>
      <c r="CP170" s="43">
        <v>552</v>
      </c>
      <c r="CQ170" s="43">
        <f>Table2[[#This Row],[Total Number of Industrial Jobs]]+Table2[[#This Row],[Total Number of Restaurant Jobs]]+Table2[[#This Row],[Total Number of Retail Jobs]]+Table2[[#This Row],[Total Number of Other Jobs]]</f>
        <v>552</v>
      </c>
      <c r="CR170" s="43">
        <v>0</v>
      </c>
      <c r="CS170" s="43">
        <v>0</v>
      </c>
      <c r="CT170" s="43">
        <v>0</v>
      </c>
      <c r="CU170" s="43">
        <v>552</v>
      </c>
      <c r="CV170" s="43">
        <f>Table2[[#This Row],[Number of Industrial Jobs Earning a Living Wage or more]]+Table2[[#This Row],[Number of Restaurant Jobs Earning a Living Wage or more]]+Table2[[#This Row],[Number of Retail Jobs Earning a Living Wage or more]]+Table2[[#This Row],[Number of Other Jobs Earning a Living Wage or more]]</f>
        <v>552</v>
      </c>
      <c r="CW170" s="47">
        <v>0</v>
      </c>
      <c r="CX170" s="47">
        <v>0</v>
      </c>
      <c r="CY170" s="47">
        <v>0</v>
      </c>
      <c r="CZ170" s="47">
        <v>100</v>
      </c>
      <c r="DA170" s="42">
        <v>1</v>
      </c>
      <c r="DB170" s="4"/>
      <c r="DE170" s="3"/>
      <c r="DF170" s="4"/>
      <c r="DG170" s="4"/>
      <c r="DH170" s="11"/>
      <c r="DI170" s="3"/>
      <c r="DJ170" s="1"/>
      <c r="DK170" s="1"/>
      <c r="DL170" s="1"/>
    </row>
    <row r="171" spans="1:116" x14ac:dyDescent="0.2">
      <c r="A171" s="12">
        <v>94256</v>
      </c>
      <c r="B171" s="14" t="s">
        <v>1484</v>
      </c>
      <c r="C171" s="15" t="s">
        <v>1524</v>
      </c>
      <c r="D171" s="15" t="s">
        <v>1870</v>
      </c>
      <c r="E171" s="25" t="s">
        <v>1871</v>
      </c>
      <c r="F171" s="26" t="s">
        <v>477</v>
      </c>
      <c r="G171" s="16">
        <v>11305000</v>
      </c>
      <c r="H171" s="14" t="s">
        <v>91</v>
      </c>
      <c r="I171" s="14" t="s">
        <v>1893</v>
      </c>
      <c r="J171" s="12">
        <v>51</v>
      </c>
      <c r="K171" s="14" t="s">
        <v>106</v>
      </c>
      <c r="L171" s="15" t="s">
        <v>2417</v>
      </c>
      <c r="M171" s="15" t="s">
        <v>2212</v>
      </c>
      <c r="N171" s="15">
        <v>6800</v>
      </c>
      <c r="O171" s="15">
        <v>2584</v>
      </c>
      <c r="P171" s="13">
        <v>25</v>
      </c>
      <c r="Q171" s="13">
        <v>0</v>
      </c>
      <c r="R171" s="13">
        <v>0</v>
      </c>
      <c r="S171" s="13">
        <v>0</v>
      </c>
      <c r="T171" s="13">
        <v>0</v>
      </c>
      <c r="U171" s="13">
        <v>0</v>
      </c>
      <c r="V171" s="13">
        <v>0</v>
      </c>
      <c r="W171" s="13">
        <v>0</v>
      </c>
      <c r="X171" s="13">
        <v>0</v>
      </c>
      <c r="Y171" s="13">
        <v>0</v>
      </c>
      <c r="Z171" s="13">
        <v>0</v>
      </c>
      <c r="AA171" s="13">
        <v>0</v>
      </c>
      <c r="AB171" s="13" t="s">
        <v>16</v>
      </c>
      <c r="AC171" s="13" t="s">
        <v>17</v>
      </c>
      <c r="AD171" s="17">
        <v>0</v>
      </c>
      <c r="AE171" s="13">
        <v>0</v>
      </c>
      <c r="AF171" s="13">
        <v>0</v>
      </c>
      <c r="AG171" s="13">
        <v>0</v>
      </c>
      <c r="AH171" s="13">
        <v>0</v>
      </c>
      <c r="AI171" s="18">
        <v>36.912199999999999</v>
      </c>
      <c r="AJ171" s="18">
        <v>36.912199999999999</v>
      </c>
      <c r="AK171" s="18">
        <v>0</v>
      </c>
      <c r="AL171" s="27">
        <f>Table2[[#This Row],[Direct Tax Revenue
Through Current FY]]+Table2[[#This Row],[Direct Tax Revenue
Next FY &amp; After]]</f>
        <v>36.912199999999999</v>
      </c>
      <c r="AM171" s="18">
        <v>0</v>
      </c>
      <c r="AN171" s="18">
        <v>0</v>
      </c>
      <c r="AO171" s="18">
        <v>0</v>
      </c>
      <c r="AP171" s="18">
        <f>Table2[[#This Row],[Indirect  &amp; Induced Tax Revenue
Through Current FY]]+Table2[[#This Row],[Indirect  &amp; Induced Tax Revenue
Next FY &amp; After]]</f>
        <v>0</v>
      </c>
      <c r="AQ171" s="18">
        <v>36.912199999999999</v>
      </c>
      <c r="AR171" s="18">
        <v>36.912199999999999</v>
      </c>
      <c r="AS171" s="18">
        <v>0</v>
      </c>
      <c r="AT171" s="18">
        <f>Table2[[#This Row],[Total Tax Revenue Generated
Through Current FY]]+Table2[[#This Row],[Total Tax Revenues Generated 
Next FY &amp; After]]</f>
        <v>36.912199999999999</v>
      </c>
      <c r="AU171" s="18">
        <f>VLOOKUP(A:A,[1]AssistancePivot!$1:$1048576,86,FALSE)</f>
        <v>0</v>
      </c>
      <c r="AV171" s="18">
        <v>0</v>
      </c>
      <c r="AW171" s="18">
        <v>0</v>
      </c>
      <c r="AX171" s="18">
        <v>0</v>
      </c>
      <c r="AY171" s="18">
        <v>36.912199999999999</v>
      </c>
      <c r="AZ171" s="18">
        <v>36.912199999999999</v>
      </c>
      <c r="BA171" s="18">
        <v>0</v>
      </c>
      <c r="BB171" s="18">
        <f>Table2[[#This Row],[MRT Savings
Through Current FY]]+Table2[[#This Row],[MRT Savings
Next FY &amp; After]]</f>
        <v>36.912199999999999</v>
      </c>
      <c r="BC171" s="18">
        <v>0</v>
      </c>
      <c r="BD171" s="18">
        <v>0</v>
      </c>
      <c r="BE171" s="18">
        <v>0</v>
      </c>
      <c r="BF171" s="18">
        <f>Table2[[#This Row],[ST Savings
Through Current FY]]+Table2[[#This Row],[ST Savings
Next FY &amp; After]]</f>
        <v>0</v>
      </c>
      <c r="BG171" s="18">
        <v>0</v>
      </c>
      <c r="BH171" s="18">
        <v>0</v>
      </c>
      <c r="BI171" s="18">
        <v>0</v>
      </c>
      <c r="BJ171" s="18">
        <f>Table2[[#This Row],[Energy Savings
Through Current FY]]+Table2[[#This Row],[Energy Savings
Next FY &amp; After]]</f>
        <v>0</v>
      </c>
      <c r="BK171" s="18">
        <v>0.80789999999999995</v>
      </c>
      <c r="BL171" s="18">
        <v>0.80789999999999995</v>
      </c>
      <c r="BM171" s="18">
        <v>10.2538</v>
      </c>
      <c r="BN171" s="18">
        <f>Table2[[#This Row],[Bond Savings
Through Current FY]]+Table2[[#This Row],[Bond Savings
Next FY &amp; After]]</f>
        <v>11.0617</v>
      </c>
      <c r="BO171" s="18">
        <v>37.720100000000002</v>
      </c>
      <c r="BP171" s="18">
        <v>37.720100000000002</v>
      </c>
      <c r="BQ171" s="18">
        <v>10.2538</v>
      </c>
      <c r="BR171" s="18">
        <f>Table2[[#This Row],[Total Savings
Through Current FY]]+Table2[[#This Row],[Total Savings
Next FY &amp; After]]</f>
        <v>47.9739</v>
      </c>
      <c r="BS171" s="18">
        <v>0</v>
      </c>
      <c r="BT171" s="18">
        <v>0</v>
      </c>
      <c r="BU171" s="18">
        <v>0</v>
      </c>
      <c r="BV171" s="18">
        <f>Table2[[#This Row],[Recapture, Cancellation, or Reduction
Through Current FY]]+Table2[[#This Row],[Recapture, Cancellation, or Reduction
Next FY &amp; After]]</f>
        <v>0</v>
      </c>
      <c r="BW171" s="18">
        <v>0</v>
      </c>
      <c r="BX171" s="18">
        <v>0</v>
      </c>
      <c r="BY171" s="18">
        <v>0</v>
      </c>
      <c r="BZ171" s="18">
        <f>Table2[[#This Row],[Penalty Paid
Through Current FY]]+Table2[[#This Row],[Penalty Paid
Next FY &amp; After]]</f>
        <v>0</v>
      </c>
      <c r="CA171" s="18">
        <v>0</v>
      </c>
      <c r="CB171" s="18">
        <v>0</v>
      </c>
      <c r="CC171" s="18">
        <v>0</v>
      </c>
      <c r="CD171" s="18">
        <f>Table2[[#This Row],[Total Recapture &amp; Penalties
Through Current FY]]+Table2[[#This Row],[Total Recapture &amp; Penalties
Next FY &amp; After]]</f>
        <v>0</v>
      </c>
      <c r="CE171" s="18">
        <v>-0.80789999999999995</v>
      </c>
      <c r="CF171" s="18">
        <v>-0.80789999999999995</v>
      </c>
      <c r="CG171" s="18">
        <v>-10.2538</v>
      </c>
      <c r="CH171" s="18">
        <f>Table2[[#This Row],[Total Net Tax Revenue Generated
Through Current FY]]+Table2[[#This Row],[Total Net Tax Revenue Generated
Next FY &amp; After]]</f>
        <v>-11.0617</v>
      </c>
      <c r="CI171" s="18">
        <v>2265</v>
      </c>
      <c r="CJ171" s="18">
        <v>0</v>
      </c>
      <c r="CK171" s="18">
        <v>0</v>
      </c>
      <c r="CL171" s="18">
        <v>0</v>
      </c>
      <c r="CM171" s="43">
        <v>0</v>
      </c>
      <c r="CN171" s="43">
        <v>0</v>
      </c>
      <c r="CO171" s="43">
        <v>0</v>
      </c>
      <c r="CP171" s="43">
        <v>0</v>
      </c>
      <c r="CQ171" s="43">
        <f>Table2[[#This Row],[Total Number of Industrial Jobs]]+Table2[[#This Row],[Total Number of Restaurant Jobs]]+Table2[[#This Row],[Total Number of Retail Jobs]]+Table2[[#This Row],[Total Number of Other Jobs]]</f>
        <v>0</v>
      </c>
      <c r="CR171" s="43">
        <v>0</v>
      </c>
      <c r="CS171" s="43">
        <v>0</v>
      </c>
      <c r="CT171" s="43">
        <v>0</v>
      </c>
      <c r="CU171" s="43">
        <v>0</v>
      </c>
      <c r="CV171" s="43">
        <f>Table2[[#This Row],[Number of Industrial Jobs Earning a Living Wage or more]]+Table2[[#This Row],[Number of Restaurant Jobs Earning a Living Wage or more]]+Table2[[#This Row],[Number of Retail Jobs Earning a Living Wage or more]]+Table2[[#This Row],[Number of Other Jobs Earning a Living Wage or more]]</f>
        <v>0</v>
      </c>
      <c r="CW171" s="47">
        <v>0</v>
      </c>
      <c r="CX171" s="47">
        <v>0</v>
      </c>
      <c r="CY171" s="47">
        <v>0</v>
      </c>
      <c r="CZ171" s="47">
        <v>0</v>
      </c>
      <c r="DA171" s="42"/>
      <c r="DB171" s="4"/>
      <c r="DE171" s="3"/>
      <c r="DF171" s="4"/>
      <c r="DG171" s="4"/>
      <c r="DH171" s="11"/>
      <c r="DI171" s="3"/>
      <c r="DJ171" s="1"/>
      <c r="DK171" s="1"/>
      <c r="DL171" s="1"/>
    </row>
    <row r="172" spans="1:116" x14ac:dyDescent="0.2">
      <c r="A172" s="12">
        <v>92449</v>
      </c>
      <c r="B172" s="14" t="s">
        <v>117</v>
      </c>
      <c r="C172" s="15" t="s">
        <v>1518</v>
      </c>
      <c r="D172" s="15" t="s">
        <v>119</v>
      </c>
      <c r="E172" s="25" t="s">
        <v>1664</v>
      </c>
      <c r="F172" s="26" t="s">
        <v>13</v>
      </c>
      <c r="G172" s="16">
        <v>3500000</v>
      </c>
      <c r="H172" s="14" t="s">
        <v>22</v>
      </c>
      <c r="I172" s="14" t="s">
        <v>118</v>
      </c>
      <c r="J172" s="12">
        <v>31</v>
      </c>
      <c r="K172" s="14" t="s">
        <v>20</v>
      </c>
      <c r="L172" s="15" t="s">
        <v>1956</v>
      </c>
      <c r="M172" s="15" t="s">
        <v>1935</v>
      </c>
      <c r="N172" s="15">
        <v>51520</v>
      </c>
      <c r="O172" s="15">
        <v>36500</v>
      </c>
      <c r="P172" s="13">
        <v>0</v>
      </c>
      <c r="Q172" s="13">
        <v>60</v>
      </c>
      <c r="R172" s="13">
        <v>0</v>
      </c>
      <c r="S172" s="13">
        <v>0</v>
      </c>
      <c r="T172" s="13">
        <v>205</v>
      </c>
      <c r="U172" s="13">
        <v>0</v>
      </c>
      <c r="V172" s="13">
        <v>200</v>
      </c>
      <c r="W172" s="13">
        <v>0</v>
      </c>
      <c r="X172" s="13">
        <v>0</v>
      </c>
      <c r="Y172" s="13">
        <v>405</v>
      </c>
      <c r="Z172" s="13">
        <v>302</v>
      </c>
      <c r="AA172" s="13">
        <v>64.444444444444443</v>
      </c>
      <c r="AB172" s="13" t="s">
        <v>16</v>
      </c>
      <c r="AC172" s="13" t="s">
        <v>17</v>
      </c>
      <c r="AD172" s="17">
        <v>21</v>
      </c>
      <c r="AE172" s="13">
        <v>229</v>
      </c>
      <c r="AF172" s="13">
        <v>121</v>
      </c>
      <c r="AG172" s="13">
        <v>26</v>
      </c>
      <c r="AH172" s="13">
        <v>8</v>
      </c>
      <c r="AI172" s="18">
        <v>1206.4912999999999</v>
      </c>
      <c r="AJ172" s="18">
        <v>13368.027</v>
      </c>
      <c r="AK172" s="18">
        <v>845.57330000000002</v>
      </c>
      <c r="AL172" s="27">
        <f>Table2[[#This Row],[Direct Tax Revenue
Through Current FY]]+Table2[[#This Row],[Direct Tax Revenue
Next FY &amp; After]]</f>
        <v>14213.6003</v>
      </c>
      <c r="AM172" s="18">
        <v>1478.6341</v>
      </c>
      <c r="AN172" s="18">
        <v>16663.937000000002</v>
      </c>
      <c r="AO172" s="18">
        <v>1036.3052</v>
      </c>
      <c r="AP172" s="18">
        <f>Table2[[#This Row],[Indirect  &amp; Induced Tax Revenue
Through Current FY]]+Table2[[#This Row],[Indirect  &amp; Induced Tax Revenue
Next FY &amp; After]]</f>
        <v>17700.242200000001</v>
      </c>
      <c r="AQ172" s="18">
        <v>2685.1253999999999</v>
      </c>
      <c r="AR172" s="18">
        <v>30031.964</v>
      </c>
      <c r="AS172" s="18">
        <v>1881.8785</v>
      </c>
      <c r="AT172" s="18">
        <f>Table2[[#This Row],[Total Tax Revenue Generated
Through Current FY]]+Table2[[#This Row],[Total Tax Revenues Generated 
Next FY &amp; After]]</f>
        <v>31913.842499999999</v>
      </c>
      <c r="AU172" s="18">
        <f>VLOOKUP(A:A,[1]AssistancePivot!$1:$1048576,86,FALSE)</f>
        <v>109.18470000000001</v>
      </c>
      <c r="AV172" s="18">
        <v>769.40949999999998</v>
      </c>
      <c r="AW172" s="18">
        <v>76.522499999999994</v>
      </c>
      <c r="AX172" s="18">
        <v>845.93200000000002</v>
      </c>
      <c r="AY172" s="18">
        <v>0</v>
      </c>
      <c r="AZ172" s="18">
        <v>43.862499999999997</v>
      </c>
      <c r="BA172" s="18">
        <v>0</v>
      </c>
      <c r="BB172" s="18">
        <f>Table2[[#This Row],[MRT Savings
Through Current FY]]+Table2[[#This Row],[MRT Savings
Next FY &amp; After]]</f>
        <v>43.862499999999997</v>
      </c>
      <c r="BC172" s="18">
        <v>0</v>
      </c>
      <c r="BD172" s="18">
        <v>0</v>
      </c>
      <c r="BE172" s="18">
        <v>0</v>
      </c>
      <c r="BF172" s="18">
        <f>Table2[[#This Row],[ST Savings
Through Current FY]]+Table2[[#This Row],[ST Savings
Next FY &amp; After]]</f>
        <v>0</v>
      </c>
      <c r="BG172" s="18">
        <v>0</v>
      </c>
      <c r="BH172" s="18">
        <v>0</v>
      </c>
      <c r="BI172" s="18">
        <v>0</v>
      </c>
      <c r="BJ172" s="18">
        <f>Table2[[#This Row],[Energy Savings
Through Current FY]]+Table2[[#This Row],[Energy Savings
Next FY &amp; After]]</f>
        <v>0</v>
      </c>
      <c r="BK172" s="18">
        <v>0</v>
      </c>
      <c r="BL172" s="18">
        <v>0</v>
      </c>
      <c r="BM172" s="18">
        <v>0</v>
      </c>
      <c r="BN172" s="18">
        <f>Table2[[#This Row],[Bond Savings
Through Current FY]]+Table2[[#This Row],[Bond Savings
Next FY &amp; After]]</f>
        <v>0</v>
      </c>
      <c r="BO172" s="18">
        <v>109.18470000000001</v>
      </c>
      <c r="BP172" s="18">
        <v>813.27200000000005</v>
      </c>
      <c r="BQ172" s="18">
        <v>76.522499999999994</v>
      </c>
      <c r="BR172" s="18">
        <f>Table2[[#This Row],[Total Savings
Through Current FY]]+Table2[[#This Row],[Total Savings
Next FY &amp; After]]</f>
        <v>889.79450000000008</v>
      </c>
      <c r="BS172" s="18">
        <v>0</v>
      </c>
      <c r="BT172" s="18">
        <v>0</v>
      </c>
      <c r="BU172" s="18">
        <v>0</v>
      </c>
      <c r="BV172" s="18">
        <f>Table2[[#This Row],[Recapture, Cancellation, or Reduction
Through Current FY]]+Table2[[#This Row],[Recapture, Cancellation, or Reduction
Next FY &amp; After]]</f>
        <v>0</v>
      </c>
      <c r="BW172" s="18">
        <v>0</v>
      </c>
      <c r="BX172" s="18">
        <v>0</v>
      </c>
      <c r="BY172" s="18">
        <v>0</v>
      </c>
      <c r="BZ172" s="18">
        <f>Table2[[#This Row],[Penalty Paid
Through Current FY]]+Table2[[#This Row],[Penalty Paid
Next FY &amp; After]]</f>
        <v>0</v>
      </c>
      <c r="CA172" s="18">
        <v>0</v>
      </c>
      <c r="CB172" s="18">
        <v>0</v>
      </c>
      <c r="CC172" s="18">
        <v>0</v>
      </c>
      <c r="CD172" s="18">
        <f>Table2[[#This Row],[Total Recapture &amp; Penalties
Through Current FY]]+Table2[[#This Row],[Total Recapture &amp; Penalties
Next FY &amp; After]]</f>
        <v>0</v>
      </c>
      <c r="CE172" s="18">
        <v>2575.9407000000001</v>
      </c>
      <c r="CF172" s="18">
        <v>29218.691999999999</v>
      </c>
      <c r="CG172" s="18">
        <v>1805.356</v>
      </c>
      <c r="CH172" s="18">
        <f>Table2[[#This Row],[Total Net Tax Revenue Generated
Through Current FY]]+Table2[[#This Row],[Total Net Tax Revenue Generated
Next FY &amp; After]]</f>
        <v>31024.047999999999</v>
      </c>
      <c r="CI172" s="18">
        <v>0</v>
      </c>
      <c r="CJ172" s="18">
        <v>0</v>
      </c>
      <c r="CK172" s="18">
        <v>0</v>
      </c>
      <c r="CL172" s="18">
        <v>0</v>
      </c>
      <c r="CM172" s="43">
        <v>405</v>
      </c>
      <c r="CN172" s="43">
        <v>0</v>
      </c>
      <c r="CO172" s="43">
        <v>0</v>
      </c>
      <c r="CP172" s="43">
        <v>0</v>
      </c>
      <c r="CQ172" s="43">
        <f>Table2[[#This Row],[Total Number of Industrial Jobs]]+Table2[[#This Row],[Total Number of Restaurant Jobs]]+Table2[[#This Row],[Total Number of Retail Jobs]]+Table2[[#This Row],[Total Number of Other Jobs]]</f>
        <v>405</v>
      </c>
      <c r="CR172" s="43">
        <v>405</v>
      </c>
      <c r="CS172" s="43">
        <v>0</v>
      </c>
      <c r="CT172" s="43">
        <v>0</v>
      </c>
      <c r="CU172" s="43">
        <v>0</v>
      </c>
      <c r="CV172" s="43">
        <f>Table2[[#This Row],[Number of Industrial Jobs Earning a Living Wage or more]]+Table2[[#This Row],[Number of Restaurant Jobs Earning a Living Wage or more]]+Table2[[#This Row],[Number of Retail Jobs Earning a Living Wage or more]]+Table2[[#This Row],[Number of Other Jobs Earning a Living Wage or more]]</f>
        <v>405</v>
      </c>
      <c r="CW172" s="47">
        <v>100</v>
      </c>
      <c r="CX172" s="47">
        <v>0</v>
      </c>
      <c r="CY172" s="47">
        <v>0</v>
      </c>
      <c r="CZ172" s="47">
        <v>0</v>
      </c>
      <c r="DA172" s="42">
        <v>1</v>
      </c>
      <c r="DB172" s="4"/>
      <c r="DE172" s="3"/>
      <c r="DF172" s="4"/>
      <c r="DG172" s="4"/>
      <c r="DH172" s="11"/>
      <c r="DI172" s="3"/>
      <c r="DJ172" s="1"/>
      <c r="DK172" s="1"/>
      <c r="DL172" s="1"/>
    </row>
    <row r="173" spans="1:116" x14ac:dyDescent="0.2">
      <c r="A173" s="12">
        <v>92950</v>
      </c>
      <c r="B173" s="14" t="s">
        <v>340</v>
      </c>
      <c r="C173" s="15" t="s">
        <v>1564</v>
      </c>
      <c r="D173" s="15" t="s">
        <v>342</v>
      </c>
      <c r="E173" s="25" t="s">
        <v>1684</v>
      </c>
      <c r="F173" s="26" t="s">
        <v>13</v>
      </c>
      <c r="G173" s="16">
        <v>1800000</v>
      </c>
      <c r="H173" s="14" t="s">
        <v>251</v>
      </c>
      <c r="I173" s="14" t="s">
        <v>341</v>
      </c>
      <c r="J173" s="12">
        <v>22</v>
      </c>
      <c r="K173" s="14" t="s">
        <v>20</v>
      </c>
      <c r="L173" s="15" t="s">
        <v>2062</v>
      </c>
      <c r="M173" s="15" t="s">
        <v>1902</v>
      </c>
      <c r="N173" s="15">
        <v>310000</v>
      </c>
      <c r="O173" s="15">
        <v>328340</v>
      </c>
      <c r="P173" s="13">
        <v>787</v>
      </c>
      <c r="Q173" s="13">
        <v>2</v>
      </c>
      <c r="R173" s="13">
        <v>0</v>
      </c>
      <c r="S173" s="13">
        <v>0</v>
      </c>
      <c r="T173" s="13">
        <v>0</v>
      </c>
      <c r="U173" s="13">
        <v>0</v>
      </c>
      <c r="V173" s="13">
        <v>515</v>
      </c>
      <c r="W173" s="13">
        <v>0</v>
      </c>
      <c r="X173" s="13">
        <v>0</v>
      </c>
      <c r="Y173" s="13">
        <v>515</v>
      </c>
      <c r="Z173" s="13">
        <v>515</v>
      </c>
      <c r="AA173" s="13">
        <v>39.029126213592235</v>
      </c>
      <c r="AB173" s="13" t="s">
        <v>16</v>
      </c>
      <c r="AC173" s="13" t="s">
        <v>17</v>
      </c>
      <c r="AD173" s="17">
        <v>475</v>
      </c>
      <c r="AE173" s="13">
        <v>0</v>
      </c>
      <c r="AF173" s="13">
        <v>1</v>
      </c>
      <c r="AG173" s="13">
        <v>1</v>
      </c>
      <c r="AH173" s="13">
        <v>38</v>
      </c>
      <c r="AI173" s="18">
        <v>8810.0653000000002</v>
      </c>
      <c r="AJ173" s="18">
        <v>81928.290800000002</v>
      </c>
      <c r="AK173" s="18">
        <v>18326.7317</v>
      </c>
      <c r="AL173" s="27">
        <f>Table2[[#This Row],[Direct Tax Revenue
Through Current FY]]+Table2[[#This Row],[Direct Tax Revenue
Next FY &amp; After]]</f>
        <v>100255.02250000001</v>
      </c>
      <c r="AM173" s="18">
        <v>8518.7950000000001</v>
      </c>
      <c r="AN173" s="18">
        <v>74821.783200000005</v>
      </c>
      <c r="AO173" s="18">
        <v>17720.830399999999</v>
      </c>
      <c r="AP173" s="18">
        <f>Table2[[#This Row],[Indirect  &amp; Induced Tax Revenue
Through Current FY]]+Table2[[#This Row],[Indirect  &amp; Induced Tax Revenue
Next FY &amp; After]]</f>
        <v>92542.613600000012</v>
      </c>
      <c r="AQ173" s="18">
        <v>17328.8603</v>
      </c>
      <c r="AR173" s="18">
        <v>156750.07399999999</v>
      </c>
      <c r="AS173" s="18">
        <v>36047.562100000003</v>
      </c>
      <c r="AT173" s="18">
        <f>Table2[[#This Row],[Total Tax Revenue Generated
Through Current FY]]+Table2[[#This Row],[Total Tax Revenues Generated 
Next FY &amp; After]]</f>
        <v>192797.6361</v>
      </c>
      <c r="AU173" s="18">
        <f>VLOOKUP(A:A,[1]AssistancePivot!$1:$1048576,86,FALSE)</f>
        <v>676.11220000000003</v>
      </c>
      <c r="AV173" s="18">
        <v>4056.1795999999999</v>
      </c>
      <c r="AW173" s="18">
        <v>1406.4512</v>
      </c>
      <c r="AX173" s="18">
        <v>5462.6307999999999</v>
      </c>
      <c r="AY173" s="18">
        <v>0</v>
      </c>
      <c r="AZ173" s="18">
        <v>0</v>
      </c>
      <c r="BA173" s="18">
        <v>0</v>
      </c>
      <c r="BB173" s="18">
        <f>Table2[[#This Row],[MRT Savings
Through Current FY]]+Table2[[#This Row],[MRT Savings
Next FY &amp; After]]</f>
        <v>0</v>
      </c>
      <c r="BC173" s="18">
        <v>0</v>
      </c>
      <c r="BD173" s="18">
        <v>94.743899999999996</v>
      </c>
      <c r="BE173" s="18">
        <v>0</v>
      </c>
      <c r="BF173" s="18">
        <f>Table2[[#This Row],[ST Savings
Through Current FY]]+Table2[[#This Row],[ST Savings
Next FY &amp; After]]</f>
        <v>94.743899999999996</v>
      </c>
      <c r="BG173" s="18">
        <v>0</v>
      </c>
      <c r="BH173" s="18">
        <v>18.386500000000002</v>
      </c>
      <c r="BI173" s="18">
        <v>0</v>
      </c>
      <c r="BJ173" s="18">
        <f>Table2[[#This Row],[Energy Savings
Through Current FY]]+Table2[[#This Row],[Energy Savings
Next FY &amp; After]]</f>
        <v>18.386500000000002</v>
      </c>
      <c r="BK173" s="18">
        <v>0</v>
      </c>
      <c r="BL173" s="18">
        <v>0</v>
      </c>
      <c r="BM173" s="18">
        <v>0</v>
      </c>
      <c r="BN173" s="18">
        <f>Table2[[#This Row],[Bond Savings
Through Current FY]]+Table2[[#This Row],[Bond Savings
Next FY &amp; After]]</f>
        <v>0</v>
      </c>
      <c r="BO173" s="18">
        <v>676.11220000000003</v>
      </c>
      <c r="BP173" s="18">
        <v>4169.3100000000004</v>
      </c>
      <c r="BQ173" s="18">
        <v>1406.4512</v>
      </c>
      <c r="BR173" s="18">
        <f>Table2[[#This Row],[Total Savings
Through Current FY]]+Table2[[#This Row],[Total Savings
Next FY &amp; After]]</f>
        <v>5575.7612000000008</v>
      </c>
      <c r="BS173" s="18">
        <v>0</v>
      </c>
      <c r="BT173" s="18">
        <v>0</v>
      </c>
      <c r="BU173" s="18">
        <v>0</v>
      </c>
      <c r="BV173" s="18">
        <f>Table2[[#This Row],[Recapture, Cancellation, or Reduction
Through Current FY]]+Table2[[#This Row],[Recapture, Cancellation, or Reduction
Next FY &amp; After]]</f>
        <v>0</v>
      </c>
      <c r="BW173" s="18">
        <v>0</v>
      </c>
      <c r="BX173" s="18">
        <v>0</v>
      </c>
      <c r="BY173" s="18">
        <v>0</v>
      </c>
      <c r="BZ173" s="18">
        <f>Table2[[#This Row],[Penalty Paid
Through Current FY]]+Table2[[#This Row],[Penalty Paid
Next FY &amp; After]]</f>
        <v>0</v>
      </c>
      <c r="CA173" s="18">
        <v>0</v>
      </c>
      <c r="CB173" s="18">
        <v>0</v>
      </c>
      <c r="CC173" s="18">
        <v>0</v>
      </c>
      <c r="CD173" s="18">
        <f>Table2[[#This Row],[Total Recapture &amp; Penalties
Through Current FY]]+Table2[[#This Row],[Total Recapture &amp; Penalties
Next FY &amp; After]]</f>
        <v>0</v>
      </c>
      <c r="CE173" s="18">
        <v>16652.748100000001</v>
      </c>
      <c r="CF173" s="18">
        <v>152580.764</v>
      </c>
      <c r="CG173" s="18">
        <v>34641.1109</v>
      </c>
      <c r="CH173" s="18">
        <f>Table2[[#This Row],[Total Net Tax Revenue Generated
Through Current FY]]+Table2[[#This Row],[Total Net Tax Revenue Generated
Next FY &amp; After]]</f>
        <v>187221.8749</v>
      </c>
      <c r="CI173" s="18">
        <v>0</v>
      </c>
      <c r="CJ173" s="18">
        <v>0</v>
      </c>
      <c r="CK173" s="18">
        <v>0</v>
      </c>
      <c r="CL173" s="18">
        <v>0</v>
      </c>
      <c r="CM173" s="43">
        <v>0</v>
      </c>
      <c r="CN173" s="43">
        <v>0</v>
      </c>
      <c r="CO173" s="43">
        <v>0</v>
      </c>
      <c r="CP173" s="43">
        <v>515</v>
      </c>
      <c r="CQ173" s="43">
        <f>Table2[[#This Row],[Total Number of Industrial Jobs]]+Table2[[#This Row],[Total Number of Restaurant Jobs]]+Table2[[#This Row],[Total Number of Retail Jobs]]+Table2[[#This Row],[Total Number of Other Jobs]]</f>
        <v>515</v>
      </c>
      <c r="CR173" s="43">
        <v>0</v>
      </c>
      <c r="CS173" s="43">
        <v>0</v>
      </c>
      <c r="CT173" s="43">
        <v>0</v>
      </c>
      <c r="CU173" s="43">
        <v>515</v>
      </c>
      <c r="CV173" s="43">
        <f>Table2[[#This Row],[Number of Industrial Jobs Earning a Living Wage or more]]+Table2[[#This Row],[Number of Restaurant Jobs Earning a Living Wage or more]]+Table2[[#This Row],[Number of Retail Jobs Earning a Living Wage or more]]+Table2[[#This Row],[Number of Other Jobs Earning a Living Wage or more]]</f>
        <v>515</v>
      </c>
      <c r="CW173" s="47">
        <v>0</v>
      </c>
      <c r="CX173" s="47">
        <v>0</v>
      </c>
      <c r="CY173" s="47">
        <v>0</v>
      </c>
      <c r="CZ173" s="47">
        <v>100</v>
      </c>
      <c r="DA173" s="42">
        <v>1</v>
      </c>
      <c r="DB173" s="4"/>
      <c r="DE173" s="3"/>
      <c r="DF173" s="4"/>
      <c r="DG173" s="4"/>
      <c r="DH173" s="11"/>
      <c r="DI173" s="3"/>
      <c r="DJ173" s="1"/>
      <c r="DK173" s="1"/>
      <c r="DL173" s="1"/>
    </row>
    <row r="174" spans="1:116" x14ac:dyDescent="0.2">
      <c r="A174" s="12">
        <v>92670</v>
      </c>
      <c r="B174" s="14" t="s">
        <v>201</v>
      </c>
      <c r="C174" s="15" t="s">
        <v>1544</v>
      </c>
      <c r="D174" s="15" t="s">
        <v>203</v>
      </c>
      <c r="E174" s="25" t="s">
        <v>1665</v>
      </c>
      <c r="F174" s="26" t="s">
        <v>13</v>
      </c>
      <c r="G174" s="16">
        <v>1501000</v>
      </c>
      <c r="H174" s="14" t="s">
        <v>22</v>
      </c>
      <c r="I174" s="14" t="s">
        <v>202</v>
      </c>
      <c r="J174" s="12">
        <v>22</v>
      </c>
      <c r="K174" s="14" t="s">
        <v>20</v>
      </c>
      <c r="L174" s="15" t="s">
        <v>2011</v>
      </c>
      <c r="M174" s="15" t="s">
        <v>2012</v>
      </c>
      <c r="N174" s="15">
        <v>9125</v>
      </c>
      <c r="O174" s="15">
        <v>10005</v>
      </c>
      <c r="P174" s="13">
        <v>0</v>
      </c>
      <c r="Q174" s="13">
        <v>4</v>
      </c>
      <c r="R174" s="13">
        <v>0</v>
      </c>
      <c r="S174" s="13">
        <v>0</v>
      </c>
      <c r="T174" s="13">
        <v>2</v>
      </c>
      <c r="U174" s="13">
        <v>0</v>
      </c>
      <c r="V174" s="13">
        <v>23</v>
      </c>
      <c r="W174" s="13">
        <v>0</v>
      </c>
      <c r="X174" s="13">
        <v>0</v>
      </c>
      <c r="Y174" s="13">
        <v>25</v>
      </c>
      <c r="Z174" s="13">
        <v>24</v>
      </c>
      <c r="AA174" s="13">
        <v>68</v>
      </c>
      <c r="AB174" s="13" t="s">
        <v>16</v>
      </c>
      <c r="AC174" s="13" t="s">
        <v>16</v>
      </c>
      <c r="AD174" s="17">
        <v>0</v>
      </c>
      <c r="AE174" s="13">
        <v>0</v>
      </c>
      <c r="AF174" s="13">
        <v>0</v>
      </c>
      <c r="AG174" s="13">
        <v>0</v>
      </c>
      <c r="AH174" s="13">
        <v>0</v>
      </c>
      <c r="AI174" s="18">
        <v>279.65010000000001</v>
      </c>
      <c r="AJ174" s="18">
        <v>2427.9942999999998</v>
      </c>
      <c r="AK174" s="18">
        <v>328.30419999999998</v>
      </c>
      <c r="AL174" s="27">
        <f>Table2[[#This Row],[Direct Tax Revenue
Through Current FY]]+Table2[[#This Row],[Direct Tax Revenue
Next FY &amp; After]]</f>
        <v>2756.2984999999999</v>
      </c>
      <c r="AM174" s="18">
        <v>176.31129999999999</v>
      </c>
      <c r="AN174" s="18">
        <v>1546.8375000000001</v>
      </c>
      <c r="AO174" s="18">
        <v>206.9863</v>
      </c>
      <c r="AP174" s="18">
        <f>Table2[[#This Row],[Indirect  &amp; Induced Tax Revenue
Through Current FY]]+Table2[[#This Row],[Indirect  &amp; Induced Tax Revenue
Next FY &amp; After]]</f>
        <v>1753.8238000000001</v>
      </c>
      <c r="AQ174" s="18">
        <v>455.96140000000003</v>
      </c>
      <c r="AR174" s="18">
        <v>3974.8317999999999</v>
      </c>
      <c r="AS174" s="18">
        <v>535.29049999999995</v>
      </c>
      <c r="AT174" s="18">
        <f>Table2[[#This Row],[Total Tax Revenue Generated
Through Current FY]]+Table2[[#This Row],[Total Tax Revenues Generated 
Next FY &amp; After]]</f>
        <v>4510.1223</v>
      </c>
      <c r="AU174" s="18">
        <f>VLOOKUP(A:A,[1]AssistancePivot!$1:$1048576,86,FALSE)</f>
        <v>6.8494999999999999</v>
      </c>
      <c r="AV174" s="18">
        <v>193.93539999999999</v>
      </c>
      <c r="AW174" s="18">
        <v>8.0411000000000001</v>
      </c>
      <c r="AX174" s="18">
        <v>201.97649999999999</v>
      </c>
      <c r="AY174" s="18">
        <v>0</v>
      </c>
      <c r="AZ174" s="18">
        <v>18.158799999999999</v>
      </c>
      <c r="BA174" s="18">
        <v>0</v>
      </c>
      <c r="BB174" s="18">
        <f>Table2[[#This Row],[MRT Savings
Through Current FY]]+Table2[[#This Row],[MRT Savings
Next FY &amp; After]]</f>
        <v>18.158799999999999</v>
      </c>
      <c r="BC174" s="18">
        <v>0</v>
      </c>
      <c r="BD174" s="18">
        <v>13.8695</v>
      </c>
      <c r="BE174" s="18">
        <v>0</v>
      </c>
      <c r="BF174" s="18">
        <f>Table2[[#This Row],[ST Savings
Through Current FY]]+Table2[[#This Row],[ST Savings
Next FY &amp; After]]</f>
        <v>13.8695</v>
      </c>
      <c r="BG174" s="18">
        <v>0</v>
      </c>
      <c r="BH174" s="18">
        <v>0</v>
      </c>
      <c r="BI174" s="18">
        <v>0</v>
      </c>
      <c r="BJ174" s="18">
        <f>Table2[[#This Row],[Energy Savings
Through Current FY]]+Table2[[#This Row],[Energy Savings
Next FY &amp; After]]</f>
        <v>0</v>
      </c>
      <c r="BK174" s="18">
        <v>0</v>
      </c>
      <c r="BL174" s="18">
        <v>0</v>
      </c>
      <c r="BM174" s="18">
        <v>0</v>
      </c>
      <c r="BN174" s="18">
        <f>Table2[[#This Row],[Bond Savings
Through Current FY]]+Table2[[#This Row],[Bond Savings
Next FY &amp; After]]</f>
        <v>0</v>
      </c>
      <c r="BO174" s="18">
        <v>6.8494999999999999</v>
      </c>
      <c r="BP174" s="18">
        <v>225.96369999999999</v>
      </c>
      <c r="BQ174" s="18">
        <v>8.0411000000000001</v>
      </c>
      <c r="BR174" s="18">
        <f>Table2[[#This Row],[Total Savings
Through Current FY]]+Table2[[#This Row],[Total Savings
Next FY &amp; After]]</f>
        <v>234.00479999999999</v>
      </c>
      <c r="BS174" s="18">
        <v>0</v>
      </c>
      <c r="BT174" s="18">
        <v>0</v>
      </c>
      <c r="BU174" s="18">
        <v>0</v>
      </c>
      <c r="BV174" s="18">
        <f>Table2[[#This Row],[Recapture, Cancellation, or Reduction
Through Current FY]]+Table2[[#This Row],[Recapture, Cancellation, or Reduction
Next FY &amp; After]]</f>
        <v>0</v>
      </c>
      <c r="BW174" s="18">
        <v>0</v>
      </c>
      <c r="BX174" s="18">
        <v>0</v>
      </c>
      <c r="BY174" s="18">
        <v>0</v>
      </c>
      <c r="BZ174" s="18">
        <f>Table2[[#This Row],[Penalty Paid
Through Current FY]]+Table2[[#This Row],[Penalty Paid
Next FY &amp; After]]</f>
        <v>0</v>
      </c>
      <c r="CA174" s="18">
        <v>0</v>
      </c>
      <c r="CB174" s="18">
        <v>0</v>
      </c>
      <c r="CC174" s="18">
        <v>0</v>
      </c>
      <c r="CD174" s="18">
        <f>Table2[[#This Row],[Total Recapture &amp; Penalties
Through Current FY]]+Table2[[#This Row],[Total Recapture &amp; Penalties
Next FY &amp; After]]</f>
        <v>0</v>
      </c>
      <c r="CE174" s="18">
        <v>449.11189999999999</v>
      </c>
      <c r="CF174" s="18">
        <v>3748.8681000000001</v>
      </c>
      <c r="CG174" s="18">
        <v>527.24940000000004</v>
      </c>
      <c r="CH174" s="18">
        <f>Table2[[#This Row],[Total Net Tax Revenue Generated
Through Current FY]]+Table2[[#This Row],[Total Net Tax Revenue Generated
Next FY &amp; After]]</f>
        <v>4276.1175000000003</v>
      </c>
      <c r="CI174" s="18">
        <v>0</v>
      </c>
      <c r="CJ174" s="18">
        <v>0</v>
      </c>
      <c r="CK174" s="18">
        <v>0</v>
      </c>
      <c r="CL174" s="18">
        <v>0</v>
      </c>
      <c r="CM174" s="43">
        <v>23</v>
      </c>
      <c r="CN174" s="43">
        <v>0</v>
      </c>
      <c r="CO174" s="43">
        <v>0</v>
      </c>
      <c r="CP174" s="43">
        <v>2</v>
      </c>
      <c r="CQ174" s="43">
        <f>Table2[[#This Row],[Total Number of Industrial Jobs]]+Table2[[#This Row],[Total Number of Restaurant Jobs]]+Table2[[#This Row],[Total Number of Retail Jobs]]+Table2[[#This Row],[Total Number of Other Jobs]]</f>
        <v>25</v>
      </c>
      <c r="CR174" s="43">
        <v>23</v>
      </c>
      <c r="CS174" s="43">
        <v>0</v>
      </c>
      <c r="CT174" s="43">
        <v>0</v>
      </c>
      <c r="CU174" s="43">
        <v>2</v>
      </c>
      <c r="CV174" s="43">
        <f>Table2[[#This Row],[Number of Industrial Jobs Earning a Living Wage or more]]+Table2[[#This Row],[Number of Restaurant Jobs Earning a Living Wage or more]]+Table2[[#This Row],[Number of Retail Jobs Earning a Living Wage or more]]+Table2[[#This Row],[Number of Other Jobs Earning a Living Wage or more]]</f>
        <v>25</v>
      </c>
      <c r="CW174" s="47">
        <v>100</v>
      </c>
      <c r="CX174" s="47">
        <v>0</v>
      </c>
      <c r="CY174" s="47">
        <v>0</v>
      </c>
      <c r="CZ174" s="47">
        <v>100</v>
      </c>
      <c r="DA174" s="42">
        <v>1</v>
      </c>
      <c r="DB174" s="4"/>
      <c r="DE174" s="3"/>
      <c r="DF174" s="4"/>
      <c r="DG174" s="4"/>
      <c r="DH174" s="11"/>
      <c r="DI174" s="3"/>
      <c r="DJ174" s="1"/>
      <c r="DK174" s="1"/>
      <c r="DL174" s="1"/>
    </row>
    <row r="175" spans="1:116" x14ac:dyDescent="0.2">
      <c r="A175" s="12">
        <v>92846</v>
      </c>
      <c r="B175" s="14" t="s">
        <v>295</v>
      </c>
      <c r="C175" s="15" t="s">
        <v>1523</v>
      </c>
      <c r="D175" s="15" t="s">
        <v>297</v>
      </c>
      <c r="E175" s="25" t="s">
        <v>1667</v>
      </c>
      <c r="F175" s="26" t="s">
        <v>143</v>
      </c>
      <c r="G175" s="16">
        <v>159900000</v>
      </c>
      <c r="H175" s="14" t="s">
        <v>219</v>
      </c>
      <c r="I175" s="14" t="s">
        <v>296</v>
      </c>
      <c r="J175" s="12">
        <v>3</v>
      </c>
      <c r="K175" s="14" t="s">
        <v>94</v>
      </c>
      <c r="L175" s="15" t="s">
        <v>1966</v>
      </c>
      <c r="M175" s="15" t="s">
        <v>1967</v>
      </c>
      <c r="N175" s="15">
        <v>27156</v>
      </c>
      <c r="O175" s="15">
        <v>1100000</v>
      </c>
      <c r="P175" s="13">
        <v>3349</v>
      </c>
      <c r="Q175" s="13">
        <v>3052</v>
      </c>
      <c r="R175" s="13">
        <v>3503</v>
      </c>
      <c r="S175" s="13">
        <v>0</v>
      </c>
      <c r="T175" s="13">
        <v>0</v>
      </c>
      <c r="U175" s="13">
        <v>0</v>
      </c>
      <c r="V175" s="13">
        <v>0</v>
      </c>
      <c r="W175" s="13">
        <v>0</v>
      </c>
      <c r="X175" s="13">
        <v>0</v>
      </c>
      <c r="Y175" s="13">
        <v>0</v>
      </c>
      <c r="Z175" s="13">
        <v>8356</v>
      </c>
      <c r="AA175" s="13">
        <v>0</v>
      </c>
      <c r="AB175" s="13">
        <v>0</v>
      </c>
      <c r="AC175" s="13">
        <v>0</v>
      </c>
      <c r="AD175" s="17">
        <v>0</v>
      </c>
      <c r="AE175" s="13">
        <v>0</v>
      </c>
      <c r="AF175" s="13">
        <v>0</v>
      </c>
      <c r="AG175" s="13">
        <v>0</v>
      </c>
      <c r="AH175" s="13">
        <v>0</v>
      </c>
      <c r="AI175" s="18">
        <v>82344.825299999997</v>
      </c>
      <c r="AJ175" s="18">
        <v>599385.37589999998</v>
      </c>
      <c r="AK175" s="18">
        <v>0</v>
      </c>
      <c r="AL175" s="27">
        <f>Table2[[#This Row],[Direct Tax Revenue
Through Current FY]]+Table2[[#This Row],[Direct Tax Revenue
Next FY &amp; After]]</f>
        <v>599385.37589999998</v>
      </c>
      <c r="AM175" s="18">
        <v>76097.352499999994</v>
      </c>
      <c r="AN175" s="18">
        <v>515988.7402</v>
      </c>
      <c r="AO175" s="18">
        <v>0</v>
      </c>
      <c r="AP175" s="18">
        <f>Table2[[#This Row],[Indirect  &amp; Induced Tax Revenue
Through Current FY]]+Table2[[#This Row],[Indirect  &amp; Induced Tax Revenue
Next FY &amp; After]]</f>
        <v>515988.7402</v>
      </c>
      <c r="AQ175" s="18">
        <v>158442.1778</v>
      </c>
      <c r="AR175" s="18">
        <v>1115374.1161</v>
      </c>
      <c r="AS175" s="18">
        <v>0</v>
      </c>
      <c r="AT175" s="18">
        <f>Table2[[#This Row],[Total Tax Revenue Generated
Through Current FY]]+Table2[[#This Row],[Total Tax Revenues Generated 
Next FY &amp; After]]</f>
        <v>1115374.1161</v>
      </c>
      <c r="AU175" s="18">
        <f>VLOOKUP(A:A,[1]AssistancePivot!$1:$1048576,86,FALSE)</f>
        <v>0</v>
      </c>
      <c r="AV175" s="18">
        <v>0</v>
      </c>
      <c r="AW175" s="18">
        <v>0</v>
      </c>
      <c r="AX175" s="18">
        <v>0</v>
      </c>
      <c r="AY175" s="18">
        <v>0</v>
      </c>
      <c r="AZ175" s="18">
        <v>0</v>
      </c>
      <c r="BA175" s="18">
        <v>0</v>
      </c>
      <c r="BB175" s="18">
        <f>Table2[[#This Row],[MRT Savings
Through Current FY]]+Table2[[#This Row],[MRT Savings
Next FY &amp; After]]</f>
        <v>0</v>
      </c>
      <c r="BC175" s="18">
        <v>0</v>
      </c>
      <c r="BD175" s="18">
        <v>181.12989999999999</v>
      </c>
      <c r="BE175" s="18">
        <v>0</v>
      </c>
      <c r="BF175" s="18">
        <f>Table2[[#This Row],[ST Savings
Through Current FY]]+Table2[[#This Row],[ST Savings
Next FY &amp; After]]</f>
        <v>181.12989999999999</v>
      </c>
      <c r="BG175" s="18">
        <v>0</v>
      </c>
      <c r="BH175" s="18">
        <v>184.29490000000001</v>
      </c>
      <c r="BI175" s="18">
        <v>0</v>
      </c>
      <c r="BJ175" s="18">
        <f>Table2[[#This Row],[Energy Savings
Through Current FY]]+Table2[[#This Row],[Energy Savings
Next FY &amp; After]]</f>
        <v>184.29490000000001</v>
      </c>
      <c r="BK175" s="18">
        <v>0</v>
      </c>
      <c r="BL175" s="18">
        <v>0</v>
      </c>
      <c r="BM175" s="18">
        <v>0</v>
      </c>
      <c r="BN175" s="18">
        <f>Table2[[#This Row],[Bond Savings
Through Current FY]]+Table2[[#This Row],[Bond Savings
Next FY &amp; After]]</f>
        <v>0</v>
      </c>
      <c r="BO175" s="18">
        <v>0</v>
      </c>
      <c r="BP175" s="18">
        <v>365.4248</v>
      </c>
      <c r="BQ175" s="18">
        <v>0</v>
      </c>
      <c r="BR175" s="18">
        <f>Table2[[#This Row],[Total Savings
Through Current FY]]+Table2[[#This Row],[Total Savings
Next FY &amp; After]]</f>
        <v>365.4248</v>
      </c>
      <c r="BS175" s="18">
        <v>0</v>
      </c>
      <c r="BT175" s="18">
        <v>116.05029999999999</v>
      </c>
      <c r="BU175" s="18">
        <v>0</v>
      </c>
      <c r="BV175" s="18">
        <f>Table2[[#This Row],[Recapture, Cancellation, or Reduction
Through Current FY]]+Table2[[#This Row],[Recapture, Cancellation, or Reduction
Next FY &amp; After]]</f>
        <v>116.05029999999999</v>
      </c>
      <c r="BW175" s="18">
        <v>0</v>
      </c>
      <c r="BX175" s="18">
        <v>0</v>
      </c>
      <c r="BY175" s="18">
        <v>0</v>
      </c>
      <c r="BZ175" s="18">
        <f>Table2[[#This Row],[Penalty Paid
Through Current FY]]+Table2[[#This Row],[Penalty Paid
Next FY &amp; After]]</f>
        <v>0</v>
      </c>
      <c r="CA175" s="18">
        <v>0</v>
      </c>
      <c r="CB175" s="18">
        <v>116.05029999999999</v>
      </c>
      <c r="CC175" s="18">
        <v>0</v>
      </c>
      <c r="CD175" s="18">
        <f>Table2[[#This Row],[Total Recapture &amp; Penalties
Through Current FY]]+Table2[[#This Row],[Total Recapture &amp; Penalties
Next FY &amp; After]]</f>
        <v>116.05029999999999</v>
      </c>
      <c r="CE175" s="18">
        <v>158442.1778</v>
      </c>
      <c r="CF175" s="18">
        <v>1115124.7416000001</v>
      </c>
      <c r="CG175" s="18">
        <v>0</v>
      </c>
      <c r="CH175" s="18">
        <f>Table2[[#This Row],[Total Net Tax Revenue Generated
Through Current FY]]+Table2[[#This Row],[Total Net Tax Revenue Generated
Next FY &amp; After]]</f>
        <v>1115124.7416000001</v>
      </c>
      <c r="CI175" s="18">
        <v>0</v>
      </c>
      <c r="CJ175" s="18">
        <v>0</v>
      </c>
      <c r="CK175" s="18">
        <v>0</v>
      </c>
      <c r="CL175" s="18">
        <v>0</v>
      </c>
      <c r="CM175" s="43"/>
      <c r="CN175" s="43"/>
      <c r="CO175" s="43"/>
      <c r="CP175" s="43"/>
      <c r="CQ175" s="43"/>
      <c r="CR175" s="43"/>
      <c r="CS175" s="43"/>
      <c r="CT175" s="43"/>
      <c r="CU175" s="43"/>
      <c r="CV175" s="43"/>
      <c r="CW175" s="47"/>
      <c r="CX175" s="47"/>
      <c r="CY175" s="47"/>
      <c r="CZ175" s="47"/>
      <c r="DA175" s="42"/>
      <c r="DB175" s="4"/>
      <c r="DE175" s="3"/>
      <c r="DF175" s="4"/>
      <c r="DG175" s="4"/>
      <c r="DH175" s="11"/>
      <c r="DI175" s="3"/>
      <c r="DJ175" s="1"/>
      <c r="DK175" s="1"/>
      <c r="DL175" s="1"/>
    </row>
    <row r="176" spans="1:116" x14ac:dyDescent="0.2">
      <c r="A176" s="12">
        <v>93946</v>
      </c>
      <c r="B176" s="14" t="s">
        <v>726</v>
      </c>
      <c r="C176" s="15" t="s">
        <v>1580</v>
      </c>
      <c r="D176" s="15" t="s">
        <v>728</v>
      </c>
      <c r="E176" s="25" t="s">
        <v>1720</v>
      </c>
      <c r="F176" s="26" t="s">
        <v>395</v>
      </c>
      <c r="G176" s="16">
        <v>1948000000</v>
      </c>
      <c r="H176" s="14" t="s">
        <v>15</v>
      </c>
      <c r="I176" s="14" t="s">
        <v>727</v>
      </c>
      <c r="J176" s="12">
        <v>3</v>
      </c>
      <c r="K176" s="14" t="s">
        <v>94</v>
      </c>
      <c r="L176" s="15" t="s">
        <v>2188</v>
      </c>
      <c r="M176" s="15" t="s">
        <v>1987</v>
      </c>
      <c r="N176" s="15">
        <v>198898</v>
      </c>
      <c r="O176" s="15">
        <v>1244757</v>
      </c>
      <c r="P176" s="13">
        <v>0</v>
      </c>
      <c r="Q176" s="13">
        <v>4200</v>
      </c>
      <c r="R176" s="13">
        <v>0</v>
      </c>
      <c r="S176" s="13">
        <v>13</v>
      </c>
      <c r="T176" s="13">
        <v>474</v>
      </c>
      <c r="U176" s="13">
        <v>10</v>
      </c>
      <c r="V176" s="13">
        <v>560</v>
      </c>
      <c r="W176" s="13">
        <v>87</v>
      </c>
      <c r="X176" s="13">
        <v>14</v>
      </c>
      <c r="Y176" s="13">
        <v>1144</v>
      </c>
      <c r="Z176" s="13">
        <v>900</v>
      </c>
      <c r="AA176" s="13">
        <v>2.6223776223776225</v>
      </c>
      <c r="AB176" s="13" t="s">
        <v>16</v>
      </c>
      <c r="AC176" s="13" t="s">
        <v>16</v>
      </c>
      <c r="AD176" s="17">
        <v>0</v>
      </c>
      <c r="AE176" s="13">
        <v>0</v>
      </c>
      <c r="AF176" s="13">
        <v>0</v>
      </c>
      <c r="AG176" s="13">
        <v>0</v>
      </c>
      <c r="AH176" s="13">
        <v>0</v>
      </c>
      <c r="AI176" s="18">
        <v>36315.5098</v>
      </c>
      <c r="AJ176" s="18">
        <v>155857.77619999999</v>
      </c>
      <c r="AK176" s="18">
        <v>368145.64289999998</v>
      </c>
      <c r="AL176" s="27">
        <f>Table2[[#This Row],[Direct Tax Revenue
Through Current FY]]+Table2[[#This Row],[Direct Tax Revenue
Next FY &amp; After]]</f>
        <v>524003.41909999994</v>
      </c>
      <c r="AM176" s="18">
        <v>2796.6549</v>
      </c>
      <c r="AN176" s="18">
        <v>10434.069</v>
      </c>
      <c r="AO176" s="18">
        <v>27986.3</v>
      </c>
      <c r="AP176" s="18">
        <f>Table2[[#This Row],[Indirect  &amp; Induced Tax Revenue
Through Current FY]]+Table2[[#This Row],[Indirect  &amp; Induced Tax Revenue
Next FY &amp; After]]</f>
        <v>38420.368999999999</v>
      </c>
      <c r="AQ176" s="18">
        <v>39112.164700000001</v>
      </c>
      <c r="AR176" s="18">
        <v>166291.84520000001</v>
      </c>
      <c r="AS176" s="18">
        <v>396131.94290000002</v>
      </c>
      <c r="AT176" s="18">
        <f>Table2[[#This Row],[Total Tax Revenue Generated
Through Current FY]]+Table2[[#This Row],[Total Tax Revenues Generated 
Next FY &amp; After]]</f>
        <v>562423.78810000001</v>
      </c>
      <c r="AU176" s="18">
        <f>VLOOKUP(A:A,[1]AssistancePivot!$1:$1048576,86,FALSE)</f>
        <v>13121.1</v>
      </c>
      <c r="AV176" s="18">
        <v>40957.578399999999</v>
      </c>
      <c r="AW176" s="18">
        <v>133286.5295</v>
      </c>
      <c r="AX176" s="18">
        <v>174244.1079</v>
      </c>
      <c r="AY176" s="18">
        <v>0</v>
      </c>
      <c r="AZ176" s="18">
        <v>0</v>
      </c>
      <c r="BA176" s="18">
        <v>0</v>
      </c>
      <c r="BB176" s="18">
        <f>Table2[[#This Row],[MRT Savings
Through Current FY]]+Table2[[#This Row],[MRT Savings
Next FY &amp; After]]</f>
        <v>0</v>
      </c>
      <c r="BC176" s="18">
        <v>0</v>
      </c>
      <c r="BD176" s="18">
        <v>0</v>
      </c>
      <c r="BE176" s="18">
        <v>0</v>
      </c>
      <c r="BF176" s="18">
        <f>Table2[[#This Row],[ST Savings
Through Current FY]]+Table2[[#This Row],[ST Savings
Next FY &amp; After]]</f>
        <v>0</v>
      </c>
      <c r="BG176" s="18">
        <v>0</v>
      </c>
      <c r="BH176" s="18">
        <v>0</v>
      </c>
      <c r="BI176" s="18">
        <v>0</v>
      </c>
      <c r="BJ176" s="18">
        <f>Table2[[#This Row],[Energy Savings
Through Current FY]]+Table2[[#This Row],[Energy Savings
Next FY &amp; After]]</f>
        <v>0</v>
      </c>
      <c r="BK176" s="18">
        <v>0</v>
      </c>
      <c r="BL176" s="18">
        <v>0</v>
      </c>
      <c r="BM176" s="18">
        <v>0</v>
      </c>
      <c r="BN176" s="18">
        <f>Table2[[#This Row],[Bond Savings
Through Current FY]]+Table2[[#This Row],[Bond Savings
Next FY &amp; After]]</f>
        <v>0</v>
      </c>
      <c r="BO176" s="18">
        <v>13121.1</v>
      </c>
      <c r="BP176" s="18">
        <v>40957.578399999999</v>
      </c>
      <c r="BQ176" s="18">
        <v>133286.5295</v>
      </c>
      <c r="BR176" s="18">
        <f>Table2[[#This Row],[Total Savings
Through Current FY]]+Table2[[#This Row],[Total Savings
Next FY &amp; After]]</f>
        <v>174244.1079</v>
      </c>
      <c r="BS176" s="18">
        <v>0</v>
      </c>
      <c r="BT176" s="18">
        <v>0</v>
      </c>
      <c r="BU176" s="18">
        <v>0</v>
      </c>
      <c r="BV176" s="18">
        <f>Table2[[#This Row],[Recapture, Cancellation, or Reduction
Through Current FY]]+Table2[[#This Row],[Recapture, Cancellation, or Reduction
Next FY &amp; After]]</f>
        <v>0</v>
      </c>
      <c r="BW176" s="18">
        <v>0</v>
      </c>
      <c r="BX176" s="18">
        <v>0</v>
      </c>
      <c r="BY176" s="18">
        <v>0</v>
      </c>
      <c r="BZ176" s="18">
        <f>Table2[[#This Row],[Penalty Paid
Through Current FY]]+Table2[[#This Row],[Penalty Paid
Next FY &amp; After]]</f>
        <v>0</v>
      </c>
      <c r="CA176" s="18">
        <v>0</v>
      </c>
      <c r="CB176" s="18">
        <v>0</v>
      </c>
      <c r="CC176" s="18">
        <v>0</v>
      </c>
      <c r="CD176" s="18">
        <f>Table2[[#This Row],[Total Recapture &amp; Penalties
Through Current FY]]+Table2[[#This Row],[Total Recapture &amp; Penalties
Next FY &amp; After]]</f>
        <v>0</v>
      </c>
      <c r="CE176" s="18">
        <v>25991.064699999999</v>
      </c>
      <c r="CF176" s="18">
        <v>125334.2668</v>
      </c>
      <c r="CG176" s="18">
        <v>262845.41340000002</v>
      </c>
      <c r="CH176" s="18">
        <f>Table2[[#This Row],[Total Net Tax Revenue Generated
Through Current FY]]+Table2[[#This Row],[Total Net Tax Revenue Generated
Next FY &amp; After]]</f>
        <v>388179.6802</v>
      </c>
      <c r="CI176" s="18">
        <v>0</v>
      </c>
      <c r="CJ176" s="18">
        <v>0</v>
      </c>
      <c r="CK176" s="18">
        <v>0</v>
      </c>
      <c r="CL176" s="18">
        <v>0</v>
      </c>
      <c r="CM176" s="43">
        <v>14</v>
      </c>
      <c r="CN176" s="43">
        <v>272</v>
      </c>
      <c r="CO176" s="43">
        <v>732</v>
      </c>
      <c r="CP176" s="43">
        <v>140</v>
      </c>
      <c r="CQ176" s="43">
        <f>Table2[[#This Row],[Total Number of Industrial Jobs]]+Table2[[#This Row],[Total Number of Restaurant Jobs]]+Table2[[#This Row],[Total Number of Retail Jobs]]+Table2[[#This Row],[Total Number of Other Jobs]]</f>
        <v>1158</v>
      </c>
      <c r="CR176" s="43">
        <v>14</v>
      </c>
      <c r="CS176" s="43">
        <v>272</v>
      </c>
      <c r="CT176" s="43">
        <v>732</v>
      </c>
      <c r="CU176" s="43">
        <v>140</v>
      </c>
      <c r="CV176" s="43">
        <f>Table2[[#This Row],[Number of Industrial Jobs Earning a Living Wage or more]]+Table2[[#This Row],[Number of Restaurant Jobs Earning a Living Wage or more]]+Table2[[#This Row],[Number of Retail Jobs Earning a Living Wage or more]]+Table2[[#This Row],[Number of Other Jobs Earning a Living Wage or more]]</f>
        <v>1158</v>
      </c>
      <c r="CW176" s="47">
        <v>100</v>
      </c>
      <c r="CX176" s="47">
        <v>100</v>
      </c>
      <c r="CY176" s="47">
        <v>100</v>
      </c>
      <c r="CZ176" s="47">
        <v>100</v>
      </c>
      <c r="DA176" s="42">
        <v>1</v>
      </c>
      <c r="DB176" s="4"/>
      <c r="DE176" s="3"/>
      <c r="DF176" s="4"/>
      <c r="DG176" s="4"/>
      <c r="DH176" s="11"/>
      <c r="DI176" s="3"/>
      <c r="DJ176" s="1"/>
      <c r="DK176" s="1"/>
      <c r="DL176" s="1"/>
    </row>
    <row r="177" spans="1:116" x14ac:dyDescent="0.2">
      <c r="A177" s="12">
        <v>94072</v>
      </c>
      <c r="B177" s="14" t="s">
        <v>904</v>
      </c>
      <c r="C177" s="15" t="s">
        <v>1524</v>
      </c>
      <c r="D177" s="15" t="s">
        <v>906</v>
      </c>
      <c r="E177" s="25" t="s">
        <v>1763</v>
      </c>
      <c r="F177" s="26" t="s">
        <v>477</v>
      </c>
      <c r="G177" s="16">
        <v>49355000</v>
      </c>
      <c r="H177" s="14" t="s">
        <v>229</v>
      </c>
      <c r="I177" s="14" t="s">
        <v>905</v>
      </c>
      <c r="J177" s="12">
        <v>11</v>
      </c>
      <c r="K177" s="14" t="s">
        <v>25</v>
      </c>
      <c r="L177" s="15" t="s">
        <v>2281</v>
      </c>
      <c r="M177" s="15" t="s">
        <v>2282</v>
      </c>
      <c r="N177" s="15">
        <v>159459</v>
      </c>
      <c r="O177" s="15">
        <v>259527</v>
      </c>
      <c r="P177" s="13">
        <v>314</v>
      </c>
      <c r="Q177" s="13">
        <v>0</v>
      </c>
      <c r="R177" s="13">
        <v>0</v>
      </c>
      <c r="S177" s="13">
        <v>100</v>
      </c>
      <c r="T177" s="13">
        <v>107</v>
      </c>
      <c r="U177" s="13">
        <v>13</v>
      </c>
      <c r="V177" s="13">
        <v>378</v>
      </c>
      <c r="W177" s="13">
        <v>0</v>
      </c>
      <c r="X177" s="13">
        <v>0</v>
      </c>
      <c r="Y177" s="13">
        <v>598</v>
      </c>
      <c r="Z177" s="13">
        <v>494</v>
      </c>
      <c r="AA177" s="13">
        <v>65.217391304347828</v>
      </c>
      <c r="AB177" s="13" t="s">
        <v>16</v>
      </c>
      <c r="AC177" s="13" t="s">
        <v>16</v>
      </c>
      <c r="AD177" s="17">
        <v>465</v>
      </c>
      <c r="AE177" s="13">
        <v>1</v>
      </c>
      <c r="AF177" s="13">
        <v>11</v>
      </c>
      <c r="AG177" s="13">
        <v>49</v>
      </c>
      <c r="AH177" s="13">
        <v>72</v>
      </c>
      <c r="AI177" s="18">
        <v>1045.4042999999999</v>
      </c>
      <c r="AJ177" s="18">
        <v>5986.5509000000002</v>
      </c>
      <c r="AK177" s="18">
        <v>7435.2132000000001</v>
      </c>
      <c r="AL177" s="27">
        <f>Table2[[#This Row],[Direct Tax Revenue
Through Current FY]]+Table2[[#This Row],[Direct Tax Revenue
Next FY &amp; After]]</f>
        <v>13421.7641</v>
      </c>
      <c r="AM177" s="18">
        <v>1894.5152</v>
      </c>
      <c r="AN177" s="18">
        <v>11511.3271</v>
      </c>
      <c r="AO177" s="18">
        <v>13474.331</v>
      </c>
      <c r="AP177" s="18">
        <f>Table2[[#This Row],[Indirect  &amp; Induced Tax Revenue
Through Current FY]]+Table2[[#This Row],[Indirect  &amp; Induced Tax Revenue
Next FY &amp; After]]</f>
        <v>24985.658100000001</v>
      </c>
      <c r="AQ177" s="18">
        <v>2939.9195</v>
      </c>
      <c r="AR177" s="18">
        <v>17497.878000000001</v>
      </c>
      <c r="AS177" s="18">
        <v>20909.5442</v>
      </c>
      <c r="AT177" s="18">
        <f>Table2[[#This Row],[Total Tax Revenue Generated
Through Current FY]]+Table2[[#This Row],[Total Tax Revenues Generated 
Next FY &amp; After]]</f>
        <v>38407.422200000001</v>
      </c>
      <c r="AU177" s="18">
        <f>VLOOKUP(A:A,[1]AssistancePivot!$1:$1048576,86,FALSE)</f>
        <v>0</v>
      </c>
      <c r="AV177" s="18">
        <v>0</v>
      </c>
      <c r="AW177" s="18">
        <v>0</v>
      </c>
      <c r="AX177" s="18">
        <v>0</v>
      </c>
      <c r="AY177" s="18">
        <v>0</v>
      </c>
      <c r="AZ177" s="18">
        <v>0</v>
      </c>
      <c r="BA177" s="18">
        <v>0</v>
      </c>
      <c r="BB177" s="18">
        <f>Table2[[#This Row],[MRT Savings
Through Current FY]]+Table2[[#This Row],[MRT Savings
Next FY &amp; After]]</f>
        <v>0</v>
      </c>
      <c r="BC177" s="18">
        <v>0</v>
      </c>
      <c r="BD177" s="18">
        <v>0</v>
      </c>
      <c r="BE177" s="18">
        <v>0</v>
      </c>
      <c r="BF177" s="18">
        <f>Table2[[#This Row],[ST Savings
Through Current FY]]+Table2[[#This Row],[ST Savings
Next FY &amp; After]]</f>
        <v>0</v>
      </c>
      <c r="BG177" s="18">
        <v>0</v>
      </c>
      <c r="BH177" s="18">
        <v>0</v>
      </c>
      <c r="BI177" s="18">
        <v>0</v>
      </c>
      <c r="BJ177" s="18">
        <f>Table2[[#This Row],[Energy Savings
Through Current FY]]+Table2[[#This Row],[Energy Savings
Next FY &amp; After]]</f>
        <v>0</v>
      </c>
      <c r="BK177" s="18">
        <v>22.594000000000001</v>
      </c>
      <c r="BL177" s="18">
        <v>206.04230000000001</v>
      </c>
      <c r="BM177" s="18">
        <v>128.95760000000001</v>
      </c>
      <c r="BN177" s="18">
        <f>Table2[[#This Row],[Bond Savings
Through Current FY]]+Table2[[#This Row],[Bond Savings
Next FY &amp; After]]</f>
        <v>334.99990000000003</v>
      </c>
      <c r="BO177" s="18">
        <v>22.594000000000001</v>
      </c>
      <c r="BP177" s="18">
        <v>206.04230000000001</v>
      </c>
      <c r="BQ177" s="18">
        <v>128.95760000000001</v>
      </c>
      <c r="BR177" s="18">
        <f>Table2[[#This Row],[Total Savings
Through Current FY]]+Table2[[#This Row],[Total Savings
Next FY &amp; After]]</f>
        <v>334.99990000000003</v>
      </c>
      <c r="BS177" s="18">
        <v>0</v>
      </c>
      <c r="BT177" s="18">
        <v>0</v>
      </c>
      <c r="BU177" s="18">
        <v>0</v>
      </c>
      <c r="BV177" s="18">
        <f>Table2[[#This Row],[Recapture, Cancellation, or Reduction
Through Current FY]]+Table2[[#This Row],[Recapture, Cancellation, or Reduction
Next FY &amp; After]]</f>
        <v>0</v>
      </c>
      <c r="BW177" s="18">
        <v>0</v>
      </c>
      <c r="BX177" s="18">
        <v>0</v>
      </c>
      <c r="BY177" s="18">
        <v>0</v>
      </c>
      <c r="BZ177" s="18">
        <f>Table2[[#This Row],[Penalty Paid
Through Current FY]]+Table2[[#This Row],[Penalty Paid
Next FY &amp; After]]</f>
        <v>0</v>
      </c>
      <c r="CA177" s="18">
        <v>0</v>
      </c>
      <c r="CB177" s="18">
        <v>0</v>
      </c>
      <c r="CC177" s="18">
        <v>0</v>
      </c>
      <c r="CD177" s="18">
        <f>Table2[[#This Row],[Total Recapture &amp; Penalties
Through Current FY]]+Table2[[#This Row],[Total Recapture &amp; Penalties
Next FY &amp; After]]</f>
        <v>0</v>
      </c>
      <c r="CE177" s="18">
        <v>2917.3254999999999</v>
      </c>
      <c r="CF177" s="18">
        <v>17291.8357</v>
      </c>
      <c r="CG177" s="18">
        <v>20780.586599999999</v>
      </c>
      <c r="CH177" s="18">
        <f>Table2[[#This Row],[Total Net Tax Revenue Generated
Through Current FY]]+Table2[[#This Row],[Total Net Tax Revenue Generated
Next FY &amp; After]]</f>
        <v>38072.422299999998</v>
      </c>
      <c r="CI177" s="18">
        <v>0</v>
      </c>
      <c r="CJ177" s="18">
        <v>0</v>
      </c>
      <c r="CK177" s="18">
        <v>0</v>
      </c>
      <c r="CL177" s="18">
        <v>0</v>
      </c>
      <c r="CM177" s="43">
        <v>0</v>
      </c>
      <c r="CN177" s="43">
        <v>0</v>
      </c>
      <c r="CO177" s="43">
        <v>0</v>
      </c>
      <c r="CP177" s="43">
        <v>598</v>
      </c>
      <c r="CQ177" s="43">
        <f>Table2[[#This Row],[Total Number of Industrial Jobs]]+Table2[[#This Row],[Total Number of Restaurant Jobs]]+Table2[[#This Row],[Total Number of Retail Jobs]]+Table2[[#This Row],[Total Number of Other Jobs]]</f>
        <v>598</v>
      </c>
      <c r="CR177" s="43">
        <v>0</v>
      </c>
      <c r="CS177" s="43">
        <v>0</v>
      </c>
      <c r="CT177" s="43">
        <v>0</v>
      </c>
      <c r="CU177" s="43">
        <v>598</v>
      </c>
      <c r="CV177" s="43">
        <f>Table2[[#This Row],[Number of Industrial Jobs Earning a Living Wage or more]]+Table2[[#This Row],[Number of Restaurant Jobs Earning a Living Wage or more]]+Table2[[#This Row],[Number of Retail Jobs Earning a Living Wage or more]]+Table2[[#This Row],[Number of Other Jobs Earning a Living Wage or more]]</f>
        <v>598</v>
      </c>
      <c r="CW177" s="47">
        <v>0</v>
      </c>
      <c r="CX177" s="47">
        <v>0</v>
      </c>
      <c r="CY177" s="47">
        <v>0</v>
      </c>
      <c r="CZ177" s="47">
        <v>100</v>
      </c>
      <c r="DA177" s="42">
        <v>1</v>
      </c>
      <c r="DB177" s="4"/>
      <c r="DE177" s="3"/>
      <c r="DF177" s="4"/>
      <c r="DG177" s="4"/>
      <c r="DH177" s="11"/>
      <c r="DI177" s="3"/>
      <c r="DJ177" s="1"/>
      <c r="DK177" s="1"/>
      <c r="DL177" s="1"/>
    </row>
    <row r="178" spans="1:116" x14ac:dyDescent="0.2">
      <c r="A178" s="12">
        <v>94188</v>
      </c>
      <c r="B178" s="14" t="s">
        <v>1166</v>
      </c>
      <c r="C178" s="15" t="s">
        <v>1620</v>
      </c>
      <c r="D178" s="15" t="s">
        <v>1159</v>
      </c>
      <c r="E178" s="25" t="s">
        <v>1720</v>
      </c>
      <c r="F178" s="26" t="s">
        <v>395</v>
      </c>
      <c r="G178" s="16">
        <v>76500000</v>
      </c>
      <c r="H178" s="14" t="s">
        <v>22</v>
      </c>
      <c r="I178" s="14" t="s">
        <v>1167</v>
      </c>
      <c r="J178" s="12">
        <v>34</v>
      </c>
      <c r="K178" s="14" t="s">
        <v>12</v>
      </c>
      <c r="L178" s="15" t="s">
        <v>2373</v>
      </c>
      <c r="M178" s="15" t="s">
        <v>1902</v>
      </c>
      <c r="N178" s="15">
        <v>100500</v>
      </c>
      <c r="O178" s="15">
        <v>145000</v>
      </c>
      <c r="P178" s="13">
        <v>20</v>
      </c>
      <c r="Q178" s="13">
        <v>30</v>
      </c>
      <c r="R178" s="13">
        <v>0</v>
      </c>
      <c r="S178" s="13">
        <v>0</v>
      </c>
      <c r="T178" s="13">
        <v>0</v>
      </c>
      <c r="U178" s="13">
        <v>0</v>
      </c>
      <c r="V178" s="13">
        <v>22</v>
      </c>
      <c r="W178" s="13">
        <v>2</v>
      </c>
      <c r="X178" s="13">
        <v>0</v>
      </c>
      <c r="Y178" s="13">
        <v>24</v>
      </c>
      <c r="Z178" s="13">
        <v>24</v>
      </c>
      <c r="AA178" s="13">
        <v>87.5</v>
      </c>
      <c r="AB178" s="13" t="s">
        <v>16</v>
      </c>
      <c r="AC178" s="13" t="s">
        <v>17</v>
      </c>
      <c r="AD178" s="17">
        <v>0</v>
      </c>
      <c r="AE178" s="13">
        <v>0</v>
      </c>
      <c r="AF178" s="13">
        <v>0</v>
      </c>
      <c r="AG178" s="13">
        <v>0</v>
      </c>
      <c r="AH178" s="13">
        <v>0</v>
      </c>
      <c r="AI178" s="18">
        <v>836.19150000000002</v>
      </c>
      <c r="AJ178" s="18">
        <v>3118.5626999999999</v>
      </c>
      <c r="AK178" s="18">
        <v>11501.8176</v>
      </c>
      <c r="AL178" s="27">
        <f>Table2[[#This Row],[Direct Tax Revenue
Through Current FY]]+Table2[[#This Row],[Direct Tax Revenue
Next FY &amp; After]]</f>
        <v>14620.380300000001</v>
      </c>
      <c r="AM178" s="18">
        <v>163.92740000000001</v>
      </c>
      <c r="AN178" s="18">
        <v>816.16179999999997</v>
      </c>
      <c r="AO178" s="18">
        <v>2254.8218000000002</v>
      </c>
      <c r="AP178" s="18">
        <f>Table2[[#This Row],[Indirect  &amp; Induced Tax Revenue
Through Current FY]]+Table2[[#This Row],[Indirect  &amp; Induced Tax Revenue
Next FY &amp; After]]</f>
        <v>3070.9836</v>
      </c>
      <c r="AQ178" s="18">
        <v>1000.1189000000001</v>
      </c>
      <c r="AR178" s="18">
        <v>3934.7244999999998</v>
      </c>
      <c r="AS178" s="18">
        <v>13756.6394</v>
      </c>
      <c r="AT178" s="18">
        <f>Table2[[#This Row],[Total Tax Revenue Generated
Through Current FY]]+Table2[[#This Row],[Total Tax Revenues Generated 
Next FY &amp; After]]</f>
        <v>17691.3639</v>
      </c>
      <c r="AU178" s="18">
        <f>VLOOKUP(A:A,[1]AssistancePivot!$1:$1048576,86,FALSE)</f>
        <v>531.40899999999999</v>
      </c>
      <c r="AV178" s="18">
        <v>790.19780000000003</v>
      </c>
      <c r="AW178" s="18">
        <v>14617.1512</v>
      </c>
      <c r="AX178" s="18">
        <v>15407.349</v>
      </c>
      <c r="AY178" s="18">
        <v>0</v>
      </c>
      <c r="AZ178" s="18">
        <v>837.67499999999995</v>
      </c>
      <c r="BA178" s="18">
        <v>0</v>
      </c>
      <c r="BB178" s="18">
        <f>Table2[[#This Row],[MRT Savings
Through Current FY]]+Table2[[#This Row],[MRT Savings
Next FY &amp; After]]</f>
        <v>837.67499999999995</v>
      </c>
      <c r="BC178" s="18">
        <v>0</v>
      </c>
      <c r="BD178" s="18">
        <v>277.46550000000002</v>
      </c>
      <c r="BE178" s="18">
        <v>703.22249999999997</v>
      </c>
      <c r="BF178" s="18">
        <f>Table2[[#This Row],[ST Savings
Through Current FY]]+Table2[[#This Row],[ST Savings
Next FY &amp; After]]</f>
        <v>980.68799999999999</v>
      </c>
      <c r="BG178" s="18">
        <v>0</v>
      </c>
      <c r="BH178" s="18">
        <v>0</v>
      </c>
      <c r="BI178" s="18">
        <v>0</v>
      </c>
      <c r="BJ178" s="18">
        <f>Table2[[#This Row],[Energy Savings
Through Current FY]]+Table2[[#This Row],[Energy Savings
Next FY &amp; After]]</f>
        <v>0</v>
      </c>
      <c r="BK178" s="18">
        <v>0</v>
      </c>
      <c r="BL178" s="18">
        <v>0</v>
      </c>
      <c r="BM178" s="18">
        <v>0</v>
      </c>
      <c r="BN178" s="18">
        <f>Table2[[#This Row],[Bond Savings
Through Current FY]]+Table2[[#This Row],[Bond Savings
Next FY &amp; After]]</f>
        <v>0</v>
      </c>
      <c r="BO178" s="18">
        <v>531.40899999999999</v>
      </c>
      <c r="BP178" s="18">
        <v>1905.3382999999999</v>
      </c>
      <c r="BQ178" s="18">
        <v>15320.3737</v>
      </c>
      <c r="BR178" s="18">
        <f>Table2[[#This Row],[Total Savings
Through Current FY]]+Table2[[#This Row],[Total Savings
Next FY &amp; After]]</f>
        <v>17225.712</v>
      </c>
      <c r="BS178" s="18">
        <v>0</v>
      </c>
      <c r="BT178" s="18">
        <v>0</v>
      </c>
      <c r="BU178" s="18">
        <v>0</v>
      </c>
      <c r="BV178" s="18">
        <f>Table2[[#This Row],[Recapture, Cancellation, or Reduction
Through Current FY]]+Table2[[#This Row],[Recapture, Cancellation, or Reduction
Next FY &amp; After]]</f>
        <v>0</v>
      </c>
      <c r="BW178" s="18">
        <v>0</v>
      </c>
      <c r="BX178" s="18">
        <v>0</v>
      </c>
      <c r="BY178" s="18">
        <v>0</v>
      </c>
      <c r="BZ178" s="18">
        <f>Table2[[#This Row],[Penalty Paid
Through Current FY]]+Table2[[#This Row],[Penalty Paid
Next FY &amp; After]]</f>
        <v>0</v>
      </c>
      <c r="CA178" s="18">
        <v>0</v>
      </c>
      <c r="CB178" s="18">
        <v>0</v>
      </c>
      <c r="CC178" s="18">
        <v>0</v>
      </c>
      <c r="CD178" s="18">
        <f>Table2[[#This Row],[Total Recapture &amp; Penalties
Through Current FY]]+Table2[[#This Row],[Total Recapture &amp; Penalties
Next FY &amp; After]]</f>
        <v>0</v>
      </c>
      <c r="CE178" s="18">
        <v>468.7099</v>
      </c>
      <c r="CF178" s="18">
        <v>2029.3861999999999</v>
      </c>
      <c r="CG178" s="18">
        <v>-1563.7343000000001</v>
      </c>
      <c r="CH178" s="18">
        <f>Table2[[#This Row],[Total Net Tax Revenue Generated
Through Current FY]]+Table2[[#This Row],[Total Net Tax Revenue Generated
Next FY &amp; After]]</f>
        <v>465.65189999999984</v>
      </c>
      <c r="CI178" s="18">
        <v>0</v>
      </c>
      <c r="CJ178" s="18">
        <v>0</v>
      </c>
      <c r="CK178" s="18">
        <v>0</v>
      </c>
      <c r="CL178" s="18">
        <v>0</v>
      </c>
      <c r="CM178" s="43">
        <v>0</v>
      </c>
      <c r="CN178" s="43">
        <v>0</v>
      </c>
      <c r="CO178" s="43">
        <v>0</v>
      </c>
      <c r="CP178" s="43">
        <v>24</v>
      </c>
      <c r="CQ178" s="43">
        <f>Table2[[#This Row],[Total Number of Industrial Jobs]]+Table2[[#This Row],[Total Number of Restaurant Jobs]]+Table2[[#This Row],[Total Number of Retail Jobs]]+Table2[[#This Row],[Total Number of Other Jobs]]</f>
        <v>24</v>
      </c>
      <c r="CR178" s="43">
        <v>0</v>
      </c>
      <c r="CS178" s="43">
        <v>0</v>
      </c>
      <c r="CT178" s="43">
        <v>0</v>
      </c>
      <c r="CU178" s="43">
        <v>24</v>
      </c>
      <c r="CV178" s="43">
        <f>Table2[[#This Row],[Number of Industrial Jobs Earning a Living Wage or more]]+Table2[[#This Row],[Number of Restaurant Jobs Earning a Living Wage or more]]+Table2[[#This Row],[Number of Retail Jobs Earning a Living Wage or more]]+Table2[[#This Row],[Number of Other Jobs Earning a Living Wage or more]]</f>
        <v>24</v>
      </c>
      <c r="CW178" s="47">
        <v>0</v>
      </c>
      <c r="CX178" s="47">
        <v>0</v>
      </c>
      <c r="CY178" s="47">
        <v>0</v>
      </c>
      <c r="CZ178" s="47">
        <v>100</v>
      </c>
      <c r="DA178" s="42">
        <v>1</v>
      </c>
      <c r="DB178" s="4"/>
      <c r="DE178" s="3"/>
      <c r="DF178" s="4"/>
      <c r="DG178" s="4"/>
      <c r="DH178" s="11"/>
      <c r="DI178" s="3"/>
      <c r="DJ178" s="1"/>
      <c r="DK178" s="1"/>
      <c r="DL178" s="1"/>
    </row>
    <row r="179" spans="1:116" x14ac:dyDescent="0.2">
      <c r="A179" s="12">
        <v>93289</v>
      </c>
      <c r="B179" s="14" t="s">
        <v>485</v>
      </c>
      <c r="C179" s="15" t="s">
        <v>1588</v>
      </c>
      <c r="D179" s="15" t="s">
        <v>487</v>
      </c>
      <c r="E179" s="25" t="s">
        <v>1694</v>
      </c>
      <c r="F179" s="26" t="s">
        <v>13</v>
      </c>
      <c r="G179" s="16">
        <v>1900000</v>
      </c>
      <c r="H179" s="14" t="s">
        <v>301</v>
      </c>
      <c r="I179" s="14" t="s">
        <v>486</v>
      </c>
      <c r="J179" s="12">
        <v>38</v>
      </c>
      <c r="K179" s="14" t="s">
        <v>12</v>
      </c>
      <c r="L179" s="15" t="s">
        <v>2119</v>
      </c>
      <c r="M179" s="15" t="s">
        <v>1967</v>
      </c>
      <c r="N179" s="15">
        <v>16027</v>
      </c>
      <c r="O179" s="15">
        <v>30000</v>
      </c>
      <c r="P179" s="13">
        <v>17</v>
      </c>
      <c r="Q179" s="13">
        <v>12</v>
      </c>
      <c r="R179" s="13">
        <v>0</v>
      </c>
      <c r="S179" s="13">
        <v>0</v>
      </c>
      <c r="T179" s="13">
        <v>0</v>
      </c>
      <c r="U179" s="13">
        <v>0</v>
      </c>
      <c r="V179" s="13">
        <v>27</v>
      </c>
      <c r="W179" s="13">
        <v>0</v>
      </c>
      <c r="X179" s="13">
        <v>0</v>
      </c>
      <c r="Y179" s="13">
        <v>27</v>
      </c>
      <c r="Z179" s="13">
        <v>27</v>
      </c>
      <c r="AA179" s="13">
        <v>77.777777777777786</v>
      </c>
      <c r="AB179" s="13" t="s">
        <v>17</v>
      </c>
      <c r="AC179" s="13" t="s">
        <v>17</v>
      </c>
      <c r="AD179" s="17">
        <v>0</v>
      </c>
      <c r="AE179" s="13">
        <v>0</v>
      </c>
      <c r="AF179" s="13">
        <v>0</v>
      </c>
      <c r="AG179" s="13">
        <v>0</v>
      </c>
      <c r="AH179" s="13">
        <v>0</v>
      </c>
      <c r="AI179" s="18">
        <v>551.78229999999996</v>
      </c>
      <c r="AJ179" s="18">
        <v>3747.8833</v>
      </c>
      <c r="AK179" s="18">
        <v>2226.9775</v>
      </c>
      <c r="AL179" s="27">
        <f>Table2[[#This Row],[Direct Tax Revenue
Through Current FY]]+Table2[[#This Row],[Direct Tax Revenue
Next FY &amp; After]]</f>
        <v>5974.8608000000004</v>
      </c>
      <c r="AM179" s="18">
        <v>250.61930000000001</v>
      </c>
      <c r="AN179" s="18">
        <v>1946.0174</v>
      </c>
      <c r="AO179" s="18">
        <v>1011.4930000000001</v>
      </c>
      <c r="AP179" s="18">
        <f>Table2[[#This Row],[Indirect  &amp; Induced Tax Revenue
Through Current FY]]+Table2[[#This Row],[Indirect  &amp; Induced Tax Revenue
Next FY &amp; After]]</f>
        <v>2957.5104000000001</v>
      </c>
      <c r="AQ179" s="18">
        <v>802.40160000000003</v>
      </c>
      <c r="AR179" s="18">
        <v>5693.9007000000001</v>
      </c>
      <c r="AS179" s="18">
        <v>3238.4704999999999</v>
      </c>
      <c r="AT179" s="18">
        <f>Table2[[#This Row],[Total Tax Revenue Generated
Through Current FY]]+Table2[[#This Row],[Total Tax Revenues Generated 
Next FY &amp; After]]</f>
        <v>8932.3711999999996</v>
      </c>
      <c r="AU179" s="18">
        <f>VLOOKUP(A:A,[1]AssistancePivot!$1:$1048576,86,FALSE)</f>
        <v>37.715699999999998</v>
      </c>
      <c r="AV179" s="18">
        <v>214.77670000000001</v>
      </c>
      <c r="AW179" s="18">
        <v>152.2199</v>
      </c>
      <c r="AX179" s="18">
        <v>366.9966</v>
      </c>
      <c r="AY179" s="18">
        <v>0</v>
      </c>
      <c r="AZ179" s="18">
        <v>25.009599999999999</v>
      </c>
      <c r="BA179" s="18">
        <v>0</v>
      </c>
      <c r="BB179" s="18">
        <f>Table2[[#This Row],[MRT Savings
Through Current FY]]+Table2[[#This Row],[MRT Savings
Next FY &amp; After]]</f>
        <v>25.009599999999999</v>
      </c>
      <c r="BC179" s="18">
        <v>0</v>
      </c>
      <c r="BD179" s="18">
        <v>0</v>
      </c>
      <c r="BE179" s="18">
        <v>0</v>
      </c>
      <c r="BF179" s="18">
        <f>Table2[[#This Row],[ST Savings
Through Current FY]]+Table2[[#This Row],[ST Savings
Next FY &amp; After]]</f>
        <v>0</v>
      </c>
      <c r="BG179" s="18">
        <v>0</v>
      </c>
      <c r="BH179" s="18">
        <v>0</v>
      </c>
      <c r="BI179" s="18">
        <v>0</v>
      </c>
      <c r="BJ179" s="18">
        <f>Table2[[#This Row],[Energy Savings
Through Current FY]]+Table2[[#This Row],[Energy Savings
Next FY &amp; After]]</f>
        <v>0</v>
      </c>
      <c r="BK179" s="18">
        <v>0</v>
      </c>
      <c r="BL179" s="18">
        <v>0</v>
      </c>
      <c r="BM179" s="18">
        <v>0</v>
      </c>
      <c r="BN179" s="18">
        <f>Table2[[#This Row],[Bond Savings
Through Current FY]]+Table2[[#This Row],[Bond Savings
Next FY &amp; After]]</f>
        <v>0</v>
      </c>
      <c r="BO179" s="18">
        <v>37.715699999999998</v>
      </c>
      <c r="BP179" s="18">
        <v>239.78630000000001</v>
      </c>
      <c r="BQ179" s="18">
        <v>152.2199</v>
      </c>
      <c r="BR179" s="18">
        <f>Table2[[#This Row],[Total Savings
Through Current FY]]+Table2[[#This Row],[Total Savings
Next FY &amp; After]]</f>
        <v>392.00620000000004</v>
      </c>
      <c r="BS179" s="18">
        <v>0</v>
      </c>
      <c r="BT179" s="18">
        <v>0</v>
      </c>
      <c r="BU179" s="18">
        <v>0</v>
      </c>
      <c r="BV179" s="18">
        <f>Table2[[#This Row],[Recapture, Cancellation, or Reduction
Through Current FY]]+Table2[[#This Row],[Recapture, Cancellation, or Reduction
Next FY &amp; After]]</f>
        <v>0</v>
      </c>
      <c r="BW179" s="18">
        <v>0</v>
      </c>
      <c r="BX179" s="18">
        <v>0</v>
      </c>
      <c r="BY179" s="18">
        <v>0</v>
      </c>
      <c r="BZ179" s="18">
        <f>Table2[[#This Row],[Penalty Paid
Through Current FY]]+Table2[[#This Row],[Penalty Paid
Next FY &amp; After]]</f>
        <v>0</v>
      </c>
      <c r="CA179" s="18">
        <v>0</v>
      </c>
      <c r="CB179" s="18">
        <v>0</v>
      </c>
      <c r="CC179" s="18">
        <v>0</v>
      </c>
      <c r="CD179" s="18">
        <f>Table2[[#This Row],[Total Recapture &amp; Penalties
Through Current FY]]+Table2[[#This Row],[Total Recapture &amp; Penalties
Next FY &amp; After]]</f>
        <v>0</v>
      </c>
      <c r="CE179" s="18">
        <v>764.68589999999995</v>
      </c>
      <c r="CF179" s="18">
        <v>5454.1144000000004</v>
      </c>
      <c r="CG179" s="18">
        <v>3086.2505999999998</v>
      </c>
      <c r="CH179" s="18">
        <f>Table2[[#This Row],[Total Net Tax Revenue Generated
Through Current FY]]+Table2[[#This Row],[Total Net Tax Revenue Generated
Next FY &amp; After]]</f>
        <v>8540.3649999999998</v>
      </c>
      <c r="CI179" s="18">
        <v>0</v>
      </c>
      <c r="CJ179" s="18">
        <v>0</v>
      </c>
      <c r="CK179" s="18">
        <v>0</v>
      </c>
      <c r="CL179" s="18">
        <v>0</v>
      </c>
      <c r="CM179" s="43">
        <v>27</v>
      </c>
      <c r="CN179" s="43">
        <v>0</v>
      </c>
      <c r="CO179" s="43">
        <v>0</v>
      </c>
      <c r="CP179" s="43">
        <v>0</v>
      </c>
      <c r="CQ179" s="43">
        <f>Table2[[#This Row],[Total Number of Industrial Jobs]]+Table2[[#This Row],[Total Number of Restaurant Jobs]]+Table2[[#This Row],[Total Number of Retail Jobs]]+Table2[[#This Row],[Total Number of Other Jobs]]</f>
        <v>27</v>
      </c>
      <c r="CR179" s="43">
        <v>27</v>
      </c>
      <c r="CS179" s="43">
        <v>0</v>
      </c>
      <c r="CT179" s="43">
        <v>0</v>
      </c>
      <c r="CU179" s="43">
        <v>0</v>
      </c>
      <c r="CV179" s="43">
        <f>Table2[[#This Row],[Number of Industrial Jobs Earning a Living Wage or more]]+Table2[[#This Row],[Number of Restaurant Jobs Earning a Living Wage or more]]+Table2[[#This Row],[Number of Retail Jobs Earning a Living Wage or more]]+Table2[[#This Row],[Number of Other Jobs Earning a Living Wage or more]]</f>
        <v>27</v>
      </c>
      <c r="CW179" s="47">
        <v>100</v>
      </c>
      <c r="CX179" s="47">
        <v>0</v>
      </c>
      <c r="CY179" s="47">
        <v>0</v>
      </c>
      <c r="CZ179" s="47">
        <v>0</v>
      </c>
      <c r="DA179" s="42">
        <v>1</v>
      </c>
      <c r="DB179" s="4"/>
      <c r="DE179" s="3"/>
      <c r="DF179" s="4"/>
      <c r="DG179" s="4"/>
      <c r="DH179" s="11"/>
      <c r="DI179" s="3"/>
      <c r="DJ179" s="1"/>
      <c r="DK179" s="1"/>
      <c r="DL179" s="1"/>
    </row>
    <row r="180" spans="1:116" x14ac:dyDescent="0.2">
      <c r="A180" s="12">
        <v>93312</v>
      </c>
      <c r="B180" s="14" t="s">
        <v>497</v>
      </c>
      <c r="C180" s="15" t="s">
        <v>1595</v>
      </c>
      <c r="D180" s="15" t="s">
        <v>499</v>
      </c>
      <c r="E180" s="25" t="s">
        <v>1696</v>
      </c>
      <c r="F180" s="26" t="s">
        <v>13</v>
      </c>
      <c r="G180" s="16">
        <v>8600000</v>
      </c>
      <c r="H180" s="14" t="s">
        <v>22</v>
      </c>
      <c r="I180" s="14" t="s">
        <v>498</v>
      </c>
      <c r="J180" s="12">
        <v>38</v>
      </c>
      <c r="K180" s="14" t="s">
        <v>12</v>
      </c>
      <c r="L180" s="15" t="s">
        <v>2127</v>
      </c>
      <c r="M180" s="15" t="s">
        <v>1969</v>
      </c>
      <c r="N180" s="15">
        <v>77558</v>
      </c>
      <c r="O180" s="15">
        <v>64659</v>
      </c>
      <c r="P180" s="13">
        <v>0</v>
      </c>
      <c r="Q180" s="13">
        <v>31</v>
      </c>
      <c r="R180" s="13">
        <v>0</v>
      </c>
      <c r="S180" s="13">
        <v>0</v>
      </c>
      <c r="T180" s="13">
        <v>2</v>
      </c>
      <c r="U180" s="13">
        <v>0</v>
      </c>
      <c r="V180" s="13">
        <v>27</v>
      </c>
      <c r="W180" s="13">
        <v>0</v>
      </c>
      <c r="X180" s="13">
        <v>0</v>
      </c>
      <c r="Y180" s="13">
        <v>29</v>
      </c>
      <c r="Z180" s="13">
        <v>28</v>
      </c>
      <c r="AA180" s="13">
        <v>89.65517241379311</v>
      </c>
      <c r="AB180" s="13" t="s">
        <v>16</v>
      </c>
      <c r="AC180" s="13" t="s">
        <v>17</v>
      </c>
      <c r="AD180" s="17">
        <v>0</v>
      </c>
      <c r="AE180" s="13">
        <v>0</v>
      </c>
      <c r="AF180" s="13">
        <v>0</v>
      </c>
      <c r="AG180" s="13">
        <v>0</v>
      </c>
      <c r="AH180" s="13">
        <v>0</v>
      </c>
      <c r="AI180" s="18">
        <v>783.12509999999997</v>
      </c>
      <c r="AJ180" s="18">
        <v>6383.1697999999997</v>
      </c>
      <c r="AK180" s="18">
        <v>3405.3314</v>
      </c>
      <c r="AL180" s="27">
        <f>Table2[[#This Row],[Direct Tax Revenue
Through Current FY]]+Table2[[#This Row],[Direct Tax Revenue
Next FY &amp; After]]</f>
        <v>9788.5011999999988</v>
      </c>
      <c r="AM180" s="18">
        <v>482.4169</v>
      </c>
      <c r="AN180" s="18">
        <v>3757.4720000000002</v>
      </c>
      <c r="AO180" s="18">
        <v>2097.7354999999998</v>
      </c>
      <c r="AP180" s="18">
        <f>Table2[[#This Row],[Indirect  &amp; Induced Tax Revenue
Through Current FY]]+Table2[[#This Row],[Indirect  &amp; Induced Tax Revenue
Next FY &amp; After]]</f>
        <v>5855.2075000000004</v>
      </c>
      <c r="AQ180" s="18">
        <v>1265.5419999999999</v>
      </c>
      <c r="AR180" s="18">
        <v>10140.641799999999</v>
      </c>
      <c r="AS180" s="18">
        <v>5503.0668999999998</v>
      </c>
      <c r="AT180" s="18">
        <f>Table2[[#This Row],[Total Tax Revenue Generated
Through Current FY]]+Table2[[#This Row],[Total Tax Revenues Generated 
Next FY &amp; After]]</f>
        <v>15643.708699999999</v>
      </c>
      <c r="AU180" s="18">
        <f>VLOOKUP(A:A,[1]AssistancePivot!$1:$1048576,86,FALSE)</f>
        <v>208.4872</v>
      </c>
      <c r="AV180" s="18">
        <v>1292.8715999999999</v>
      </c>
      <c r="AW180" s="18">
        <v>906.58339999999998</v>
      </c>
      <c r="AX180" s="18">
        <v>2199.4549999999999</v>
      </c>
      <c r="AY180" s="18">
        <v>0</v>
      </c>
      <c r="AZ180" s="18">
        <v>148.27119999999999</v>
      </c>
      <c r="BA180" s="18">
        <v>0</v>
      </c>
      <c r="BB180" s="18">
        <f>Table2[[#This Row],[MRT Savings
Through Current FY]]+Table2[[#This Row],[MRT Savings
Next FY &amp; After]]</f>
        <v>148.27119999999999</v>
      </c>
      <c r="BC180" s="18">
        <v>0</v>
      </c>
      <c r="BD180" s="18">
        <v>0</v>
      </c>
      <c r="BE180" s="18">
        <v>0</v>
      </c>
      <c r="BF180" s="18">
        <f>Table2[[#This Row],[ST Savings
Through Current FY]]+Table2[[#This Row],[ST Savings
Next FY &amp; After]]</f>
        <v>0</v>
      </c>
      <c r="BG180" s="18">
        <v>0</v>
      </c>
      <c r="BH180" s="18">
        <v>0</v>
      </c>
      <c r="BI180" s="18">
        <v>0</v>
      </c>
      <c r="BJ180" s="18">
        <f>Table2[[#This Row],[Energy Savings
Through Current FY]]+Table2[[#This Row],[Energy Savings
Next FY &amp; After]]</f>
        <v>0</v>
      </c>
      <c r="BK180" s="18">
        <v>0</v>
      </c>
      <c r="BL180" s="18">
        <v>0</v>
      </c>
      <c r="BM180" s="18">
        <v>0</v>
      </c>
      <c r="BN180" s="18">
        <f>Table2[[#This Row],[Bond Savings
Through Current FY]]+Table2[[#This Row],[Bond Savings
Next FY &amp; After]]</f>
        <v>0</v>
      </c>
      <c r="BO180" s="18">
        <v>208.4872</v>
      </c>
      <c r="BP180" s="18">
        <v>1441.1428000000001</v>
      </c>
      <c r="BQ180" s="18">
        <v>906.58339999999998</v>
      </c>
      <c r="BR180" s="18">
        <f>Table2[[#This Row],[Total Savings
Through Current FY]]+Table2[[#This Row],[Total Savings
Next FY &amp; After]]</f>
        <v>2347.7262000000001</v>
      </c>
      <c r="BS180" s="18">
        <v>0</v>
      </c>
      <c r="BT180" s="18">
        <v>0</v>
      </c>
      <c r="BU180" s="18">
        <v>0</v>
      </c>
      <c r="BV180" s="18">
        <f>Table2[[#This Row],[Recapture, Cancellation, or Reduction
Through Current FY]]+Table2[[#This Row],[Recapture, Cancellation, or Reduction
Next FY &amp; After]]</f>
        <v>0</v>
      </c>
      <c r="BW180" s="18">
        <v>0</v>
      </c>
      <c r="BX180" s="18">
        <v>0</v>
      </c>
      <c r="BY180" s="18">
        <v>0</v>
      </c>
      <c r="BZ180" s="18">
        <f>Table2[[#This Row],[Penalty Paid
Through Current FY]]+Table2[[#This Row],[Penalty Paid
Next FY &amp; After]]</f>
        <v>0</v>
      </c>
      <c r="CA180" s="18">
        <v>0</v>
      </c>
      <c r="CB180" s="18">
        <v>0</v>
      </c>
      <c r="CC180" s="18">
        <v>0</v>
      </c>
      <c r="CD180" s="18">
        <f>Table2[[#This Row],[Total Recapture &amp; Penalties
Through Current FY]]+Table2[[#This Row],[Total Recapture &amp; Penalties
Next FY &amp; After]]</f>
        <v>0</v>
      </c>
      <c r="CE180" s="18">
        <v>1057.0547999999999</v>
      </c>
      <c r="CF180" s="18">
        <v>8699.4989999999998</v>
      </c>
      <c r="CG180" s="18">
        <v>4596.4835000000003</v>
      </c>
      <c r="CH180" s="18">
        <f>Table2[[#This Row],[Total Net Tax Revenue Generated
Through Current FY]]+Table2[[#This Row],[Total Net Tax Revenue Generated
Next FY &amp; After]]</f>
        <v>13295.9825</v>
      </c>
      <c r="CI180" s="18">
        <v>0</v>
      </c>
      <c r="CJ180" s="18">
        <v>0</v>
      </c>
      <c r="CK180" s="18">
        <v>0</v>
      </c>
      <c r="CL180" s="18">
        <v>0</v>
      </c>
      <c r="CM180" s="43">
        <v>0</v>
      </c>
      <c r="CN180" s="43">
        <v>0</v>
      </c>
      <c r="CO180" s="43">
        <v>0</v>
      </c>
      <c r="CP180" s="43">
        <v>29</v>
      </c>
      <c r="CQ180" s="43">
        <f>Table2[[#This Row],[Total Number of Industrial Jobs]]+Table2[[#This Row],[Total Number of Restaurant Jobs]]+Table2[[#This Row],[Total Number of Retail Jobs]]+Table2[[#This Row],[Total Number of Other Jobs]]</f>
        <v>29</v>
      </c>
      <c r="CR180" s="43">
        <v>0</v>
      </c>
      <c r="CS180" s="43">
        <v>0</v>
      </c>
      <c r="CT180" s="43">
        <v>0</v>
      </c>
      <c r="CU180" s="43">
        <v>29</v>
      </c>
      <c r="CV180" s="43">
        <f>Table2[[#This Row],[Number of Industrial Jobs Earning a Living Wage or more]]+Table2[[#This Row],[Number of Restaurant Jobs Earning a Living Wage or more]]+Table2[[#This Row],[Number of Retail Jobs Earning a Living Wage or more]]+Table2[[#This Row],[Number of Other Jobs Earning a Living Wage or more]]</f>
        <v>29</v>
      </c>
      <c r="CW180" s="47">
        <v>0</v>
      </c>
      <c r="CX180" s="47">
        <v>0</v>
      </c>
      <c r="CY180" s="47">
        <v>0</v>
      </c>
      <c r="CZ180" s="47">
        <v>100</v>
      </c>
      <c r="DA180" s="42">
        <v>1</v>
      </c>
      <c r="DB180" s="4"/>
      <c r="DE180" s="3"/>
      <c r="DF180" s="4"/>
      <c r="DG180" s="4"/>
      <c r="DH180" s="11"/>
      <c r="DI180" s="3"/>
      <c r="DJ180" s="1"/>
      <c r="DK180" s="1"/>
      <c r="DL180" s="1"/>
    </row>
    <row r="181" spans="1:116" x14ac:dyDescent="0.2">
      <c r="A181" s="12">
        <v>93944</v>
      </c>
      <c r="B181" s="14" t="s">
        <v>720</v>
      </c>
      <c r="C181" s="15" t="s">
        <v>1580</v>
      </c>
      <c r="D181" s="15" t="s">
        <v>722</v>
      </c>
      <c r="E181" s="25" t="s">
        <v>1670</v>
      </c>
      <c r="F181" s="26" t="s">
        <v>395</v>
      </c>
      <c r="G181" s="16">
        <v>745793000</v>
      </c>
      <c r="H181" s="14" t="s">
        <v>301</v>
      </c>
      <c r="I181" s="14" t="s">
        <v>721</v>
      </c>
      <c r="J181" s="12">
        <v>4</v>
      </c>
      <c r="K181" s="14" t="s">
        <v>94</v>
      </c>
      <c r="L181" s="15" t="s">
        <v>2182</v>
      </c>
      <c r="M181" s="15" t="s">
        <v>2183</v>
      </c>
      <c r="N181" s="15">
        <v>486126</v>
      </c>
      <c r="O181" s="15">
        <v>486126</v>
      </c>
      <c r="P181" s="13">
        <v>0</v>
      </c>
      <c r="Q181" s="13">
        <v>2338</v>
      </c>
      <c r="R181" s="13">
        <v>0</v>
      </c>
      <c r="S181" s="13">
        <v>1</v>
      </c>
      <c r="T181" s="13">
        <v>37</v>
      </c>
      <c r="U181" s="13">
        <v>2</v>
      </c>
      <c r="V181" s="13">
        <v>785</v>
      </c>
      <c r="W181" s="13">
        <v>19</v>
      </c>
      <c r="X181" s="13">
        <v>8</v>
      </c>
      <c r="Y181" s="13">
        <v>844</v>
      </c>
      <c r="Z181" s="13">
        <v>824</v>
      </c>
      <c r="AA181" s="13">
        <v>0</v>
      </c>
      <c r="AB181" s="13" t="s">
        <v>17</v>
      </c>
      <c r="AC181" s="13" t="s">
        <v>17</v>
      </c>
      <c r="AD181" s="17">
        <v>0</v>
      </c>
      <c r="AE181" s="13">
        <v>0</v>
      </c>
      <c r="AF181" s="13">
        <v>0</v>
      </c>
      <c r="AG181" s="13">
        <v>0</v>
      </c>
      <c r="AH181" s="13">
        <v>0</v>
      </c>
      <c r="AI181" s="18">
        <v>13541.526</v>
      </c>
      <c r="AJ181" s="18">
        <v>81856.479300000006</v>
      </c>
      <c r="AK181" s="18">
        <v>45540.773000000001</v>
      </c>
      <c r="AL181" s="27">
        <f>Table2[[#This Row],[Direct Tax Revenue
Through Current FY]]+Table2[[#This Row],[Direct Tax Revenue
Next FY &amp; After]]</f>
        <v>127397.25230000001</v>
      </c>
      <c r="AM181" s="18">
        <v>2540.1608999999999</v>
      </c>
      <c r="AN181" s="18">
        <v>22184.885399999999</v>
      </c>
      <c r="AO181" s="18">
        <v>8489.3075000000008</v>
      </c>
      <c r="AP181" s="18">
        <f>Table2[[#This Row],[Indirect  &amp; Induced Tax Revenue
Through Current FY]]+Table2[[#This Row],[Indirect  &amp; Induced Tax Revenue
Next FY &amp; After]]</f>
        <v>30674.192900000002</v>
      </c>
      <c r="AQ181" s="18">
        <v>16081.686900000001</v>
      </c>
      <c r="AR181" s="18">
        <v>104041.36470000001</v>
      </c>
      <c r="AS181" s="18">
        <v>54030.080499999996</v>
      </c>
      <c r="AT181" s="18">
        <f>Table2[[#This Row],[Total Tax Revenue Generated
Through Current FY]]+Table2[[#This Row],[Total Tax Revenues Generated 
Next FY &amp; After]]</f>
        <v>158071.44520000002</v>
      </c>
      <c r="AU181" s="18">
        <f>VLOOKUP(A:A,[1]AssistancePivot!$1:$1048576,86,FALSE)</f>
        <v>570.2885</v>
      </c>
      <c r="AV181" s="18">
        <v>2229.4207000000001</v>
      </c>
      <c r="AW181" s="18">
        <v>23623.435300000001</v>
      </c>
      <c r="AX181" s="18">
        <v>25852.856</v>
      </c>
      <c r="AY181" s="18">
        <v>0</v>
      </c>
      <c r="AZ181" s="18">
        <v>1782.9131</v>
      </c>
      <c r="BA181" s="18">
        <v>0</v>
      </c>
      <c r="BB181" s="18">
        <f>Table2[[#This Row],[MRT Savings
Through Current FY]]+Table2[[#This Row],[MRT Savings
Next FY &amp; After]]</f>
        <v>1782.9131</v>
      </c>
      <c r="BC181" s="18">
        <v>0</v>
      </c>
      <c r="BD181" s="18">
        <v>0</v>
      </c>
      <c r="BE181" s="18">
        <v>0</v>
      </c>
      <c r="BF181" s="18">
        <f>Table2[[#This Row],[ST Savings
Through Current FY]]+Table2[[#This Row],[ST Savings
Next FY &amp; After]]</f>
        <v>0</v>
      </c>
      <c r="BG181" s="18">
        <v>0</v>
      </c>
      <c r="BH181" s="18">
        <v>0</v>
      </c>
      <c r="BI181" s="18">
        <v>0</v>
      </c>
      <c r="BJ181" s="18">
        <f>Table2[[#This Row],[Energy Savings
Through Current FY]]+Table2[[#This Row],[Energy Savings
Next FY &amp; After]]</f>
        <v>0</v>
      </c>
      <c r="BK181" s="18">
        <v>0</v>
      </c>
      <c r="BL181" s="18">
        <v>0</v>
      </c>
      <c r="BM181" s="18">
        <v>0</v>
      </c>
      <c r="BN181" s="18">
        <f>Table2[[#This Row],[Bond Savings
Through Current FY]]+Table2[[#This Row],[Bond Savings
Next FY &amp; After]]</f>
        <v>0</v>
      </c>
      <c r="BO181" s="18">
        <v>570.2885</v>
      </c>
      <c r="BP181" s="18">
        <v>4012.3337999999999</v>
      </c>
      <c r="BQ181" s="18">
        <v>23623.435300000001</v>
      </c>
      <c r="BR181" s="18">
        <f>Table2[[#This Row],[Total Savings
Through Current FY]]+Table2[[#This Row],[Total Savings
Next FY &amp; After]]</f>
        <v>27635.769100000001</v>
      </c>
      <c r="BS181" s="18">
        <v>0</v>
      </c>
      <c r="BT181" s="18">
        <v>0</v>
      </c>
      <c r="BU181" s="18">
        <v>0</v>
      </c>
      <c r="BV181" s="18">
        <f>Table2[[#This Row],[Recapture, Cancellation, or Reduction
Through Current FY]]+Table2[[#This Row],[Recapture, Cancellation, or Reduction
Next FY &amp; After]]</f>
        <v>0</v>
      </c>
      <c r="BW181" s="18">
        <v>0</v>
      </c>
      <c r="BX181" s="18">
        <v>0</v>
      </c>
      <c r="BY181" s="18">
        <v>0</v>
      </c>
      <c r="BZ181" s="18">
        <f>Table2[[#This Row],[Penalty Paid
Through Current FY]]+Table2[[#This Row],[Penalty Paid
Next FY &amp; After]]</f>
        <v>0</v>
      </c>
      <c r="CA181" s="18">
        <v>0</v>
      </c>
      <c r="CB181" s="18">
        <v>0</v>
      </c>
      <c r="CC181" s="18">
        <v>0</v>
      </c>
      <c r="CD181" s="18">
        <f>Table2[[#This Row],[Total Recapture &amp; Penalties
Through Current FY]]+Table2[[#This Row],[Total Recapture &amp; Penalties
Next FY &amp; After]]</f>
        <v>0</v>
      </c>
      <c r="CE181" s="18">
        <v>15511.3984</v>
      </c>
      <c r="CF181" s="18">
        <v>100029.0309</v>
      </c>
      <c r="CG181" s="18">
        <v>30406.645199999999</v>
      </c>
      <c r="CH181" s="18">
        <f>Table2[[#This Row],[Total Net Tax Revenue Generated
Through Current FY]]+Table2[[#This Row],[Total Net Tax Revenue Generated
Next FY &amp; After]]</f>
        <v>130435.6761</v>
      </c>
      <c r="CI181" s="18">
        <v>0</v>
      </c>
      <c r="CJ181" s="18">
        <v>0</v>
      </c>
      <c r="CK181" s="18">
        <v>0</v>
      </c>
      <c r="CL181" s="18">
        <v>0</v>
      </c>
      <c r="CM181" s="43">
        <v>13</v>
      </c>
      <c r="CN181" s="43">
        <v>0</v>
      </c>
      <c r="CO181" s="43">
        <v>4</v>
      </c>
      <c r="CP181" s="43">
        <v>827</v>
      </c>
      <c r="CQ181" s="43">
        <f>Table2[[#This Row],[Total Number of Industrial Jobs]]+Table2[[#This Row],[Total Number of Restaurant Jobs]]+Table2[[#This Row],[Total Number of Retail Jobs]]+Table2[[#This Row],[Total Number of Other Jobs]]</f>
        <v>844</v>
      </c>
      <c r="CR181" s="43">
        <v>13</v>
      </c>
      <c r="CS181" s="43">
        <v>0</v>
      </c>
      <c r="CT181" s="43">
        <v>4</v>
      </c>
      <c r="CU181" s="43">
        <v>821</v>
      </c>
      <c r="CV181" s="43">
        <f>Table2[[#This Row],[Number of Industrial Jobs Earning a Living Wage or more]]+Table2[[#This Row],[Number of Restaurant Jobs Earning a Living Wage or more]]+Table2[[#This Row],[Number of Retail Jobs Earning a Living Wage or more]]+Table2[[#This Row],[Number of Other Jobs Earning a Living Wage or more]]</f>
        <v>838</v>
      </c>
      <c r="CW181" s="47">
        <v>100</v>
      </c>
      <c r="CX181" s="47">
        <v>0</v>
      </c>
      <c r="CY181" s="47">
        <v>100</v>
      </c>
      <c r="CZ181" s="47">
        <v>99.27</v>
      </c>
      <c r="DA181" s="42">
        <v>0.99289099526066349</v>
      </c>
      <c r="DB181" s="4"/>
      <c r="DE181" s="3"/>
      <c r="DF181" s="4"/>
      <c r="DG181" s="4"/>
      <c r="DH181" s="11"/>
      <c r="DI181" s="3"/>
      <c r="DJ181" s="1"/>
      <c r="DK181" s="1"/>
      <c r="DL181" s="1"/>
    </row>
    <row r="182" spans="1:116" x14ac:dyDescent="0.2">
      <c r="A182" s="12">
        <v>93330</v>
      </c>
      <c r="B182" s="14" t="s">
        <v>513</v>
      </c>
      <c r="C182" s="15" t="s">
        <v>1598</v>
      </c>
      <c r="D182" s="15" t="s">
        <v>456</v>
      </c>
      <c r="E182" s="25" t="s">
        <v>1701</v>
      </c>
      <c r="F182" s="26" t="s">
        <v>452</v>
      </c>
      <c r="G182" s="16">
        <v>117850</v>
      </c>
      <c r="H182" s="14"/>
      <c r="I182" s="14" t="s">
        <v>455</v>
      </c>
      <c r="J182" s="12">
        <v>17</v>
      </c>
      <c r="K182" s="14" t="s">
        <v>25</v>
      </c>
      <c r="L182" s="15" t="s">
        <v>2124</v>
      </c>
      <c r="M182" s="15" t="s">
        <v>2108</v>
      </c>
      <c r="N182" s="15">
        <v>624258</v>
      </c>
      <c r="O182" s="15">
        <v>430592</v>
      </c>
      <c r="P182" s="13">
        <v>0</v>
      </c>
      <c r="Q182" s="13">
        <v>0</v>
      </c>
      <c r="R182" s="13">
        <v>0</v>
      </c>
      <c r="S182" s="13">
        <v>1</v>
      </c>
      <c r="T182" s="13">
        <v>0</v>
      </c>
      <c r="U182" s="13">
        <v>0</v>
      </c>
      <c r="V182" s="13">
        <v>8</v>
      </c>
      <c r="W182" s="13">
        <v>0</v>
      </c>
      <c r="X182" s="13">
        <v>0</v>
      </c>
      <c r="Y182" s="13">
        <v>9</v>
      </c>
      <c r="Z182" s="13">
        <v>8</v>
      </c>
      <c r="AA182" s="13">
        <v>66.666666666666657</v>
      </c>
      <c r="AB182" s="13" t="s">
        <v>17</v>
      </c>
      <c r="AC182" s="13" t="s">
        <v>17</v>
      </c>
      <c r="AD182" s="17">
        <v>0</v>
      </c>
      <c r="AE182" s="13">
        <v>0</v>
      </c>
      <c r="AF182" s="13">
        <v>0</v>
      </c>
      <c r="AG182" s="13">
        <v>0</v>
      </c>
      <c r="AH182" s="13">
        <v>0</v>
      </c>
      <c r="AI182" s="18">
        <v>5424.5654999999997</v>
      </c>
      <c r="AJ182" s="18">
        <v>30914.272199999999</v>
      </c>
      <c r="AK182" s="18">
        <v>4223.5051000000003</v>
      </c>
      <c r="AL182" s="27">
        <f>Table2[[#This Row],[Direct Tax Revenue
Through Current FY]]+Table2[[#This Row],[Direct Tax Revenue
Next FY &amp; After]]</f>
        <v>35137.777300000002</v>
      </c>
      <c r="AM182" s="18">
        <v>131.0762</v>
      </c>
      <c r="AN182" s="18">
        <v>836.36699999999996</v>
      </c>
      <c r="AO182" s="18">
        <v>102.0545</v>
      </c>
      <c r="AP182" s="18">
        <f>Table2[[#This Row],[Indirect  &amp; Induced Tax Revenue
Through Current FY]]+Table2[[#This Row],[Indirect  &amp; Induced Tax Revenue
Next FY &amp; After]]</f>
        <v>938.42149999999992</v>
      </c>
      <c r="AQ182" s="18">
        <v>5555.6417000000001</v>
      </c>
      <c r="AR182" s="18">
        <v>31750.639200000001</v>
      </c>
      <c r="AS182" s="18">
        <v>4325.5595999999996</v>
      </c>
      <c r="AT182" s="18">
        <f>Table2[[#This Row],[Total Tax Revenue Generated
Through Current FY]]+Table2[[#This Row],[Total Tax Revenues Generated 
Next FY &amp; After]]</f>
        <v>36076.198799999998</v>
      </c>
      <c r="AU182" s="18">
        <f>VLOOKUP(A:A,[1]AssistancePivot!$1:$1048576,86,FALSE)</f>
        <v>0</v>
      </c>
      <c r="AV182" s="18">
        <v>0</v>
      </c>
      <c r="AW182" s="18">
        <v>0</v>
      </c>
      <c r="AX182" s="18">
        <v>0</v>
      </c>
      <c r="AY182" s="18">
        <v>0</v>
      </c>
      <c r="AZ182" s="18">
        <v>0</v>
      </c>
      <c r="BA182" s="18">
        <v>0</v>
      </c>
      <c r="BB182" s="18">
        <f>Table2[[#This Row],[MRT Savings
Through Current FY]]+Table2[[#This Row],[MRT Savings
Next FY &amp; After]]</f>
        <v>0</v>
      </c>
      <c r="BC182" s="18">
        <v>0</v>
      </c>
      <c r="BD182" s="18">
        <v>0</v>
      </c>
      <c r="BE182" s="18">
        <v>0</v>
      </c>
      <c r="BF182" s="18">
        <f>Table2[[#This Row],[ST Savings
Through Current FY]]+Table2[[#This Row],[ST Savings
Next FY &amp; After]]</f>
        <v>0</v>
      </c>
      <c r="BG182" s="18">
        <v>0</v>
      </c>
      <c r="BH182" s="18">
        <v>0</v>
      </c>
      <c r="BI182" s="18">
        <v>0</v>
      </c>
      <c r="BJ182" s="18">
        <f>Table2[[#This Row],[Energy Savings
Through Current FY]]+Table2[[#This Row],[Energy Savings
Next FY &amp; After]]</f>
        <v>0</v>
      </c>
      <c r="BK182" s="18">
        <v>0</v>
      </c>
      <c r="BL182" s="18">
        <v>0</v>
      </c>
      <c r="BM182" s="18">
        <v>0</v>
      </c>
      <c r="BN182" s="18">
        <f>Table2[[#This Row],[Bond Savings
Through Current FY]]+Table2[[#This Row],[Bond Savings
Next FY &amp; After]]</f>
        <v>0</v>
      </c>
      <c r="BO182" s="18">
        <v>0</v>
      </c>
      <c r="BP182" s="18">
        <v>0</v>
      </c>
      <c r="BQ182" s="18">
        <v>0</v>
      </c>
      <c r="BR182" s="18">
        <f>Table2[[#This Row],[Total Savings
Through Current FY]]+Table2[[#This Row],[Total Savings
Next FY &amp; After]]</f>
        <v>0</v>
      </c>
      <c r="BS182" s="18">
        <v>0</v>
      </c>
      <c r="BT182" s="18">
        <v>0</v>
      </c>
      <c r="BU182" s="18">
        <v>0</v>
      </c>
      <c r="BV182" s="18">
        <f>Table2[[#This Row],[Recapture, Cancellation, or Reduction
Through Current FY]]+Table2[[#This Row],[Recapture, Cancellation, or Reduction
Next FY &amp; After]]</f>
        <v>0</v>
      </c>
      <c r="BW182" s="18">
        <v>0</v>
      </c>
      <c r="BX182" s="18">
        <v>0</v>
      </c>
      <c r="BY182" s="18">
        <v>0</v>
      </c>
      <c r="BZ182" s="18">
        <f>Table2[[#This Row],[Penalty Paid
Through Current FY]]+Table2[[#This Row],[Penalty Paid
Next FY &amp; After]]</f>
        <v>0</v>
      </c>
      <c r="CA182" s="18">
        <v>0</v>
      </c>
      <c r="CB182" s="18">
        <v>0</v>
      </c>
      <c r="CC182" s="18">
        <v>0</v>
      </c>
      <c r="CD182" s="18">
        <f>Table2[[#This Row],[Total Recapture &amp; Penalties
Through Current FY]]+Table2[[#This Row],[Total Recapture &amp; Penalties
Next FY &amp; After]]</f>
        <v>0</v>
      </c>
      <c r="CE182" s="18">
        <v>5555.6417000000001</v>
      </c>
      <c r="CF182" s="18">
        <v>31750.639200000001</v>
      </c>
      <c r="CG182" s="18">
        <v>4325.5595999999996</v>
      </c>
      <c r="CH182" s="18">
        <f>Table2[[#This Row],[Total Net Tax Revenue Generated
Through Current FY]]+Table2[[#This Row],[Total Net Tax Revenue Generated
Next FY &amp; After]]</f>
        <v>36076.198799999998</v>
      </c>
      <c r="CI182" s="18">
        <v>0</v>
      </c>
      <c r="CJ182" s="18">
        <v>0</v>
      </c>
      <c r="CK182" s="18">
        <v>0</v>
      </c>
      <c r="CL182" s="18">
        <v>0</v>
      </c>
      <c r="CM182" s="43">
        <v>0</v>
      </c>
      <c r="CN182" s="43">
        <v>0</v>
      </c>
      <c r="CO182" s="43">
        <v>0</v>
      </c>
      <c r="CP182" s="43">
        <v>9</v>
      </c>
      <c r="CQ182" s="43">
        <f>Table2[[#This Row],[Total Number of Industrial Jobs]]+Table2[[#This Row],[Total Number of Restaurant Jobs]]+Table2[[#This Row],[Total Number of Retail Jobs]]+Table2[[#This Row],[Total Number of Other Jobs]]</f>
        <v>9</v>
      </c>
      <c r="CR182" s="43">
        <v>0</v>
      </c>
      <c r="CS182" s="43">
        <v>0</v>
      </c>
      <c r="CT182" s="43">
        <v>0</v>
      </c>
      <c r="CU182" s="43">
        <v>9</v>
      </c>
      <c r="CV182" s="43">
        <f>Table2[[#This Row],[Number of Industrial Jobs Earning a Living Wage or more]]+Table2[[#This Row],[Number of Restaurant Jobs Earning a Living Wage or more]]+Table2[[#This Row],[Number of Retail Jobs Earning a Living Wage or more]]+Table2[[#This Row],[Number of Other Jobs Earning a Living Wage or more]]</f>
        <v>9</v>
      </c>
      <c r="CW182" s="47">
        <v>0</v>
      </c>
      <c r="CX182" s="47">
        <v>0</v>
      </c>
      <c r="CY182" s="47">
        <v>0</v>
      </c>
      <c r="CZ182" s="47">
        <v>100</v>
      </c>
      <c r="DA182" s="42">
        <v>1</v>
      </c>
      <c r="DB182" s="4"/>
      <c r="DE182" s="3"/>
      <c r="DF182" s="4"/>
      <c r="DG182" s="4"/>
      <c r="DH182" s="11"/>
      <c r="DI182" s="3"/>
      <c r="DJ182" s="1"/>
      <c r="DK182" s="1"/>
      <c r="DL182" s="1"/>
    </row>
    <row r="183" spans="1:116" x14ac:dyDescent="0.2">
      <c r="A183" s="12">
        <v>93976</v>
      </c>
      <c r="B183" s="14" t="s">
        <v>786</v>
      </c>
      <c r="C183" s="15" t="s">
        <v>1619</v>
      </c>
      <c r="D183" s="15" t="s">
        <v>788</v>
      </c>
      <c r="E183" s="25" t="s">
        <v>1661</v>
      </c>
      <c r="F183" s="26" t="s">
        <v>13</v>
      </c>
      <c r="G183" s="16">
        <v>1550000</v>
      </c>
      <c r="H183" s="14" t="s">
        <v>22</v>
      </c>
      <c r="I183" s="14" t="s">
        <v>787</v>
      </c>
      <c r="J183" s="12">
        <v>38</v>
      </c>
      <c r="K183" s="14" t="s">
        <v>12</v>
      </c>
      <c r="L183" s="15" t="s">
        <v>2242</v>
      </c>
      <c r="M183" s="15" t="s">
        <v>1909</v>
      </c>
      <c r="N183" s="15">
        <v>5000</v>
      </c>
      <c r="O183" s="15">
        <v>4750</v>
      </c>
      <c r="P183" s="13">
        <v>0</v>
      </c>
      <c r="Q183" s="13">
        <v>6</v>
      </c>
      <c r="R183" s="13">
        <v>0</v>
      </c>
      <c r="S183" s="13">
        <v>0</v>
      </c>
      <c r="T183" s="13">
        <v>0</v>
      </c>
      <c r="U183" s="13">
        <v>6</v>
      </c>
      <c r="V183" s="13">
        <v>10</v>
      </c>
      <c r="W183" s="13">
        <v>0</v>
      </c>
      <c r="X183" s="13">
        <v>0</v>
      </c>
      <c r="Y183" s="13">
        <v>16</v>
      </c>
      <c r="Z183" s="13">
        <v>16</v>
      </c>
      <c r="AA183" s="13">
        <v>100</v>
      </c>
      <c r="AB183" s="13" t="s">
        <v>16</v>
      </c>
      <c r="AC183" s="13" t="s">
        <v>17</v>
      </c>
      <c r="AD183" s="17">
        <v>0</v>
      </c>
      <c r="AE183" s="13">
        <v>0</v>
      </c>
      <c r="AF183" s="13">
        <v>0</v>
      </c>
      <c r="AG183" s="13">
        <v>0</v>
      </c>
      <c r="AH183" s="13">
        <v>0</v>
      </c>
      <c r="AI183" s="18">
        <v>209.95779999999999</v>
      </c>
      <c r="AJ183" s="18">
        <v>1656.0918999999999</v>
      </c>
      <c r="AK183" s="18">
        <v>1582.2201</v>
      </c>
      <c r="AL183" s="27">
        <f>Table2[[#This Row],[Direct Tax Revenue
Through Current FY]]+Table2[[#This Row],[Direct Tax Revenue
Next FY &amp; After]]</f>
        <v>3238.3119999999999</v>
      </c>
      <c r="AM183" s="18">
        <v>122.43300000000001</v>
      </c>
      <c r="AN183" s="18">
        <v>1021.6428</v>
      </c>
      <c r="AO183" s="18">
        <v>922.64139999999998</v>
      </c>
      <c r="AP183" s="18">
        <f>Table2[[#This Row],[Indirect  &amp; Induced Tax Revenue
Through Current FY]]+Table2[[#This Row],[Indirect  &amp; Induced Tax Revenue
Next FY &amp; After]]</f>
        <v>1944.2842000000001</v>
      </c>
      <c r="AQ183" s="18">
        <v>332.39080000000001</v>
      </c>
      <c r="AR183" s="18">
        <v>2677.7347</v>
      </c>
      <c r="AS183" s="18">
        <v>2504.8615</v>
      </c>
      <c r="AT183" s="18">
        <f>Table2[[#This Row],[Total Tax Revenue Generated
Through Current FY]]+Table2[[#This Row],[Total Tax Revenues Generated 
Next FY &amp; After]]</f>
        <v>5182.5962</v>
      </c>
      <c r="AU183" s="18">
        <f>VLOOKUP(A:A,[1]AssistancePivot!$1:$1048576,86,FALSE)</f>
        <v>9.0986999999999991</v>
      </c>
      <c r="AV183" s="18">
        <v>43.098199999999999</v>
      </c>
      <c r="AW183" s="18">
        <v>68.566699999999997</v>
      </c>
      <c r="AX183" s="18">
        <v>111.66489999999999</v>
      </c>
      <c r="AY183" s="18">
        <v>0</v>
      </c>
      <c r="AZ183" s="18">
        <v>21.0974</v>
      </c>
      <c r="BA183" s="18">
        <v>0</v>
      </c>
      <c r="BB183" s="18">
        <f>Table2[[#This Row],[MRT Savings
Through Current FY]]+Table2[[#This Row],[MRT Savings
Next FY &amp; After]]</f>
        <v>21.0974</v>
      </c>
      <c r="BC183" s="18">
        <v>0</v>
      </c>
      <c r="BD183" s="18">
        <v>0</v>
      </c>
      <c r="BE183" s="18">
        <v>0</v>
      </c>
      <c r="BF183" s="18">
        <f>Table2[[#This Row],[ST Savings
Through Current FY]]+Table2[[#This Row],[ST Savings
Next FY &amp; After]]</f>
        <v>0</v>
      </c>
      <c r="BG183" s="18">
        <v>0</v>
      </c>
      <c r="BH183" s="18">
        <v>0</v>
      </c>
      <c r="BI183" s="18">
        <v>0</v>
      </c>
      <c r="BJ183" s="18">
        <f>Table2[[#This Row],[Energy Savings
Through Current FY]]+Table2[[#This Row],[Energy Savings
Next FY &amp; After]]</f>
        <v>0</v>
      </c>
      <c r="BK183" s="18">
        <v>0</v>
      </c>
      <c r="BL183" s="18">
        <v>0</v>
      </c>
      <c r="BM183" s="18">
        <v>0</v>
      </c>
      <c r="BN183" s="18">
        <f>Table2[[#This Row],[Bond Savings
Through Current FY]]+Table2[[#This Row],[Bond Savings
Next FY &amp; After]]</f>
        <v>0</v>
      </c>
      <c r="BO183" s="18">
        <v>9.0986999999999991</v>
      </c>
      <c r="BP183" s="18">
        <v>64.195599999999999</v>
      </c>
      <c r="BQ183" s="18">
        <v>68.566699999999997</v>
      </c>
      <c r="BR183" s="18">
        <f>Table2[[#This Row],[Total Savings
Through Current FY]]+Table2[[#This Row],[Total Savings
Next FY &amp; After]]</f>
        <v>132.76229999999998</v>
      </c>
      <c r="BS183" s="18">
        <v>0</v>
      </c>
      <c r="BT183" s="18">
        <v>0</v>
      </c>
      <c r="BU183" s="18">
        <v>0</v>
      </c>
      <c r="BV183" s="18">
        <f>Table2[[#This Row],[Recapture, Cancellation, or Reduction
Through Current FY]]+Table2[[#This Row],[Recapture, Cancellation, or Reduction
Next FY &amp; After]]</f>
        <v>0</v>
      </c>
      <c r="BW183" s="18">
        <v>0</v>
      </c>
      <c r="BX183" s="18">
        <v>0</v>
      </c>
      <c r="BY183" s="18">
        <v>0</v>
      </c>
      <c r="BZ183" s="18">
        <f>Table2[[#This Row],[Penalty Paid
Through Current FY]]+Table2[[#This Row],[Penalty Paid
Next FY &amp; After]]</f>
        <v>0</v>
      </c>
      <c r="CA183" s="18">
        <v>0</v>
      </c>
      <c r="CB183" s="18">
        <v>0</v>
      </c>
      <c r="CC183" s="18">
        <v>0</v>
      </c>
      <c r="CD183" s="18">
        <f>Table2[[#This Row],[Total Recapture &amp; Penalties
Through Current FY]]+Table2[[#This Row],[Total Recapture &amp; Penalties
Next FY &amp; After]]</f>
        <v>0</v>
      </c>
      <c r="CE183" s="18">
        <v>323.2921</v>
      </c>
      <c r="CF183" s="18">
        <v>2613.5391</v>
      </c>
      <c r="CG183" s="18">
        <v>2436.2948000000001</v>
      </c>
      <c r="CH183" s="18">
        <f>Table2[[#This Row],[Total Net Tax Revenue Generated
Through Current FY]]+Table2[[#This Row],[Total Net Tax Revenue Generated
Next FY &amp; After]]</f>
        <v>5049.8338999999996</v>
      </c>
      <c r="CI183" s="18">
        <v>0</v>
      </c>
      <c r="CJ183" s="18">
        <v>0</v>
      </c>
      <c r="CK183" s="18">
        <v>0</v>
      </c>
      <c r="CL183" s="18">
        <v>0</v>
      </c>
      <c r="CM183" s="43">
        <v>0</v>
      </c>
      <c r="CN183" s="43">
        <v>0</v>
      </c>
      <c r="CO183" s="43">
        <v>0</v>
      </c>
      <c r="CP183" s="43">
        <v>0</v>
      </c>
      <c r="CQ183" s="43">
        <f>Table2[[#This Row],[Total Number of Industrial Jobs]]+Table2[[#This Row],[Total Number of Restaurant Jobs]]+Table2[[#This Row],[Total Number of Retail Jobs]]+Table2[[#This Row],[Total Number of Other Jobs]]</f>
        <v>0</v>
      </c>
      <c r="CR183" s="43">
        <v>0</v>
      </c>
      <c r="CS183" s="43">
        <v>0</v>
      </c>
      <c r="CT183" s="43">
        <v>0</v>
      </c>
      <c r="CU183" s="43">
        <v>0</v>
      </c>
      <c r="CV183" s="43">
        <f>Table2[[#This Row],[Number of Industrial Jobs Earning a Living Wage or more]]+Table2[[#This Row],[Number of Restaurant Jobs Earning a Living Wage or more]]+Table2[[#This Row],[Number of Retail Jobs Earning a Living Wage or more]]+Table2[[#This Row],[Number of Other Jobs Earning a Living Wage or more]]</f>
        <v>0</v>
      </c>
      <c r="CW183" s="47">
        <v>0</v>
      </c>
      <c r="CX183" s="47">
        <v>0</v>
      </c>
      <c r="CY183" s="47">
        <v>0</v>
      </c>
      <c r="CZ183" s="47">
        <v>0</v>
      </c>
      <c r="DA183" s="42"/>
      <c r="DB183" s="4"/>
      <c r="DE183" s="3"/>
      <c r="DF183" s="4"/>
      <c r="DG183" s="4"/>
      <c r="DH183" s="11"/>
      <c r="DI183" s="3"/>
      <c r="DJ183" s="1"/>
      <c r="DK183" s="1"/>
      <c r="DL183" s="1"/>
    </row>
    <row r="184" spans="1:116" x14ac:dyDescent="0.2">
      <c r="A184" s="12">
        <v>94094</v>
      </c>
      <c r="B184" s="14" t="s">
        <v>953</v>
      </c>
      <c r="C184" s="15" t="s">
        <v>1545</v>
      </c>
      <c r="D184" s="15" t="s">
        <v>955</v>
      </c>
      <c r="E184" s="25" t="s">
        <v>1754</v>
      </c>
      <c r="F184" s="26" t="s">
        <v>13</v>
      </c>
      <c r="G184" s="16">
        <v>4575000</v>
      </c>
      <c r="H184" s="14" t="s">
        <v>22</v>
      </c>
      <c r="I184" s="14" t="s">
        <v>954</v>
      </c>
      <c r="J184" s="12">
        <v>26</v>
      </c>
      <c r="K184" s="14" t="s">
        <v>20</v>
      </c>
      <c r="L184" s="15" t="s">
        <v>2255</v>
      </c>
      <c r="M184" s="15" t="s">
        <v>1911</v>
      </c>
      <c r="N184" s="15">
        <v>16116</v>
      </c>
      <c r="O184" s="15">
        <v>19892</v>
      </c>
      <c r="P184" s="13">
        <v>26</v>
      </c>
      <c r="Q184" s="13">
        <v>2</v>
      </c>
      <c r="R184" s="13">
        <v>0</v>
      </c>
      <c r="S184" s="13">
        <v>0</v>
      </c>
      <c r="T184" s="13">
        <v>0</v>
      </c>
      <c r="U184" s="13">
        <v>0</v>
      </c>
      <c r="V184" s="13">
        <v>0</v>
      </c>
      <c r="W184" s="13">
        <v>0</v>
      </c>
      <c r="X184" s="13">
        <v>0</v>
      </c>
      <c r="Y184" s="13">
        <v>0</v>
      </c>
      <c r="Z184" s="13">
        <v>69</v>
      </c>
      <c r="AA184" s="13">
        <v>0</v>
      </c>
      <c r="AB184" s="13">
        <v>0</v>
      </c>
      <c r="AC184" s="13">
        <v>0</v>
      </c>
      <c r="AD184" s="17">
        <v>0</v>
      </c>
      <c r="AE184" s="13">
        <v>0</v>
      </c>
      <c r="AF184" s="13">
        <v>0</v>
      </c>
      <c r="AG184" s="13">
        <v>0</v>
      </c>
      <c r="AH184" s="13">
        <v>0</v>
      </c>
      <c r="AI184" s="18">
        <v>314.58600000000001</v>
      </c>
      <c r="AJ184" s="18">
        <v>1362.9223999999999</v>
      </c>
      <c r="AK184" s="18">
        <v>3229.2665999999999</v>
      </c>
      <c r="AL184" s="27">
        <f>Table2[[#This Row],[Direct Tax Revenue
Through Current FY]]+Table2[[#This Row],[Direct Tax Revenue
Next FY &amp; After]]</f>
        <v>4592.1890000000003</v>
      </c>
      <c r="AM184" s="18">
        <v>279.6857</v>
      </c>
      <c r="AN184" s="18">
        <v>1107.6002000000001</v>
      </c>
      <c r="AO184" s="18">
        <v>2871.0111000000002</v>
      </c>
      <c r="AP184" s="18">
        <f>Table2[[#This Row],[Indirect  &amp; Induced Tax Revenue
Through Current FY]]+Table2[[#This Row],[Indirect  &amp; Induced Tax Revenue
Next FY &amp; After]]</f>
        <v>3978.6113000000005</v>
      </c>
      <c r="AQ184" s="18">
        <v>594.27170000000001</v>
      </c>
      <c r="AR184" s="18">
        <v>2470.5225999999998</v>
      </c>
      <c r="AS184" s="18">
        <v>6100.2776999999996</v>
      </c>
      <c r="AT184" s="18">
        <f>Table2[[#This Row],[Total Tax Revenue Generated
Through Current FY]]+Table2[[#This Row],[Total Tax Revenues Generated 
Next FY &amp; After]]</f>
        <v>8570.800299999999</v>
      </c>
      <c r="AU184" s="18">
        <f>VLOOKUP(A:A,[1]AssistancePivot!$1:$1048576,86,FALSE)</f>
        <v>7.3654999999999999</v>
      </c>
      <c r="AV184" s="18">
        <v>49.045699999999997</v>
      </c>
      <c r="AW184" s="18">
        <v>75.607900000000001</v>
      </c>
      <c r="AX184" s="18">
        <v>124.6536</v>
      </c>
      <c r="AY184" s="18">
        <v>0</v>
      </c>
      <c r="AZ184" s="18">
        <v>52.825499999999998</v>
      </c>
      <c r="BA184" s="18">
        <v>0</v>
      </c>
      <c r="BB184" s="18">
        <f>Table2[[#This Row],[MRT Savings
Through Current FY]]+Table2[[#This Row],[MRT Savings
Next FY &amp; After]]</f>
        <v>52.825499999999998</v>
      </c>
      <c r="BC184" s="18">
        <v>0</v>
      </c>
      <c r="BD184" s="18">
        <v>0</v>
      </c>
      <c r="BE184" s="18">
        <v>0</v>
      </c>
      <c r="BF184" s="18">
        <f>Table2[[#This Row],[ST Savings
Through Current FY]]+Table2[[#This Row],[ST Savings
Next FY &amp; After]]</f>
        <v>0</v>
      </c>
      <c r="BG184" s="18">
        <v>0</v>
      </c>
      <c r="BH184" s="18">
        <v>0</v>
      </c>
      <c r="BI184" s="18">
        <v>0</v>
      </c>
      <c r="BJ184" s="18">
        <f>Table2[[#This Row],[Energy Savings
Through Current FY]]+Table2[[#This Row],[Energy Savings
Next FY &amp; After]]</f>
        <v>0</v>
      </c>
      <c r="BK184" s="18">
        <v>0</v>
      </c>
      <c r="BL184" s="18">
        <v>0</v>
      </c>
      <c r="BM184" s="18">
        <v>0</v>
      </c>
      <c r="BN184" s="18">
        <f>Table2[[#This Row],[Bond Savings
Through Current FY]]+Table2[[#This Row],[Bond Savings
Next FY &amp; After]]</f>
        <v>0</v>
      </c>
      <c r="BO184" s="18">
        <v>7.3654999999999999</v>
      </c>
      <c r="BP184" s="18">
        <v>101.8712</v>
      </c>
      <c r="BQ184" s="18">
        <v>75.607900000000001</v>
      </c>
      <c r="BR184" s="18">
        <f>Table2[[#This Row],[Total Savings
Through Current FY]]+Table2[[#This Row],[Total Savings
Next FY &amp; After]]</f>
        <v>177.47910000000002</v>
      </c>
      <c r="BS184" s="18">
        <v>0</v>
      </c>
      <c r="BT184" s="18">
        <v>0</v>
      </c>
      <c r="BU184" s="18">
        <v>0</v>
      </c>
      <c r="BV184" s="18">
        <f>Table2[[#This Row],[Recapture, Cancellation, or Reduction
Through Current FY]]+Table2[[#This Row],[Recapture, Cancellation, or Reduction
Next FY &amp; After]]</f>
        <v>0</v>
      </c>
      <c r="BW184" s="18">
        <v>0</v>
      </c>
      <c r="BX184" s="18">
        <v>0</v>
      </c>
      <c r="BY184" s="18">
        <v>0</v>
      </c>
      <c r="BZ184" s="18">
        <f>Table2[[#This Row],[Penalty Paid
Through Current FY]]+Table2[[#This Row],[Penalty Paid
Next FY &amp; After]]</f>
        <v>0</v>
      </c>
      <c r="CA184" s="18">
        <v>0</v>
      </c>
      <c r="CB184" s="18">
        <v>0</v>
      </c>
      <c r="CC184" s="18">
        <v>0</v>
      </c>
      <c r="CD184" s="18">
        <f>Table2[[#This Row],[Total Recapture &amp; Penalties
Through Current FY]]+Table2[[#This Row],[Total Recapture &amp; Penalties
Next FY &amp; After]]</f>
        <v>0</v>
      </c>
      <c r="CE184" s="18">
        <v>586.90620000000001</v>
      </c>
      <c r="CF184" s="18">
        <v>2368.6514000000002</v>
      </c>
      <c r="CG184" s="18">
        <v>6024.6697999999997</v>
      </c>
      <c r="CH184" s="18">
        <f>Table2[[#This Row],[Total Net Tax Revenue Generated
Through Current FY]]+Table2[[#This Row],[Total Net Tax Revenue Generated
Next FY &amp; After]]</f>
        <v>8393.3212000000003</v>
      </c>
      <c r="CI184" s="18">
        <v>0</v>
      </c>
      <c r="CJ184" s="18">
        <v>0</v>
      </c>
      <c r="CK184" s="18">
        <v>0</v>
      </c>
      <c r="CL184" s="18">
        <v>0</v>
      </c>
      <c r="CM184" s="43"/>
      <c r="CN184" s="43"/>
      <c r="CO184" s="43"/>
      <c r="CP184" s="43"/>
      <c r="CQ184" s="43"/>
      <c r="CR184" s="43"/>
      <c r="CS184" s="43"/>
      <c r="CT184" s="43"/>
      <c r="CU184" s="43"/>
      <c r="CV184" s="43"/>
      <c r="CW184" s="47"/>
      <c r="CX184" s="47"/>
      <c r="CY184" s="47"/>
      <c r="CZ184" s="47"/>
      <c r="DA184" s="42"/>
      <c r="DB184" s="4"/>
      <c r="DE184" s="3"/>
      <c r="DF184" s="4"/>
      <c r="DG184" s="4"/>
      <c r="DH184" s="11"/>
      <c r="DI184" s="3"/>
      <c r="DJ184" s="1"/>
      <c r="DK184" s="1"/>
      <c r="DL184" s="1"/>
    </row>
    <row r="185" spans="1:116" x14ac:dyDescent="0.2">
      <c r="A185" s="12">
        <v>94123</v>
      </c>
      <c r="B185" s="14" t="s">
        <v>1023</v>
      </c>
      <c r="C185" s="15" t="s">
        <v>1496</v>
      </c>
      <c r="D185" s="15" t="s">
        <v>1025</v>
      </c>
      <c r="E185" s="25" t="s">
        <v>1786</v>
      </c>
      <c r="F185" s="26" t="s">
        <v>13</v>
      </c>
      <c r="G185" s="16">
        <v>1675000</v>
      </c>
      <c r="H185" s="14" t="s">
        <v>123</v>
      </c>
      <c r="I185" s="14" t="s">
        <v>1024</v>
      </c>
      <c r="J185" s="12">
        <v>45</v>
      </c>
      <c r="K185" s="14" t="s">
        <v>12</v>
      </c>
      <c r="L185" s="15" t="s">
        <v>2320</v>
      </c>
      <c r="M185" s="15" t="s">
        <v>1976</v>
      </c>
      <c r="N185" s="15">
        <v>94000</v>
      </c>
      <c r="O185" s="15">
        <v>67700</v>
      </c>
      <c r="P185" s="13">
        <v>40</v>
      </c>
      <c r="Q185" s="13">
        <v>3</v>
      </c>
      <c r="R185" s="13">
        <v>0</v>
      </c>
      <c r="S185" s="13">
        <v>0</v>
      </c>
      <c r="T185" s="13">
        <v>0</v>
      </c>
      <c r="U185" s="13">
        <v>0</v>
      </c>
      <c r="V185" s="13">
        <v>26</v>
      </c>
      <c r="W185" s="13">
        <v>0</v>
      </c>
      <c r="X185" s="13">
        <v>0</v>
      </c>
      <c r="Y185" s="13">
        <v>26</v>
      </c>
      <c r="Z185" s="13">
        <v>26</v>
      </c>
      <c r="AA185" s="13">
        <v>96.15384615384616</v>
      </c>
      <c r="AB185" s="13" t="s">
        <v>16</v>
      </c>
      <c r="AC185" s="13" t="s">
        <v>17</v>
      </c>
      <c r="AD185" s="17">
        <v>0</v>
      </c>
      <c r="AE185" s="13">
        <v>0</v>
      </c>
      <c r="AF185" s="13">
        <v>0</v>
      </c>
      <c r="AG185" s="13">
        <v>0</v>
      </c>
      <c r="AH185" s="13">
        <v>0</v>
      </c>
      <c r="AI185" s="18">
        <v>598.31730000000005</v>
      </c>
      <c r="AJ185" s="18">
        <v>3505.2183</v>
      </c>
      <c r="AK185" s="18">
        <v>6787.1968999999999</v>
      </c>
      <c r="AL185" s="27">
        <f>Table2[[#This Row],[Direct Tax Revenue
Through Current FY]]+Table2[[#This Row],[Direct Tax Revenue
Next FY &amp; After]]</f>
        <v>10292.415199999999</v>
      </c>
      <c r="AM185" s="18">
        <v>241.33340000000001</v>
      </c>
      <c r="AN185" s="18">
        <v>1504.4613999999999</v>
      </c>
      <c r="AO185" s="18">
        <v>2737.6372999999999</v>
      </c>
      <c r="AP185" s="18">
        <f>Table2[[#This Row],[Indirect  &amp; Induced Tax Revenue
Through Current FY]]+Table2[[#This Row],[Indirect  &amp; Induced Tax Revenue
Next FY &amp; After]]</f>
        <v>4242.0986999999996</v>
      </c>
      <c r="AQ185" s="18">
        <v>839.65070000000003</v>
      </c>
      <c r="AR185" s="18">
        <v>5009.6796999999997</v>
      </c>
      <c r="AS185" s="18">
        <v>9524.8341999999993</v>
      </c>
      <c r="AT185" s="18">
        <f>Table2[[#This Row],[Total Tax Revenue Generated
Through Current FY]]+Table2[[#This Row],[Total Tax Revenues Generated 
Next FY &amp; After]]</f>
        <v>14534.513899999998</v>
      </c>
      <c r="AU185" s="18">
        <f>VLOOKUP(A:A,[1]AssistancePivot!$1:$1048576,86,FALSE)</f>
        <v>98.949799999999996</v>
      </c>
      <c r="AV185" s="18">
        <v>382.59469999999999</v>
      </c>
      <c r="AW185" s="18">
        <v>1122.4666999999999</v>
      </c>
      <c r="AX185" s="18">
        <v>1505.0614</v>
      </c>
      <c r="AY185" s="18">
        <v>0</v>
      </c>
      <c r="AZ185" s="18">
        <v>0</v>
      </c>
      <c r="BA185" s="18">
        <v>0</v>
      </c>
      <c r="BB185" s="18">
        <f>Table2[[#This Row],[MRT Savings
Through Current FY]]+Table2[[#This Row],[MRT Savings
Next FY &amp; After]]</f>
        <v>0</v>
      </c>
      <c r="BC185" s="18">
        <v>0</v>
      </c>
      <c r="BD185" s="18">
        <v>0</v>
      </c>
      <c r="BE185" s="18">
        <v>0</v>
      </c>
      <c r="BF185" s="18">
        <f>Table2[[#This Row],[ST Savings
Through Current FY]]+Table2[[#This Row],[ST Savings
Next FY &amp; After]]</f>
        <v>0</v>
      </c>
      <c r="BG185" s="18">
        <v>0</v>
      </c>
      <c r="BH185" s="18">
        <v>0</v>
      </c>
      <c r="BI185" s="18">
        <v>0</v>
      </c>
      <c r="BJ185" s="18">
        <f>Table2[[#This Row],[Energy Savings
Through Current FY]]+Table2[[#This Row],[Energy Savings
Next FY &amp; After]]</f>
        <v>0</v>
      </c>
      <c r="BK185" s="18">
        <v>0</v>
      </c>
      <c r="BL185" s="18">
        <v>0</v>
      </c>
      <c r="BM185" s="18">
        <v>0</v>
      </c>
      <c r="BN185" s="18">
        <f>Table2[[#This Row],[Bond Savings
Through Current FY]]+Table2[[#This Row],[Bond Savings
Next FY &amp; After]]</f>
        <v>0</v>
      </c>
      <c r="BO185" s="18">
        <v>98.949799999999996</v>
      </c>
      <c r="BP185" s="18">
        <v>382.59469999999999</v>
      </c>
      <c r="BQ185" s="18">
        <v>1122.4666999999999</v>
      </c>
      <c r="BR185" s="18">
        <f>Table2[[#This Row],[Total Savings
Through Current FY]]+Table2[[#This Row],[Total Savings
Next FY &amp; After]]</f>
        <v>1505.0614</v>
      </c>
      <c r="BS185" s="18">
        <v>0</v>
      </c>
      <c r="BT185" s="18">
        <v>0</v>
      </c>
      <c r="BU185" s="18">
        <v>0</v>
      </c>
      <c r="BV185" s="18">
        <f>Table2[[#This Row],[Recapture, Cancellation, or Reduction
Through Current FY]]+Table2[[#This Row],[Recapture, Cancellation, or Reduction
Next FY &amp; After]]</f>
        <v>0</v>
      </c>
      <c r="BW185" s="18">
        <v>0</v>
      </c>
      <c r="BX185" s="18">
        <v>0</v>
      </c>
      <c r="BY185" s="18">
        <v>0</v>
      </c>
      <c r="BZ185" s="18">
        <f>Table2[[#This Row],[Penalty Paid
Through Current FY]]+Table2[[#This Row],[Penalty Paid
Next FY &amp; After]]</f>
        <v>0</v>
      </c>
      <c r="CA185" s="18">
        <v>0</v>
      </c>
      <c r="CB185" s="18">
        <v>0</v>
      </c>
      <c r="CC185" s="18">
        <v>0</v>
      </c>
      <c r="CD185" s="18">
        <f>Table2[[#This Row],[Total Recapture &amp; Penalties
Through Current FY]]+Table2[[#This Row],[Total Recapture &amp; Penalties
Next FY &amp; After]]</f>
        <v>0</v>
      </c>
      <c r="CE185" s="18">
        <v>740.70090000000005</v>
      </c>
      <c r="CF185" s="18">
        <v>4627.085</v>
      </c>
      <c r="CG185" s="18">
        <v>8402.3675000000003</v>
      </c>
      <c r="CH185" s="18">
        <f>Table2[[#This Row],[Total Net Tax Revenue Generated
Through Current FY]]+Table2[[#This Row],[Total Net Tax Revenue Generated
Next FY &amp; After]]</f>
        <v>13029.452499999999</v>
      </c>
      <c r="CI185" s="18">
        <v>0</v>
      </c>
      <c r="CJ185" s="18">
        <v>0</v>
      </c>
      <c r="CK185" s="18">
        <v>0</v>
      </c>
      <c r="CL185" s="18">
        <v>0</v>
      </c>
      <c r="CM185" s="43">
        <v>25</v>
      </c>
      <c r="CN185" s="43">
        <v>0</v>
      </c>
      <c r="CO185" s="43">
        <v>0</v>
      </c>
      <c r="CP185" s="43">
        <v>0</v>
      </c>
      <c r="CQ185" s="43">
        <f>Table2[[#This Row],[Total Number of Industrial Jobs]]+Table2[[#This Row],[Total Number of Restaurant Jobs]]+Table2[[#This Row],[Total Number of Retail Jobs]]+Table2[[#This Row],[Total Number of Other Jobs]]</f>
        <v>25</v>
      </c>
      <c r="CR185" s="43">
        <v>25</v>
      </c>
      <c r="CS185" s="43">
        <v>0</v>
      </c>
      <c r="CT185" s="43">
        <v>0</v>
      </c>
      <c r="CU185" s="43">
        <v>0</v>
      </c>
      <c r="CV185" s="43">
        <f>Table2[[#This Row],[Number of Industrial Jobs Earning a Living Wage or more]]+Table2[[#This Row],[Number of Restaurant Jobs Earning a Living Wage or more]]+Table2[[#This Row],[Number of Retail Jobs Earning a Living Wage or more]]+Table2[[#This Row],[Number of Other Jobs Earning a Living Wage or more]]</f>
        <v>25</v>
      </c>
      <c r="CW185" s="47">
        <v>100</v>
      </c>
      <c r="CX185" s="47">
        <v>0</v>
      </c>
      <c r="CY185" s="47">
        <v>0</v>
      </c>
      <c r="CZ185" s="47">
        <v>0</v>
      </c>
      <c r="DA185" s="42">
        <v>1</v>
      </c>
      <c r="DB185" s="4"/>
      <c r="DE185" s="3"/>
      <c r="DF185" s="4"/>
      <c r="DG185" s="4"/>
      <c r="DH185" s="11"/>
      <c r="DI185" s="3"/>
      <c r="DJ185" s="1"/>
      <c r="DK185" s="1"/>
      <c r="DL185" s="1"/>
    </row>
    <row r="186" spans="1:116" x14ac:dyDescent="0.2">
      <c r="A186" s="12">
        <v>93096</v>
      </c>
      <c r="B186" s="14" t="s">
        <v>375</v>
      </c>
      <c r="C186" s="15" t="s">
        <v>1513</v>
      </c>
      <c r="D186" s="15" t="s">
        <v>377</v>
      </c>
      <c r="E186" s="25" t="s">
        <v>1683</v>
      </c>
      <c r="F186" s="26" t="s">
        <v>13</v>
      </c>
      <c r="G186" s="16">
        <v>1488800</v>
      </c>
      <c r="H186" s="14" t="s">
        <v>22</v>
      </c>
      <c r="I186" s="14" t="s">
        <v>376</v>
      </c>
      <c r="J186" s="12">
        <v>49</v>
      </c>
      <c r="K186" s="14" t="s">
        <v>106</v>
      </c>
      <c r="L186" s="15" t="s">
        <v>2077</v>
      </c>
      <c r="M186" s="15" t="s">
        <v>2078</v>
      </c>
      <c r="N186" s="15">
        <v>17258</v>
      </c>
      <c r="O186" s="15">
        <v>9000</v>
      </c>
      <c r="P186" s="13">
        <v>0</v>
      </c>
      <c r="Q186" s="13">
        <v>7</v>
      </c>
      <c r="R186" s="13">
        <v>0</v>
      </c>
      <c r="S186" s="13">
        <v>0</v>
      </c>
      <c r="T186" s="13">
        <v>0</v>
      </c>
      <c r="U186" s="13">
        <v>0</v>
      </c>
      <c r="V186" s="13">
        <v>18</v>
      </c>
      <c r="W186" s="13">
        <v>0</v>
      </c>
      <c r="X186" s="13">
        <v>0</v>
      </c>
      <c r="Y186" s="13">
        <v>18</v>
      </c>
      <c r="Z186" s="13">
        <v>18</v>
      </c>
      <c r="AA186" s="13">
        <v>50</v>
      </c>
      <c r="AB186" s="13" t="s">
        <v>16</v>
      </c>
      <c r="AC186" s="13" t="s">
        <v>17</v>
      </c>
      <c r="AD186" s="17">
        <v>0</v>
      </c>
      <c r="AE186" s="13">
        <v>0</v>
      </c>
      <c r="AF186" s="13">
        <v>0</v>
      </c>
      <c r="AG186" s="13">
        <v>0</v>
      </c>
      <c r="AH186" s="13">
        <v>0</v>
      </c>
      <c r="AI186" s="18">
        <v>247.60980000000001</v>
      </c>
      <c r="AJ186" s="18">
        <v>1325.5858000000001</v>
      </c>
      <c r="AK186" s="18">
        <v>742.67570000000001</v>
      </c>
      <c r="AL186" s="27">
        <f>Table2[[#This Row],[Direct Tax Revenue
Through Current FY]]+Table2[[#This Row],[Direct Tax Revenue
Next FY &amp; After]]</f>
        <v>2068.2615000000001</v>
      </c>
      <c r="AM186" s="18">
        <v>90.293300000000002</v>
      </c>
      <c r="AN186" s="18">
        <v>608.57349999999997</v>
      </c>
      <c r="AO186" s="18">
        <v>270.82409999999999</v>
      </c>
      <c r="AP186" s="18">
        <f>Table2[[#This Row],[Indirect  &amp; Induced Tax Revenue
Through Current FY]]+Table2[[#This Row],[Indirect  &amp; Induced Tax Revenue
Next FY &amp; After]]</f>
        <v>879.39760000000001</v>
      </c>
      <c r="AQ186" s="18">
        <v>337.90309999999999</v>
      </c>
      <c r="AR186" s="18">
        <v>1934.1593</v>
      </c>
      <c r="AS186" s="18">
        <v>1013.4998000000001</v>
      </c>
      <c r="AT186" s="18">
        <f>Table2[[#This Row],[Total Tax Revenue Generated
Through Current FY]]+Table2[[#This Row],[Total Tax Revenues Generated 
Next FY &amp; After]]</f>
        <v>2947.6590999999999</v>
      </c>
      <c r="AU186" s="18">
        <f>VLOOKUP(A:A,[1]AssistancePivot!$1:$1048576,86,FALSE)</f>
        <v>168.7414</v>
      </c>
      <c r="AV186" s="18">
        <v>521.73099999999999</v>
      </c>
      <c r="AW186" s="18">
        <v>506.11950000000002</v>
      </c>
      <c r="AX186" s="18">
        <v>1027.8505</v>
      </c>
      <c r="AY186" s="18">
        <v>0</v>
      </c>
      <c r="AZ186" s="18">
        <v>17.417400000000001</v>
      </c>
      <c r="BA186" s="18">
        <v>0</v>
      </c>
      <c r="BB186" s="18">
        <f>Table2[[#This Row],[MRT Savings
Through Current FY]]+Table2[[#This Row],[MRT Savings
Next FY &amp; After]]</f>
        <v>17.417400000000001</v>
      </c>
      <c r="BC186" s="18">
        <v>0</v>
      </c>
      <c r="BD186" s="18">
        <v>0</v>
      </c>
      <c r="BE186" s="18">
        <v>0</v>
      </c>
      <c r="BF186" s="18">
        <f>Table2[[#This Row],[ST Savings
Through Current FY]]+Table2[[#This Row],[ST Savings
Next FY &amp; After]]</f>
        <v>0</v>
      </c>
      <c r="BG186" s="18">
        <v>0</v>
      </c>
      <c r="BH186" s="18">
        <v>0</v>
      </c>
      <c r="BI186" s="18">
        <v>0</v>
      </c>
      <c r="BJ186" s="18">
        <f>Table2[[#This Row],[Energy Savings
Through Current FY]]+Table2[[#This Row],[Energy Savings
Next FY &amp; After]]</f>
        <v>0</v>
      </c>
      <c r="BK186" s="18">
        <v>0</v>
      </c>
      <c r="BL186" s="18">
        <v>0</v>
      </c>
      <c r="BM186" s="18">
        <v>0</v>
      </c>
      <c r="BN186" s="18">
        <f>Table2[[#This Row],[Bond Savings
Through Current FY]]+Table2[[#This Row],[Bond Savings
Next FY &amp; After]]</f>
        <v>0</v>
      </c>
      <c r="BO186" s="18">
        <v>168.7414</v>
      </c>
      <c r="BP186" s="18">
        <v>539.14840000000004</v>
      </c>
      <c r="BQ186" s="18">
        <v>506.11950000000002</v>
      </c>
      <c r="BR186" s="18">
        <f>Table2[[#This Row],[Total Savings
Through Current FY]]+Table2[[#This Row],[Total Savings
Next FY &amp; After]]</f>
        <v>1045.2679000000001</v>
      </c>
      <c r="BS186" s="18">
        <v>0</v>
      </c>
      <c r="BT186" s="18">
        <v>0</v>
      </c>
      <c r="BU186" s="18">
        <v>0</v>
      </c>
      <c r="BV186" s="18">
        <f>Table2[[#This Row],[Recapture, Cancellation, or Reduction
Through Current FY]]+Table2[[#This Row],[Recapture, Cancellation, or Reduction
Next FY &amp; After]]</f>
        <v>0</v>
      </c>
      <c r="BW186" s="18">
        <v>0</v>
      </c>
      <c r="BX186" s="18">
        <v>0</v>
      </c>
      <c r="BY186" s="18">
        <v>0</v>
      </c>
      <c r="BZ186" s="18">
        <f>Table2[[#This Row],[Penalty Paid
Through Current FY]]+Table2[[#This Row],[Penalty Paid
Next FY &amp; After]]</f>
        <v>0</v>
      </c>
      <c r="CA186" s="18">
        <v>0</v>
      </c>
      <c r="CB186" s="18">
        <v>0</v>
      </c>
      <c r="CC186" s="18">
        <v>0</v>
      </c>
      <c r="CD186" s="18">
        <f>Table2[[#This Row],[Total Recapture &amp; Penalties
Through Current FY]]+Table2[[#This Row],[Total Recapture &amp; Penalties
Next FY &amp; After]]</f>
        <v>0</v>
      </c>
      <c r="CE186" s="18">
        <v>169.1617</v>
      </c>
      <c r="CF186" s="18">
        <v>1395.0109</v>
      </c>
      <c r="CG186" s="18">
        <v>507.38029999999998</v>
      </c>
      <c r="CH186" s="18">
        <f>Table2[[#This Row],[Total Net Tax Revenue Generated
Through Current FY]]+Table2[[#This Row],[Total Net Tax Revenue Generated
Next FY &amp; After]]</f>
        <v>1902.3912</v>
      </c>
      <c r="CI186" s="18">
        <v>0</v>
      </c>
      <c r="CJ186" s="18">
        <v>0</v>
      </c>
      <c r="CK186" s="18">
        <v>0</v>
      </c>
      <c r="CL186" s="18">
        <v>0</v>
      </c>
      <c r="CM186" s="43">
        <v>8</v>
      </c>
      <c r="CN186" s="43">
        <v>0</v>
      </c>
      <c r="CO186" s="43">
        <v>0</v>
      </c>
      <c r="CP186" s="43">
        <v>10</v>
      </c>
      <c r="CQ186" s="43">
        <f>Table2[[#This Row],[Total Number of Industrial Jobs]]+Table2[[#This Row],[Total Number of Restaurant Jobs]]+Table2[[#This Row],[Total Number of Retail Jobs]]+Table2[[#This Row],[Total Number of Other Jobs]]</f>
        <v>18</v>
      </c>
      <c r="CR186" s="43">
        <v>8</v>
      </c>
      <c r="CS186" s="43">
        <v>0</v>
      </c>
      <c r="CT186" s="43">
        <v>0</v>
      </c>
      <c r="CU186" s="43">
        <v>10</v>
      </c>
      <c r="CV186" s="43">
        <f>Table2[[#This Row],[Number of Industrial Jobs Earning a Living Wage or more]]+Table2[[#This Row],[Number of Restaurant Jobs Earning a Living Wage or more]]+Table2[[#This Row],[Number of Retail Jobs Earning a Living Wage or more]]+Table2[[#This Row],[Number of Other Jobs Earning a Living Wage or more]]</f>
        <v>18</v>
      </c>
      <c r="CW186" s="47">
        <v>100</v>
      </c>
      <c r="CX186" s="47">
        <v>0</v>
      </c>
      <c r="CY186" s="47">
        <v>0</v>
      </c>
      <c r="CZ186" s="47">
        <v>100</v>
      </c>
      <c r="DA186" s="42">
        <v>1</v>
      </c>
      <c r="DB186" s="4"/>
      <c r="DE186" s="3"/>
      <c r="DF186" s="4"/>
      <c r="DG186" s="4"/>
      <c r="DH186" s="11"/>
      <c r="DI186" s="3"/>
      <c r="DJ186" s="1"/>
      <c r="DK186" s="1"/>
      <c r="DL186" s="1"/>
    </row>
    <row r="187" spans="1:116" x14ac:dyDescent="0.2">
      <c r="A187" s="12">
        <v>94070</v>
      </c>
      <c r="B187" s="14" t="s">
        <v>901</v>
      </c>
      <c r="C187" s="15" t="s">
        <v>1580</v>
      </c>
      <c r="D187" s="15" t="s">
        <v>903</v>
      </c>
      <c r="E187" s="25" t="s">
        <v>1762</v>
      </c>
      <c r="F187" s="26" t="s">
        <v>477</v>
      </c>
      <c r="G187" s="16">
        <v>105000000</v>
      </c>
      <c r="H187" s="14" t="s">
        <v>229</v>
      </c>
      <c r="I187" s="14" t="s">
        <v>902</v>
      </c>
      <c r="J187" s="12">
        <v>35</v>
      </c>
      <c r="K187" s="14" t="s">
        <v>12</v>
      </c>
      <c r="L187" s="15" t="s">
        <v>2280</v>
      </c>
      <c r="M187" s="15" t="s">
        <v>2167</v>
      </c>
      <c r="N187" s="15">
        <v>40260</v>
      </c>
      <c r="O187" s="15">
        <v>517033</v>
      </c>
      <c r="P187" s="13">
        <v>1529</v>
      </c>
      <c r="Q187" s="13">
        <v>0</v>
      </c>
      <c r="R187" s="13">
        <v>0</v>
      </c>
      <c r="S187" s="13">
        <v>0</v>
      </c>
      <c r="T187" s="13">
        <v>0</v>
      </c>
      <c r="U187" s="13">
        <v>0</v>
      </c>
      <c r="V187" s="13">
        <v>0</v>
      </c>
      <c r="W187" s="13">
        <v>0</v>
      </c>
      <c r="X187" s="13">
        <v>0</v>
      </c>
      <c r="Y187" s="13">
        <v>0</v>
      </c>
      <c r="Z187" s="13">
        <v>11</v>
      </c>
      <c r="AA187" s="13">
        <v>0</v>
      </c>
      <c r="AB187" s="13">
        <v>0</v>
      </c>
      <c r="AC187" s="13">
        <v>0</v>
      </c>
      <c r="AD187" s="17">
        <v>0</v>
      </c>
      <c r="AE187" s="13">
        <v>0</v>
      </c>
      <c r="AF187" s="13">
        <v>0</v>
      </c>
      <c r="AG187" s="13">
        <v>0</v>
      </c>
      <c r="AH187" s="13">
        <v>0</v>
      </c>
      <c r="AI187" s="18">
        <v>3740.4202</v>
      </c>
      <c r="AJ187" s="18">
        <v>61642.543100000003</v>
      </c>
      <c r="AK187" s="18">
        <v>0</v>
      </c>
      <c r="AL187" s="27">
        <f>Table2[[#This Row],[Direct Tax Revenue
Through Current FY]]+Table2[[#This Row],[Direct Tax Revenue
Next FY &amp; After]]</f>
        <v>61642.543100000003</v>
      </c>
      <c r="AM187" s="18">
        <v>36.343200000000003</v>
      </c>
      <c r="AN187" s="18">
        <v>27962.762299999999</v>
      </c>
      <c r="AO187" s="18">
        <v>0</v>
      </c>
      <c r="AP187" s="18">
        <f>Table2[[#This Row],[Indirect  &amp; Induced Tax Revenue
Through Current FY]]+Table2[[#This Row],[Indirect  &amp; Induced Tax Revenue
Next FY &amp; After]]</f>
        <v>27962.762299999999</v>
      </c>
      <c r="AQ187" s="18">
        <v>3776.7633999999998</v>
      </c>
      <c r="AR187" s="18">
        <v>89605.305399999997</v>
      </c>
      <c r="AS187" s="18">
        <v>0</v>
      </c>
      <c r="AT187" s="18">
        <f>Table2[[#This Row],[Total Tax Revenue Generated
Through Current FY]]+Table2[[#This Row],[Total Tax Revenues Generated 
Next FY &amp; After]]</f>
        <v>89605.305399999997</v>
      </c>
      <c r="AU187" s="18">
        <f>VLOOKUP(A:A,[1]AssistancePivot!$1:$1048576,86,FALSE)</f>
        <v>0</v>
      </c>
      <c r="AV187" s="18">
        <v>0</v>
      </c>
      <c r="AW187" s="18">
        <v>0</v>
      </c>
      <c r="AX187" s="18">
        <v>0</v>
      </c>
      <c r="AY187" s="18">
        <v>0</v>
      </c>
      <c r="AZ187" s="18">
        <v>0</v>
      </c>
      <c r="BA187" s="18">
        <v>0</v>
      </c>
      <c r="BB187" s="18">
        <f>Table2[[#This Row],[MRT Savings
Through Current FY]]+Table2[[#This Row],[MRT Savings
Next FY &amp; After]]</f>
        <v>0</v>
      </c>
      <c r="BC187" s="18">
        <v>0</v>
      </c>
      <c r="BD187" s="18">
        <v>0</v>
      </c>
      <c r="BE187" s="18">
        <v>0</v>
      </c>
      <c r="BF187" s="18">
        <f>Table2[[#This Row],[ST Savings
Through Current FY]]+Table2[[#This Row],[ST Savings
Next FY &amp; After]]</f>
        <v>0</v>
      </c>
      <c r="BG187" s="18">
        <v>0</v>
      </c>
      <c r="BH187" s="18">
        <v>0</v>
      </c>
      <c r="BI187" s="18">
        <v>0</v>
      </c>
      <c r="BJ187" s="18">
        <f>Table2[[#This Row],[Energy Savings
Through Current FY]]+Table2[[#This Row],[Energy Savings
Next FY &amp; After]]</f>
        <v>0</v>
      </c>
      <c r="BK187" s="18">
        <v>51.372599999999998</v>
      </c>
      <c r="BL187" s="18">
        <v>586.26670000000001</v>
      </c>
      <c r="BM187" s="18">
        <v>0</v>
      </c>
      <c r="BN187" s="18">
        <f>Table2[[#This Row],[Bond Savings
Through Current FY]]+Table2[[#This Row],[Bond Savings
Next FY &amp; After]]</f>
        <v>586.26670000000001</v>
      </c>
      <c r="BO187" s="18">
        <v>51.372599999999998</v>
      </c>
      <c r="BP187" s="18">
        <v>586.26670000000001</v>
      </c>
      <c r="BQ187" s="18">
        <v>0</v>
      </c>
      <c r="BR187" s="18">
        <f>Table2[[#This Row],[Total Savings
Through Current FY]]+Table2[[#This Row],[Total Savings
Next FY &amp; After]]</f>
        <v>586.26670000000001</v>
      </c>
      <c r="BS187" s="18">
        <v>0</v>
      </c>
      <c r="BT187" s="18">
        <v>0</v>
      </c>
      <c r="BU187" s="18">
        <v>0</v>
      </c>
      <c r="BV187" s="18">
        <f>Table2[[#This Row],[Recapture, Cancellation, or Reduction
Through Current FY]]+Table2[[#This Row],[Recapture, Cancellation, or Reduction
Next FY &amp; After]]</f>
        <v>0</v>
      </c>
      <c r="BW187" s="18">
        <v>0</v>
      </c>
      <c r="BX187" s="18">
        <v>0</v>
      </c>
      <c r="BY187" s="18">
        <v>0</v>
      </c>
      <c r="BZ187" s="18">
        <f>Table2[[#This Row],[Penalty Paid
Through Current FY]]+Table2[[#This Row],[Penalty Paid
Next FY &amp; After]]</f>
        <v>0</v>
      </c>
      <c r="CA187" s="18">
        <v>0</v>
      </c>
      <c r="CB187" s="18">
        <v>0</v>
      </c>
      <c r="CC187" s="18">
        <v>0</v>
      </c>
      <c r="CD187" s="18">
        <f>Table2[[#This Row],[Total Recapture &amp; Penalties
Through Current FY]]+Table2[[#This Row],[Total Recapture &amp; Penalties
Next FY &amp; After]]</f>
        <v>0</v>
      </c>
      <c r="CE187" s="18">
        <v>3725.3908000000001</v>
      </c>
      <c r="CF187" s="18">
        <v>89019.038700000005</v>
      </c>
      <c r="CG187" s="18">
        <v>0</v>
      </c>
      <c r="CH187" s="18">
        <f>Table2[[#This Row],[Total Net Tax Revenue Generated
Through Current FY]]+Table2[[#This Row],[Total Net Tax Revenue Generated
Next FY &amp; After]]</f>
        <v>89019.038700000005</v>
      </c>
      <c r="CI187" s="18">
        <v>0</v>
      </c>
      <c r="CJ187" s="18">
        <v>0</v>
      </c>
      <c r="CK187" s="18">
        <v>0</v>
      </c>
      <c r="CL187" s="18">
        <v>0</v>
      </c>
      <c r="CM187" s="43"/>
      <c r="CN187" s="43"/>
      <c r="CO187" s="43"/>
      <c r="CP187" s="43"/>
      <c r="CQ187" s="43"/>
      <c r="CR187" s="43"/>
      <c r="CS187" s="43"/>
      <c r="CT187" s="43"/>
      <c r="CU187" s="43"/>
      <c r="CV187" s="43"/>
      <c r="CW187" s="47"/>
      <c r="CX187" s="47"/>
      <c r="CY187" s="47"/>
      <c r="CZ187" s="47"/>
      <c r="DA187" s="42"/>
      <c r="DB187" s="4"/>
      <c r="DE187" s="3"/>
      <c r="DF187" s="4"/>
      <c r="DG187" s="4"/>
      <c r="DH187" s="11"/>
      <c r="DI187" s="3"/>
      <c r="DJ187" s="1"/>
      <c r="DK187" s="1"/>
      <c r="DL187" s="1"/>
    </row>
    <row r="188" spans="1:116" x14ac:dyDescent="0.2">
      <c r="A188" s="12">
        <v>93973</v>
      </c>
      <c r="B188" s="14" t="s">
        <v>777</v>
      </c>
      <c r="C188" s="15" t="s">
        <v>1617</v>
      </c>
      <c r="D188" s="15" t="s">
        <v>779</v>
      </c>
      <c r="E188" s="25" t="s">
        <v>1744</v>
      </c>
      <c r="F188" s="26" t="s">
        <v>477</v>
      </c>
      <c r="G188" s="16">
        <v>28450000</v>
      </c>
      <c r="H188" s="14" t="s">
        <v>91</v>
      </c>
      <c r="I188" s="14" t="s">
        <v>778</v>
      </c>
      <c r="J188" s="12">
        <v>4</v>
      </c>
      <c r="K188" s="14" t="s">
        <v>94</v>
      </c>
      <c r="L188" s="15" t="s">
        <v>2236</v>
      </c>
      <c r="M188" s="15" t="s">
        <v>2237</v>
      </c>
      <c r="N188" s="15">
        <v>34074</v>
      </c>
      <c r="O188" s="15">
        <v>34074</v>
      </c>
      <c r="P188" s="13">
        <v>74</v>
      </c>
      <c r="Q188" s="13">
        <v>3</v>
      </c>
      <c r="R188" s="13">
        <v>0</v>
      </c>
      <c r="S188" s="13">
        <v>9</v>
      </c>
      <c r="T188" s="13">
        <v>10</v>
      </c>
      <c r="U188" s="13">
        <v>99</v>
      </c>
      <c r="V188" s="13">
        <v>459</v>
      </c>
      <c r="W188" s="13">
        <v>28</v>
      </c>
      <c r="X188" s="13">
        <v>0</v>
      </c>
      <c r="Y188" s="13">
        <v>605</v>
      </c>
      <c r="Z188" s="13">
        <v>595</v>
      </c>
      <c r="AA188" s="13">
        <v>57.02479338842975</v>
      </c>
      <c r="AB188" s="13" t="s">
        <v>16</v>
      </c>
      <c r="AC188" s="13" t="s">
        <v>17</v>
      </c>
      <c r="AD188" s="17">
        <v>225</v>
      </c>
      <c r="AE188" s="13">
        <v>10</v>
      </c>
      <c r="AF188" s="13">
        <v>18</v>
      </c>
      <c r="AG188" s="13">
        <v>48</v>
      </c>
      <c r="AH188" s="13">
        <v>220</v>
      </c>
      <c r="AI188" s="18">
        <v>881.38220000000001</v>
      </c>
      <c r="AJ188" s="18">
        <v>2720.3105</v>
      </c>
      <c r="AK188" s="18">
        <v>7346.1914999999999</v>
      </c>
      <c r="AL188" s="27">
        <f>Table2[[#This Row],[Direct Tax Revenue
Through Current FY]]+Table2[[#This Row],[Direct Tax Revenue
Next FY &amp; After]]</f>
        <v>10066.502</v>
      </c>
      <c r="AM188" s="18">
        <v>1788.326</v>
      </c>
      <c r="AN188" s="18">
        <v>4803.0290000000005</v>
      </c>
      <c r="AO188" s="18">
        <v>14905.4326</v>
      </c>
      <c r="AP188" s="18">
        <f>Table2[[#This Row],[Indirect  &amp; Induced Tax Revenue
Through Current FY]]+Table2[[#This Row],[Indirect  &amp; Induced Tax Revenue
Next FY &amp; After]]</f>
        <v>19708.461600000002</v>
      </c>
      <c r="AQ188" s="18">
        <v>2669.7082</v>
      </c>
      <c r="AR188" s="18">
        <v>7523.3395</v>
      </c>
      <c r="AS188" s="18">
        <v>22251.624100000001</v>
      </c>
      <c r="AT188" s="18">
        <f>Table2[[#This Row],[Total Tax Revenue Generated
Through Current FY]]+Table2[[#This Row],[Total Tax Revenues Generated 
Next FY &amp; After]]</f>
        <v>29774.963600000003</v>
      </c>
      <c r="AU188" s="18">
        <f>VLOOKUP(A:A,[1]AssistancePivot!$1:$1048576,86,FALSE)</f>
        <v>0</v>
      </c>
      <c r="AV188" s="18">
        <v>0</v>
      </c>
      <c r="AW188" s="18">
        <v>0</v>
      </c>
      <c r="AX188" s="18">
        <v>0</v>
      </c>
      <c r="AY188" s="18">
        <v>0</v>
      </c>
      <c r="AZ188" s="18">
        <v>476.36680000000001</v>
      </c>
      <c r="BA188" s="18">
        <v>0</v>
      </c>
      <c r="BB188" s="18">
        <f>Table2[[#This Row],[MRT Savings
Through Current FY]]+Table2[[#This Row],[MRT Savings
Next FY &amp; After]]</f>
        <v>476.36680000000001</v>
      </c>
      <c r="BC188" s="18">
        <v>0</v>
      </c>
      <c r="BD188" s="18">
        <v>0</v>
      </c>
      <c r="BE188" s="18">
        <v>0</v>
      </c>
      <c r="BF188" s="18">
        <f>Table2[[#This Row],[ST Savings
Through Current FY]]+Table2[[#This Row],[ST Savings
Next FY &amp; After]]</f>
        <v>0</v>
      </c>
      <c r="BG188" s="18">
        <v>0</v>
      </c>
      <c r="BH188" s="18">
        <v>0</v>
      </c>
      <c r="BI188" s="18">
        <v>0</v>
      </c>
      <c r="BJ188" s="18">
        <f>Table2[[#This Row],[Energy Savings
Through Current FY]]+Table2[[#This Row],[Energy Savings
Next FY &amp; After]]</f>
        <v>0</v>
      </c>
      <c r="BK188" s="18">
        <v>10.7006</v>
      </c>
      <c r="BL188" s="18">
        <v>90.931299999999993</v>
      </c>
      <c r="BM188" s="18">
        <v>67.802999999999997</v>
      </c>
      <c r="BN188" s="18">
        <f>Table2[[#This Row],[Bond Savings
Through Current FY]]+Table2[[#This Row],[Bond Savings
Next FY &amp; After]]</f>
        <v>158.73429999999999</v>
      </c>
      <c r="BO188" s="18">
        <v>10.7006</v>
      </c>
      <c r="BP188" s="18">
        <v>567.29809999999998</v>
      </c>
      <c r="BQ188" s="18">
        <v>67.802999999999997</v>
      </c>
      <c r="BR188" s="18">
        <f>Table2[[#This Row],[Total Savings
Through Current FY]]+Table2[[#This Row],[Total Savings
Next FY &amp; After]]</f>
        <v>635.10109999999997</v>
      </c>
      <c r="BS188" s="18">
        <v>0</v>
      </c>
      <c r="BT188" s="18">
        <v>0</v>
      </c>
      <c r="BU188" s="18">
        <v>0</v>
      </c>
      <c r="BV188" s="18">
        <f>Table2[[#This Row],[Recapture, Cancellation, or Reduction
Through Current FY]]+Table2[[#This Row],[Recapture, Cancellation, or Reduction
Next FY &amp; After]]</f>
        <v>0</v>
      </c>
      <c r="BW188" s="18">
        <v>0</v>
      </c>
      <c r="BX188" s="18">
        <v>0</v>
      </c>
      <c r="BY188" s="18">
        <v>0</v>
      </c>
      <c r="BZ188" s="18">
        <f>Table2[[#This Row],[Penalty Paid
Through Current FY]]+Table2[[#This Row],[Penalty Paid
Next FY &amp; After]]</f>
        <v>0</v>
      </c>
      <c r="CA188" s="18">
        <v>0</v>
      </c>
      <c r="CB188" s="18">
        <v>0</v>
      </c>
      <c r="CC188" s="18">
        <v>0</v>
      </c>
      <c r="CD188" s="18">
        <f>Table2[[#This Row],[Total Recapture &amp; Penalties
Through Current FY]]+Table2[[#This Row],[Total Recapture &amp; Penalties
Next FY &amp; After]]</f>
        <v>0</v>
      </c>
      <c r="CE188" s="18">
        <v>2659.0075999999999</v>
      </c>
      <c r="CF188" s="18">
        <v>6956.0414000000001</v>
      </c>
      <c r="CG188" s="18">
        <v>22183.821100000001</v>
      </c>
      <c r="CH188" s="18">
        <f>Table2[[#This Row],[Total Net Tax Revenue Generated
Through Current FY]]+Table2[[#This Row],[Total Net Tax Revenue Generated
Next FY &amp; After]]</f>
        <v>29139.862500000003</v>
      </c>
      <c r="CI188" s="18">
        <v>0</v>
      </c>
      <c r="CJ188" s="18">
        <v>0</v>
      </c>
      <c r="CK188" s="18">
        <v>0</v>
      </c>
      <c r="CL188" s="18">
        <v>0</v>
      </c>
      <c r="CM188" s="43">
        <v>0</v>
      </c>
      <c r="CN188" s="43">
        <v>0</v>
      </c>
      <c r="CO188" s="43">
        <v>0</v>
      </c>
      <c r="CP188" s="43">
        <v>605</v>
      </c>
      <c r="CQ188" s="43">
        <f>Table2[[#This Row],[Total Number of Industrial Jobs]]+Table2[[#This Row],[Total Number of Restaurant Jobs]]+Table2[[#This Row],[Total Number of Retail Jobs]]+Table2[[#This Row],[Total Number of Other Jobs]]</f>
        <v>605</v>
      </c>
      <c r="CR188" s="43">
        <v>0</v>
      </c>
      <c r="CS188" s="43">
        <v>0</v>
      </c>
      <c r="CT188" s="43">
        <v>0</v>
      </c>
      <c r="CU188" s="43">
        <v>605</v>
      </c>
      <c r="CV188" s="43">
        <f>Table2[[#This Row],[Number of Industrial Jobs Earning a Living Wage or more]]+Table2[[#This Row],[Number of Restaurant Jobs Earning a Living Wage or more]]+Table2[[#This Row],[Number of Retail Jobs Earning a Living Wage or more]]+Table2[[#This Row],[Number of Other Jobs Earning a Living Wage or more]]</f>
        <v>605</v>
      </c>
      <c r="CW188" s="47">
        <v>0</v>
      </c>
      <c r="CX188" s="47">
        <v>0</v>
      </c>
      <c r="CY188" s="47">
        <v>0</v>
      </c>
      <c r="CZ188" s="47">
        <v>100</v>
      </c>
      <c r="DA188" s="42">
        <v>1</v>
      </c>
      <c r="DB188" s="4"/>
      <c r="DE188" s="3"/>
      <c r="DF188" s="4"/>
      <c r="DG188" s="4"/>
      <c r="DH188" s="11"/>
      <c r="DI188" s="3"/>
      <c r="DJ188" s="1"/>
      <c r="DK188" s="1"/>
      <c r="DL188" s="1"/>
    </row>
    <row r="189" spans="1:116" x14ac:dyDescent="0.2">
      <c r="A189" s="12">
        <v>92669</v>
      </c>
      <c r="B189" s="14" t="s">
        <v>198</v>
      </c>
      <c r="C189" s="15" t="s">
        <v>1534</v>
      </c>
      <c r="D189" s="15" t="s">
        <v>200</v>
      </c>
      <c r="E189" s="25" t="s">
        <v>1672</v>
      </c>
      <c r="F189" s="26" t="s">
        <v>13</v>
      </c>
      <c r="G189" s="16">
        <v>90758100</v>
      </c>
      <c r="H189" s="14" t="s">
        <v>22</v>
      </c>
      <c r="I189" s="14" t="s">
        <v>199</v>
      </c>
      <c r="J189" s="12">
        <v>3</v>
      </c>
      <c r="K189" s="14" t="s">
        <v>94</v>
      </c>
      <c r="L189" s="15" t="s">
        <v>1992</v>
      </c>
      <c r="M189" s="15" t="s">
        <v>1923</v>
      </c>
      <c r="N189" s="15">
        <v>80282</v>
      </c>
      <c r="O189" s="15">
        <v>210653</v>
      </c>
      <c r="P189" s="13">
        <v>150</v>
      </c>
      <c r="Q189" s="13">
        <v>196</v>
      </c>
      <c r="R189" s="13">
        <v>0</v>
      </c>
      <c r="S189" s="13">
        <v>8</v>
      </c>
      <c r="T189" s="13">
        <v>122</v>
      </c>
      <c r="U189" s="13">
        <v>0</v>
      </c>
      <c r="V189" s="13">
        <v>138</v>
      </c>
      <c r="W189" s="13">
        <v>0</v>
      </c>
      <c r="X189" s="13">
        <v>0</v>
      </c>
      <c r="Y189" s="13">
        <v>268</v>
      </c>
      <c r="Z189" s="13">
        <v>203</v>
      </c>
      <c r="AA189" s="13">
        <v>82.462686567164184</v>
      </c>
      <c r="AB189" s="13" t="s">
        <v>16</v>
      </c>
      <c r="AC189" s="13" t="s">
        <v>16</v>
      </c>
      <c r="AD189" s="17">
        <v>16</v>
      </c>
      <c r="AE189" s="13">
        <v>0</v>
      </c>
      <c r="AF189" s="13">
        <v>252</v>
      </c>
      <c r="AG189" s="13">
        <v>0</v>
      </c>
      <c r="AH189" s="13">
        <v>0</v>
      </c>
      <c r="AI189" s="18">
        <v>3307.4484000000002</v>
      </c>
      <c r="AJ189" s="18">
        <v>28573.161499999998</v>
      </c>
      <c r="AK189" s="18">
        <v>5499.8029999999999</v>
      </c>
      <c r="AL189" s="27">
        <f>Table2[[#This Row],[Direct Tax Revenue
Through Current FY]]+Table2[[#This Row],[Direct Tax Revenue
Next FY &amp; After]]</f>
        <v>34072.964500000002</v>
      </c>
      <c r="AM189" s="18">
        <v>946.22260000000006</v>
      </c>
      <c r="AN189" s="18">
        <v>11488.8716</v>
      </c>
      <c r="AO189" s="18">
        <v>1573.4295999999999</v>
      </c>
      <c r="AP189" s="18">
        <f>Table2[[#This Row],[Indirect  &amp; Induced Tax Revenue
Through Current FY]]+Table2[[#This Row],[Indirect  &amp; Induced Tax Revenue
Next FY &amp; After]]</f>
        <v>13062.3012</v>
      </c>
      <c r="AQ189" s="18">
        <v>4253.6710000000003</v>
      </c>
      <c r="AR189" s="18">
        <v>40062.033100000001</v>
      </c>
      <c r="AS189" s="18">
        <v>7073.2326000000003</v>
      </c>
      <c r="AT189" s="18">
        <f>Table2[[#This Row],[Total Tax Revenue Generated
Through Current FY]]+Table2[[#This Row],[Total Tax Revenues Generated 
Next FY &amp; After]]</f>
        <v>47135.265700000004</v>
      </c>
      <c r="AU189" s="18">
        <f>VLOOKUP(A:A,[1]AssistancePivot!$1:$1048576,86,FALSE)</f>
        <v>1060.7756999999999</v>
      </c>
      <c r="AV189" s="18">
        <v>8107.0614999999998</v>
      </c>
      <c r="AW189" s="18">
        <v>0</v>
      </c>
      <c r="AX189" s="18">
        <v>8107.0614999999998</v>
      </c>
      <c r="AY189" s="18">
        <v>0</v>
      </c>
      <c r="AZ189" s="18">
        <v>1286.4626000000001</v>
      </c>
      <c r="BA189" s="18">
        <v>0</v>
      </c>
      <c r="BB189" s="18">
        <f>Table2[[#This Row],[MRT Savings
Through Current FY]]+Table2[[#This Row],[MRT Savings
Next FY &amp; After]]</f>
        <v>1286.4626000000001</v>
      </c>
      <c r="BC189" s="18">
        <v>0</v>
      </c>
      <c r="BD189" s="18">
        <v>0</v>
      </c>
      <c r="BE189" s="18">
        <v>3858</v>
      </c>
      <c r="BF189" s="18">
        <f>Table2[[#This Row],[ST Savings
Through Current FY]]+Table2[[#This Row],[ST Savings
Next FY &amp; After]]</f>
        <v>3858</v>
      </c>
      <c r="BG189" s="18">
        <v>0</v>
      </c>
      <c r="BH189" s="18">
        <v>0</v>
      </c>
      <c r="BI189" s="18">
        <v>0</v>
      </c>
      <c r="BJ189" s="18">
        <f>Table2[[#This Row],[Energy Savings
Through Current FY]]+Table2[[#This Row],[Energy Savings
Next FY &amp; After]]</f>
        <v>0</v>
      </c>
      <c r="BK189" s="18">
        <v>0</v>
      </c>
      <c r="BL189" s="18">
        <v>0</v>
      </c>
      <c r="BM189" s="18">
        <v>0</v>
      </c>
      <c r="BN189" s="18">
        <f>Table2[[#This Row],[Bond Savings
Through Current FY]]+Table2[[#This Row],[Bond Savings
Next FY &amp; After]]</f>
        <v>0</v>
      </c>
      <c r="BO189" s="18">
        <v>1060.7756999999999</v>
      </c>
      <c r="BP189" s="18">
        <v>9393.5241000000005</v>
      </c>
      <c r="BQ189" s="18">
        <v>3858</v>
      </c>
      <c r="BR189" s="18">
        <f>Table2[[#This Row],[Total Savings
Through Current FY]]+Table2[[#This Row],[Total Savings
Next FY &amp; After]]</f>
        <v>13251.524100000001</v>
      </c>
      <c r="BS189" s="18">
        <v>0</v>
      </c>
      <c r="BT189" s="18">
        <v>55.8553</v>
      </c>
      <c r="BU189" s="18">
        <v>0</v>
      </c>
      <c r="BV189" s="18">
        <f>Table2[[#This Row],[Recapture, Cancellation, or Reduction
Through Current FY]]+Table2[[#This Row],[Recapture, Cancellation, or Reduction
Next FY &amp; After]]</f>
        <v>55.8553</v>
      </c>
      <c r="BW189" s="18">
        <v>0</v>
      </c>
      <c r="BX189" s="18">
        <v>0</v>
      </c>
      <c r="BY189" s="18">
        <v>0</v>
      </c>
      <c r="BZ189" s="18">
        <f>Table2[[#This Row],[Penalty Paid
Through Current FY]]+Table2[[#This Row],[Penalty Paid
Next FY &amp; After]]</f>
        <v>0</v>
      </c>
      <c r="CA189" s="18">
        <v>0</v>
      </c>
      <c r="CB189" s="18">
        <v>55.8553</v>
      </c>
      <c r="CC189" s="18">
        <v>0</v>
      </c>
      <c r="CD189" s="18">
        <f>Table2[[#This Row],[Total Recapture &amp; Penalties
Through Current FY]]+Table2[[#This Row],[Total Recapture &amp; Penalties
Next FY &amp; After]]</f>
        <v>55.8553</v>
      </c>
      <c r="CE189" s="18">
        <v>3192.8953000000001</v>
      </c>
      <c r="CF189" s="18">
        <v>30724.364300000001</v>
      </c>
      <c r="CG189" s="18">
        <v>3215.2325999999998</v>
      </c>
      <c r="CH189" s="18">
        <f>Table2[[#This Row],[Total Net Tax Revenue Generated
Through Current FY]]+Table2[[#This Row],[Total Net Tax Revenue Generated
Next FY &amp; After]]</f>
        <v>33939.596900000004</v>
      </c>
      <c r="CI189" s="18">
        <v>0</v>
      </c>
      <c r="CJ189" s="18">
        <v>0</v>
      </c>
      <c r="CK189" s="18">
        <v>0</v>
      </c>
      <c r="CL189" s="18">
        <v>0</v>
      </c>
      <c r="CM189" s="43">
        <v>268</v>
      </c>
      <c r="CN189" s="43">
        <v>0</v>
      </c>
      <c r="CO189" s="43">
        <v>0</v>
      </c>
      <c r="CP189" s="43">
        <v>0</v>
      </c>
      <c r="CQ189" s="43">
        <f>Table2[[#This Row],[Total Number of Industrial Jobs]]+Table2[[#This Row],[Total Number of Restaurant Jobs]]+Table2[[#This Row],[Total Number of Retail Jobs]]+Table2[[#This Row],[Total Number of Other Jobs]]</f>
        <v>268</v>
      </c>
      <c r="CR189" s="43">
        <v>268</v>
      </c>
      <c r="CS189" s="43">
        <v>0</v>
      </c>
      <c r="CT189" s="43">
        <v>0</v>
      </c>
      <c r="CU189" s="43">
        <v>0</v>
      </c>
      <c r="CV189" s="43">
        <f>Table2[[#This Row],[Number of Industrial Jobs Earning a Living Wage or more]]+Table2[[#This Row],[Number of Restaurant Jobs Earning a Living Wage or more]]+Table2[[#This Row],[Number of Retail Jobs Earning a Living Wage or more]]+Table2[[#This Row],[Number of Other Jobs Earning a Living Wage or more]]</f>
        <v>268</v>
      </c>
      <c r="CW189" s="47">
        <v>100</v>
      </c>
      <c r="CX189" s="47">
        <v>0</v>
      </c>
      <c r="CY189" s="47">
        <v>0</v>
      </c>
      <c r="CZ189" s="47">
        <v>0</v>
      </c>
      <c r="DA189" s="42">
        <v>1</v>
      </c>
      <c r="DB189" s="4"/>
      <c r="DE189" s="3"/>
      <c r="DF189" s="4"/>
      <c r="DG189" s="4"/>
      <c r="DH189" s="11"/>
      <c r="DI189" s="3"/>
      <c r="DJ189" s="1"/>
      <c r="DK189" s="1"/>
      <c r="DL189" s="1"/>
    </row>
    <row r="190" spans="1:116" x14ac:dyDescent="0.2">
      <c r="A190" s="12">
        <v>93185</v>
      </c>
      <c r="B190" s="14" t="s">
        <v>408</v>
      </c>
      <c r="C190" s="15" t="s">
        <v>1534</v>
      </c>
      <c r="D190" s="15" t="s">
        <v>404</v>
      </c>
      <c r="E190" s="25" t="s">
        <v>1686</v>
      </c>
      <c r="F190" s="26" t="s">
        <v>13</v>
      </c>
      <c r="G190" s="16">
        <v>5000000</v>
      </c>
      <c r="H190" s="14" t="s">
        <v>123</v>
      </c>
      <c r="I190" s="14" t="s">
        <v>409</v>
      </c>
      <c r="J190" s="12">
        <v>3</v>
      </c>
      <c r="K190" s="14" t="s">
        <v>94</v>
      </c>
      <c r="L190" s="15" t="s">
        <v>2090</v>
      </c>
      <c r="M190" s="15" t="s">
        <v>2025</v>
      </c>
      <c r="N190" s="15">
        <v>24677</v>
      </c>
      <c r="O190" s="15">
        <v>59311</v>
      </c>
      <c r="P190" s="13">
        <v>69</v>
      </c>
      <c r="Q190" s="13">
        <v>2</v>
      </c>
      <c r="R190" s="13">
        <v>0</v>
      </c>
      <c r="S190" s="13">
        <v>1</v>
      </c>
      <c r="T190" s="13">
        <v>22</v>
      </c>
      <c r="U190" s="13">
        <v>0</v>
      </c>
      <c r="V190" s="13">
        <v>47</v>
      </c>
      <c r="W190" s="13">
        <v>0</v>
      </c>
      <c r="X190" s="13">
        <v>0</v>
      </c>
      <c r="Y190" s="13">
        <v>70</v>
      </c>
      <c r="Z190" s="13">
        <v>58</v>
      </c>
      <c r="AA190" s="13">
        <v>78.571428571428569</v>
      </c>
      <c r="AB190" s="13" t="s">
        <v>16</v>
      </c>
      <c r="AC190" s="13" t="s">
        <v>16</v>
      </c>
      <c r="AD190" s="17">
        <v>0</v>
      </c>
      <c r="AE190" s="13">
        <v>0</v>
      </c>
      <c r="AF190" s="13">
        <v>0</v>
      </c>
      <c r="AG190" s="13">
        <v>0</v>
      </c>
      <c r="AH190" s="13">
        <v>0</v>
      </c>
      <c r="AI190" s="18">
        <v>649.54939999999999</v>
      </c>
      <c r="AJ190" s="18">
        <v>7165.0708999999997</v>
      </c>
      <c r="AK190" s="18">
        <v>2271.2867000000001</v>
      </c>
      <c r="AL190" s="27">
        <f>Table2[[#This Row],[Direct Tax Revenue
Through Current FY]]+Table2[[#This Row],[Direct Tax Revenue
Next FY &amp; After]]</f>
        <v>9436.3575999999994</v>
      </c>
      <c r="AM190" s="18">
        <v>270.35000000000002</v>
      </c>
      <c r="AN190" s="18">
        <v>4432.0807999999997</v>
      </c>
      <c r="AO190" s="18">
        <v>945.33590000000004</v>
      </c>
      <c r="AP190" s="18">
        <f>Table2[[#This Row],[Indirect  &amp; Induced Tax Revenue
Through Current FY]]+Table2[[#This Row],[Indirect  &amp; Induced Tax Revenue
Next FY &amp; After]]</f>
        <v>5377.4166999999998</v>
      </c>
      <c r="AQ190" s="18">
        <v>919.89940000000001</v>
      </c>
      <c r="AR190" s="18">
        <v>11597.1517</v>
      </c>
      <c r="AS190" s="18">
        <v>3216.6226000000001</v>
      </c>
      <c r="AT190" s="18">
        <f>Table2[[#This Row],[Total Tax Revenue Generated
Through Current FY]]+Table2[[#This Row],[Total Tax Revenues Generated 
Next FY &amp; After]]</f>
        <v>14813.774300000001</v>
      </c>
      <c r="AU190" s="18">
        <f>VLOOKUP(A:A,[1]AssistancePivot!$1:$1048576,86,FALSE)</f>
        <v>298.37700000000001</v>
      </c>
      <c r="AV190" s="18">
        <v>1960.5875000000001</v>
      </c>
      <c r="AW190" s="18">
        <v>1043.3386</v>
      </c>
      <c r="AX190" s="18">
        <v>3003.9261000000001</v>
      </c>
      <c r="AY190" s="18">
        <v>0</v>
      </c>
      <c r="AZ190" s="18">
        <v>0</v>
      </c>
      <c r="BA190" s="18">
        <v>0</v>
      </c>
      <c r="BB190" s="18">
        <f>Table2[[#This Row],[MRT Savings
Through Current FY]]+Table2[[#This Row],[MRT Savings
Next FY &amp; After]]</f>
        <v>0</v>
      </c>
      <c r="BC190" s="18">
        <v>0</v>
      </c>
      <c r="BD190" s="18">
        <v>88.087500000000006</v>
      </c>
      <c r="BE190" s="18">
        <v>0</v>
      </c>
      <c r="BF190" s="18">
        <f>Table2[[#This Row],[ST Savings
Through Current FY]]+Table2[[#This Row],[ST Savings
Next FY &amp; After]]</f>
        <v>88.087500000000006</v>
      </c>
      <c r="BG190" s="18">
        <v>0</v>
      </c>
      <c r="BH190" s="18">
        <v>0</v>
      </c>
      <c r="BI190" s="18">
        <v>0</v>
      </c>
      <c r="BJ190" s="18">
        <f>Table2[[#This Row],[Energy Savings
Through Current FY]]+Table2[[#This Row],[Energy Savings
Next FY &amp; After]]</f>
        <v>0</v>
      </c>
      <c r="BK190" s="18">
        <v>0</v>
      </c>
      <c r="BL190" s="18">
        <v>0</v>
      </c>
      <c r="BM190" s="18">
        <v>0</v>
      </c>
      <c r="BN190" s="18">
        <f>Table2[[#This Row],[Bond Savings
Through Current FY]]+Table2[[#This Row],[Bond Savings
Next FY &amp; After]]</f>
        <v>0</v>
      </c>
      <c r="BO190" s="18">
        <v>298.37700000000001</v>
      </c>
      <c r="BP190" s="18">
        <v>2048.6750000000002</v>
      </c>
      <c r="BQ190" s="18">
        <v>1043.3386</v>
      </c>
      <c r="BR190" s="18">
        <f>Table2[[#This Row],[Total Savings
Through Current FY]]+Table2[[#This Row],[Total Savings
Next FY &amp; After]]</f>
        <v>3092.0136000000002</v>
      </c>
      <c r="BS190" s="18">
        <v>0</v>
      </c>
      <c r="BT190" s="18">
        <v>0</v>
      </c>
      <c r="BU190" s="18">
        <v>0</v>
      </c>
      <c r="BV190" s="18">
        <f>Table2[[#This Row],[Recapture, Cancellation, or Reduction
Through Current FY]]+Table2[[#This Row],[Recapture, Cancellation, or Reduction
Next FY &amp; After]]</f>
        <v>0</v>
      </c>
      <c r="BW190" s="18">
        <v>0</v>
      </c>
      <c r="BX190" s="18">
        <v>0</v>
      </c>
      <c r="BY190" s="18">
        <v>0</v>
      </c>
      <c r="BZ190" s="18">
        <f>Table2[[#This Row],[Penalty Paid
Through Current FY]]+Table2[[#This Row],[Penalty Paid
Next FY &amp; After]]</f>
        <v>0</v>
      </c>
      <c r="CA190" s="18">
        <v>0</v>
      </c>
      <c r="CB190" s="18">
        <v>0</v>
      </c>
      <c r="CC190" s="18">
        <v>0</v>
      </c>
      <c r="CD190" s="18">
        <f>Table2[[#This Row],[Total Recapture &amp; Penalties
Through Current FY]]+Table2[[#This Row],[Total Recapture &amp; Penalties
Next FY &amp; After]]</f>
        <v>0</v>
      </c>
      <c r="CE190" s="18">
        <v>621.52239999999995</v>
      </c>
      <c r="CF190" s="18">
        <v>9548.4766999999993</v>
      </c>
      <c r="CG190" s="18">
        <v>2173.2840000000001</v>
      </c>
      <c r="CH190" s="18">
        <f>Table2[[#This Row],[Total Net Tax Revenue Generated
Through Current FY]]+Table2[[#This Row],[Total Net Tax Revenue Generated
Next FY &amp; After]]</f>
        <v>11721.760699999999</v>
      </c>
      <c r="CI190" s="18">
        <v>0</v>
      </c>
      <c r="CJ190" s="18">
        <v>0</v>
      </c>
      <c r="CK190" s="18">
        <v>0</v>
      </c>
      <c r="CL190" s="18">
        <v>0</v>
      </c>
      <c r="CM190" s="43">
        <v>70</v>
      </c>
      <c r="CN190" s="43">
        <v>0</v>
      </c>
      <c r="CO190" s="43">
        <v>0</v>
      </c>
      <c r="CP190" s="43">
        <v>0</v>
      </c>
      <c r="CQ190" s="43">
        <f>Table2[[#This Row],[Total Number of Industrial Jobs]]+Table2[[#This Row],[Total Number of Restaurant Jobs]]+Table2[[#This Row],[Total Number of Retail Jobs]]+Table2[[#This Row],[Total Number of Other Jobs]]</f>
        <v>70</v>
      </c>
      <c r="CR190" s="43">
        <v>70</v>
      </c>
      <c r="CS190" s="43">
        <v>0</v>
      </c>
      <c r="CT190" s="43">
        <v>0</v>
      </c>
      <c r="CU190" s="43">
        <v>0</v>
      </c>
      <c r="CV190" s="43">
        <f>Table2[[#This Row],[Number of Industrial Jobs Earning a Living Wage or more]]+Table2[[#This Row],[Number of Restaurant Jobs Earning a Living Wage or more]]+Table2[[#This Row],[Number of Retail Jobs Earning a Living Wage or more]]+Table2[[#This Row],[Number of Other Jobs Earning a Living Wage or more]]</f>
        <v>70</v>
      </c>
      <c r="CW190" s="47">
        <v>100</v>
      </c>
      <c r="CX190" s="47">
        <v>0</v>
      </c>
      <c r="CY190" s="47">
        <v>0</v>
      </c>
      <c r="CZ190" s="47">
        <v>0</v>
      </c>
      <c r="DA190" s="42">
        <v>1</v>
      </c>
      <c r="DB190" s="4"/>
      <c r="DE190" s="3"/>
      <c r="DF190" s="4"/>
      <c r="DG190" s="4"/>
      <c r="DH190" s="11"/>
      <c r="DI190" s="3"/>
      <c r="DJ190" s="1"/>
      <c r="DK190" s="1"/>
      <c r="DL190" s="1"/>
    </row>
    <row r="191" spans="1:116" x14ac:dyDescent="0.2">
      <c r="A191" s="12">
        <v>93174</v>
      </c>
      <c r="B191" s="14" t="s">
        <v>386</v>
      </c>
      <c r="C191" s="15" t="s">
        <v>1534</v>
      </c>
      <c r="D191" s="15" t="s">
        <v>388</v>
      </c>
      <c r="E191" s="25" t="s">
        <v>1687</v>
      </c>
      <c r="F191" s="26" t="s">
        <v>13</v>
      </c>
      <c r="G191" s="16">
        <v>25788500</v>
      </c>
      <c r="H191" s="14" t="s">
        <v>22</v>
      </c>
      <c r="I191" s="14" t="s">
        <v>387</v>
      </c>
      <c r="J191" s="12">
        <v>17</v>
      </c>
      <c r="K191" s="14" t="s">
        <v>25</v>
      </c>
      <c r="L191" s="15" t="s">
        <v>2080</v>
      </c>
      <c r="M191" s="15" t="s">
        <v>1976</v>
      </c>
      <c r="N191" s="15">
        <v>448668</v>
      </c>
      <c r="O191" s="15">
        <v>99333</v>
      </c>
      <c r="P191" s="13">
        <v>0</v>
      </c>
      <c r="Q191" s="13">
        <v>17</v>
      </c>
      <c r="R191" s="13">
        <v>0</v>
      </c>
      <c r="S191" s="13">
        <v>2</v>
      </c>
      <c r="T191" s="13">
        <v>61</v>
      </c>
      <c r="U191" s="13">
        <v>0</v>
      </c>
      <c r="V191" s="13">
        <v>171</v>
      </c>
      <c r="W191" s="13">
        <v>0</v>
      </c>
      <c r="X191" s="13">
        <v>0</v>
      </c>
      <c r="Y191" s="13">
        <v>234</v>
      </c>
      <c r="Z191" s="13">
        <v>202</v>
      </c>
      <c r="AA191" s="13">
        <v>83.333333333333343</v>
      </c>
      <c r="AB191" s="13" t="s">
        <v>16</v>
      </c>
      <c r="AC191" s="13" t="s">
        <v>16</v>
      </c>
      <c r="AD191" s="17">
        <v>0</v>
      </c>
      <c r="AE191" s="13">
        <v>0</v>
      </c>
      <c r="AF191" s="13">
        <v>0</v>
      </c>
      <c r="AG191" s="13">
        <v>0</v>
      </c>
      <c r="AH191" s="13">
        <v>0</v>
      </c>
      <c r="AI191" s="18">
        <v>838.7165</v>
      </c>
      <c r="AJ191" s="18">
        <v>15324.939899999999</v>
      </c>
      <c r="AK191" s="18">
        <v>3185.9169000000002</v>
      </c>
      <c r="AL191" s="27">
        <f>Table2[[#This Row],[Direct Tax Revenue
Through Current FY]]+Table2[[#This Row],[Direct Tax Revenue
Next FY &amp; After]]</f>
        <v>18510.856800000001</v>
      </c>
      <c r="AM191" s="18">
        <v>972.58540000000005</v>
      </c>
      <c r="AN191" s="18">
        <v>8446.0622000000003</v>
      </c>
      <c r="AO191" s="18">
        <v>3694.4259999999999</v>
      </c>
      <c r="AP191" s="18">
        <f>Table2[[#This Row],[Indirect  &amp; Induced Tax Revenue
Through Current FY]]+Table2[[#This Row],[Indirect  &amp; Induced Tax Revenue
Next FY &amp; After]]</f>
        <v>12140.4882</v>
      </c>
      <c r="AQ191" s="18">
        <v>1811.3018999999999</v>
      </c>
      <c r="AR191" s="18">
        <v>23771.002100000002</v>
      </c>
      <c r="AS191" s="18">
        <v>6880.3428999999996</v>
      </c>
      <c r="AT191" s="18">
        <f>Table2[[#This Row],[Total Tax Revenue Generated
Through Current FY]]+Table2[[#This Row],[Total Tax Revenues Generated 
Next FY &amp; After]]</f>
        <v>30651.345000000001</v>
      </c>
      <c r="AU191" s="18">
        <f>VLOOKUP(A:A,[1]AssistancePivot!$1:$1048576,86,FALSE)</f>
        <v>513.06179999999995</v>
      </c>
      <c r="AV191" s="18">
        <v>2395.7159999999999</v>
      </c>
      <c r="AW191" s="18">
        <v>1948.8975</v>
      </c>
      <c r="AX191" s="18">
        <v>4344.6134999999995</v>
      </c>
      <c r="AY191" s="18">
        <v>0</v>
      </c>
      <c r="AZ191" s="18">
        <v>338.59429999999998</v>
      </c>
      <c r="BA191" s="18">
        <v>0</v>
      </c>
      <c r="BB191" s="18">
        <f>Table2[[#This Row],[MRT Savings
Through Current FY]]+Table2[[#This Row],[MRT Savings
Next FY &amp; After]]</f>
        <v>338.59429999999998</v>
      </c>
      <c r="BC191" s="18">
        <v>0</v>
      </c>
      <c r="BD191" s="18">
        <v>92.735699999999994</v>
      </c>
      <c r="BE191" s="18">
        <v>0</v>
      </c>
      <c r="BF191" s="18">
        <f>Table2[[#This Row],[ST Savings
Through Current FY]]+Table2[[#This Row],[ST Savings
Next FY &amp; After]]</f>
        <v>92.735699999999994</v>
      </c>
      <c r="BG191" s="18">
        <v>0</v>
      </c>
      <c r="BH191" s="18">
        <v>0</v>
      </c>
      <c r="BI191" s="18">
        <v>0</v>
      </c>
      <c r="BJ191" s="18">
        <f>Table2[[#This Row],[Energy Savings
Through Current FY]]+Table2[[#This Row],[Energy Savings
Next FY &amp; After]]</f>
        <v>0</v>
      </c>
      <c r="BK191" s="18">
        <v>0</v>
      </c>
      <c r="BL191" s="18">
        <v>0</v>
      </c>
      <c r="BM191" s="18">
        <v>0</v>
      </c>
      <c r="BN191" s="18">
        <f>Table2[[#This Row],[Bond Savings
Through Current FY]]+Table2[[#This Row],[Bond Savings
Next FY &amp; After]]</f>
        <v>0</v>
      </c>
      <c r="BO191" s="18">
        <v>513.06179999999995</v>
      </c>
      <c r="BP191" s="18">
        <v>2827.0459999999998</v>
      </c>
      <c r="BQ191" s="18">
        <v>1948.8975</v>
      </c>
      <c r="BR191" s="18">
        <f>Table2[[#This Row],[Total Savings
Through Current FY]]+Table2[[#This Row],[Total Savings
Next FY &amp; After]]</f>
        <v>4775.9434999999994</v>
      </c>
      <c r="BS191" s="18">
        <v>0</v>
      </c>
      <c r="BT191" s="18">
        <v>0</v>
      </c>
      <c r="BU191" s="18">
        <v>0</v>
      </c>
      <c r="BV191" s="18">
        <f>Table2[[#This Row],[Recapture, Cancellation, or Reduction
Through Current FY]]+Table2[[#This Row],[Recapture, Cancellation, or Reduction
Next FY &amp; After]]</f>
        <v>0</v>
      </c>
      <c r="BW191" s="18">
        <v>0</v>
      </c>
      <c r="BX191" s="18">
        <v>0</v>
      </c>
      <c r="BY191" s="18">
        <v>0</v>
      </c>
      <c r="BZ191" s="18">
        <f>Table2[[#This Row],[Penalty Paid
Through Current FY]]+Table2[[#This Row],[Penalty Paid
Next FY &amp; After]]</f>
        <v>0</v>
      </c>
      <c r="CA191" s="18">
        <v>0</v>
      </c>
      <c r="CB191" s="18">
        <v>0</v>
      </c>
      <c r="CC191" s="18">
        <v>0</v>
      </c>
      <c r="CD191" s="18">
        <f>Table2[[#This Row],[Total Recapture &amp; Penalties
Through Current FY]]+Table2[[#This Row],[Total Recapture &amp; Penalties
Next FY &amp; After]]</f>
        <v>0</v>
      </c>
      <c r="CE191" s="18">
        <v>1298.2401</v>
      </c>
      <c r="CF191" s="18">
        <v>20943.956099999999</v>
      </c>
      <c r="CG191" s="18">
        <v>4931.4453999999996</v>
      </c>
      <c r="CH191" s="18">
        <f>Table2[[#This Row],[Total Net Tax Revenue Generated
Through Current FY]]+Table2[[#This Row],[Total Net Tax Revenue Generated
Next FY &amp; After]]</f>
        <v>25875.4015</v>
      </c>
      <c r="CI191" s="18">
        <v>0</v>
      </c>
      <c r="CJ191" s="18">
        <v>0</v>
      </c>
      <c r="CK191" s="18">
        <v>0</v>
      </c>
      <c r="CL191" s="18">
        <v>0</v>
      </c>
      <c r="CM191" s="43">
        <v>234</v>
      </c>
      <c r="CN191" s="43">
        <v>0</v>
      </c>
      <c r="CO191" s="43">
        <v>0</v>
      </c>
      <c r="CP191" s="43">
        <v>0</v>
      </c>
      <c r="CQ191" s="43">
        <f>Table2[[#This Row],[Total Number of Industrial Jobs]]+Table2[[#This Row],[Total Number of Restaurant Jobs]]+Table2[[#This Row],[Total Number of Retail Jobs]]+Table2[[#This Row],[Total Number of Other Jobs]]</f>
        <v>234</v>
      </c>
      <c r="CR191" s="43">
        <v>234</v>
      </c>
      <c r="CS191" s="43">
        <v>0</v>
      </c>
      <c r="CT191" s="43">
        <v>0</v>
      </c>
      <c r="CU191" s="43">
        <v>0</v>
      </c>
      <c r="CV191" s="43">
        <f>Table2[[#This Row],[Number of Industrial Jobs Earning a Living Wage or more]]+Table2[[#This Row],[Number of Restaurant Jobs Earning a Living Wage or more]]+Table2[[#This Row],[Number of Retail Jobs Earning a Living Wage or more]]+Table2[[#This Row],[Number of Other Jobs Earning a Living Wage or more]]</f>
        <v>234</v>
      </c>
      <c r="CW191" s="47">
        <v>100</v>
      </c>
      <c r="CX191" s="47">
        <v>0</v>
      </c>
      <c r="CY191" s="47">
        <v>0</v>
      </c>
      <c r="CZ191" s="47">
        <v>0</v>
      </c>
      <c r="DA191" s="42">
        <v>1</v>
      </c>
      <c r="DB191" s="4"/>
      <c r="DE191" s="3"/>
      <c r="DF191" s="4"/>
      <c r="DG191" s="4"/>
      <c r="DH191" s="11"/>
      <c r="DI191" s="3"/>
      <c r="DJ191" s="1"/>
      <c r="DK191" s="1"/>
      <c r="DL191" s="1"/>
    </row>
    <row r="192" spans="1:116" x14ac:dyDescent="0.2">
      <c r="A192" s="12">
        <v>94053</v>
      </c>
      <c r="B192" s="14" t="s">
        <v>858</v>
      </c>
      <c r="C192" s="15" t="s">
        <v>1609</v>
      </c>
      <c r="D192" s="15" t="s">
        <v>860</v>
      </c>
      <c r="E192" s="25" t="s">
        <v>1757</v>
      </c>
      <c r="F192" s="26" t="s">
        <v>477</v>
      </c>
      <c r="G192" s="16">
        <v>12345000</v>
      </c>
      <c r="H192" s="14" t="s">
        <v>229</v>
      </c>
      <c r="I192" s="14" t="s">
        <v>859</v>
      </c>
      <c r="J192" s="12">
        <v>1</v>
      </c>
      <c r="K192" s="14" t="s">
        <v>94</v>
      </c>
      <c r="L192" s="15" t="s">
        <v>2095</v>
      </c>
      <c r="M192" s="15" t="s">
        <v>2261</v>
      </c>
      <c r="N192" s="15">
        <v>17786</v>
      </c>
      <c r="O192" s="15">
        <v>17786</v>
      </c>
      <c r="P192" s="13">
        <v>30</v>
      </c>
      <c r="Q192" s="13">
        <v>4</v>
      </c>
      <c r="R192" s="13">
        <v>0</v>
      </c>
      <c r="S192" s="13">
        <v>4</v>
      </c>
      <c r="T192" s="13">
        <v>0</v>
      </c>
      <c r="U192" s="13">
        <v>0</v>
      </c>
      <c r="V192" s="13">
        <v>26</v>
      </c>
      <c r="W192" s="13">
        <v>0</v>
      </c>
      <c r="X192" s="13">
        <v>0</v>
      </c>
      <c r="Y192" s="13">
        <v>30</v>
      </c>
      <c r="Z192" s="13">
        <v>28</v>
      </c>
      <c r="AA192" s="13">
        <v>90</v>
      </c>
      <c r="AB192" s="13" t="s">
        <v>16</v>
      </c>
      <c r="AC192" s="13" t="s">
        <v>17</v>
      </c>
      <c r="AD192" s="17">
        <v>0</v>
      </c>
      <c r="AE192" s="13">
        <v>0</v>
      </c>
      <c r="AF192" s="13">
        <v>0</v>
      </c>
      <c r="AG192" s="13">
        <v>0</v>
      </c>
      <c r="AH192" s="13">
        <v>0</v>
      </c>
      <c r="AI192" s="18">
        <v>64.344899999999996</v>
      </c>
      <c r="AJ192" s="18">
        <v>499.18110000000001</v>
      </c>
      <c r="AK192" s="18">
        <v>739.94159999999999</v>
      </c>
      <c r="AL192" s="27">
        <f>Table2[[#This Row],[Direct Tax Revenue
Through Current FY]]+Table2[[#This Row],[Direct Tax Revenue
Next FY &amp; After]]</f>
        <v>1239.1226999999999</v>
      </c>
      <c r="AM192" s="18">
        <v>131.45480000000001</v>
      </c>
      <c r="AN192" s="18">
        <v>1087.5628999999999</v>
      </c>
      <c r="AO192" s="18">
        <v>1511.681</v>
      </c>
      <c r="AP192" s="18">
        <f>Table2[[#This Row],[Indirect  &amp; Induced Tax Revenue
Through Current FY]]+Table2[[#This Row],[Indirect  &amp; Induced Tax Revenue
Next FY &amp; After]]</f>
        <v>2599.2438999999999</v>
      </c>
      <c r="AQ192" s="18">
        <v>195.7997</v>
      </c>
      <c r="AR192" s="18">
        <v>1586.7439999999999</v>
      </c>
      <c r="AS192" s="18">
        <v>2251.6226000000001</v>
      </c>
      <c r="AT192" s="18">
        <f>Table2[[#This Row],[Total Tax Revenue Generated
Through Current FY]]+Table2[[#This Row],[Total Tax Revenues Generated 
Next FY &amp; After]]</f>
        <v>3838.3666000000003</v>
      </c>
      <c r="AU192" s="18">
        <f>VLOOKUP(A:A,[1]AssistancePivot!$1:$1048576,86,FALSE)</f>
        <v>0</v>
      </c>
      <c r="AV192" s="18">
        <v>0</v>
      </c>
      <c r="AW192" s="18">
        <v>0</v>
      </c>
      <c r="AX192" s="18">
        <v>0</v>
      </c>
      <c r="AY192" s="18">
        <v>0</v>
      </c>
      <c r="AZ192" s="18">
        <v>0</v>
      </c>
      <c r="BA192" s="18">
        <v>0</v>
      </c>
      <c r="BB192" s="18">
        <f>Table2[[#This Row],[MRT Savings
Through Current FY]]+Table2[[#This Row],[MRT Savings
Next FY &amp; After]]</f>
        <v>0</v>
      </c>
      <c r="BC192" s="18">
        <v>0</v>
      </c>
      <c r="BD192" s="18">
        <v>0</v>
      </c>
      <c r="BE192" s="18">
        <v>0</v>
      </c>
      <c r="BF192" s="18">
        <f>Table2[[#This Row],[ST Savings
Through Current FY]]+Table2[[#This Row],[ST Savings
Next FY &amp; After]]</f>
        <v>0</v>
      </c>
      <c r="BG192" s="18">
        <v>0</v>
      </c>
      <c r="BH192" s="18">
        <v>0</v>
      </c>
      <c r="BI192" s="18">
        <v>0</v>
      </c>
      <c r="BJ192" s="18">
        <f>Table2[[#This Row],[Energy Savings
Through Current FY]]+Table2[[#This Row],[Energy Savings
Next FY &amp; After]]</f>
        <v>0</v>
      </c>
      <c r="BK192" s="18">
        <v>1.1265000000000001</v>
      </c>
      <c r="BL192" s="18">
        <v>7.6055999999999999</v>
      </c>
      <c r="BM192" s="18">
        <v>9.0388999999999999</v>
      </c>
      <c r="BN192" s="18">
        <f>Table2[[#This Row],[Bond Savings
Through Current FY]]+Table2[[#This Row],[Bond Savings
Next FY &amp; After]]</f>
        <v>16.644500000000001</v>
      </c>
      <c r="BO192" s="18">
        <v>1.1265000000000001</v>
      </c>
      <c r="BP192" s="18">
        <v>7.6055999999999999</v>
      </c>
      <c r="BQ192" s="18">
        <v>9.0388999999999999</v>
      </c>
      <c r="BR192" s="18">
        <f>Table2[[#This Row],[Total Savings
Through Current FY]]+Table2[[#This Row],[Total Savings
Next FY &amp; After]]</f>
        <v>16.644500000000001</v>
      </c>
      <c r="BS192" s="18">
        <v>0</v>
      </c>
      <c r="BT192" s="18">
        <v>0</v>
      </c>
      <c r="BU192" s="18">
        <v>0</v>
      </c>
      <c r="BV192" s="18">
        <f>Table2[[#This Row],[Recapture, Cancellation, or Reduction
Through Current FY]]+Table2[[#This Row],[Recapture, Cancellation, or Reduction
Next FY &amp; After]]</f>
        <v>0</v>
      </c>
      <c r="BW192" s="18">
        <v>0</v>
      </c>
      <c r="BX192" s="18">
        <v>0</v>
      </c>
      <c r="BY192" s="18">
        <v>0</v>
      </c>
      <c r="BZ192" s="18">
        <f>Table2[[#This Row],[Penalty Paid
Through Current FY]]+Table2[[#This Row],[Penalty Paid
Next FY &amp; After]]</f>
        <v>0</v>
      </c>
      <c r="CA192" s="18">
        <v>0</v>
      </c>
      <c r="CB192" s="18">
        <v>0</v>
      </c>
      <c r="CC192" s="18">
        <v>0</v>
      </c>
      <c r="CD192" s="18">
        <f>Table2[[#This Row],[Total Recapture &amp; Penalties
Through Current FY]]+Table2[[#This Row],[Total Recapture &amp; Penalties
Next FY &amp; After]]</f>
        <v>0</v>
      </c>
      <c r="CE192" s="18">
        <v>194.67320000000001</v>
      </c>
      <c r="CF192" s="18">
        <v>1579.1384</v>
      </c>
      <c r="CG192" s="18">
        <v>2242.5837000000001</v>
      </c>
      <c r="CH192" s="18">
        <f>Table2[[#This Row],[Total Net Tax Revenue Generated
Through Current FY]]+Table2[[#This Row],[Total Net Tax Revenue Generated
Next FY &amp; After]]</f>
        <v>3821.7221</v>
      </c>
      <c r="CI192" s="18">
        <v>0</v>
      </c>
      <c r="CJ192" s="18">
        <v>0</v>
      </c>
      <c r="CK192" s="18">
        <v>0</v>
      </c>
      <c r="CL192" s="18">
        <v>0</v>
      </c>
      <c r="CM192" s="43">
        <v>0</v>
      </c>
      <c r="CN192" s="43">
        <v>0</v>
      </c>
      <c r="CO192" s="43">
        <v>0</v>
      </c>
      <c r="CP192" s="43">
        <v>30</v>
      </c>
      <c r="CQ192" s="43">
        <f>Table2[[#This Row],[Total Number of Industrial Jobs]]+Table2[[#This Row],[Total Number of Restaurant Jobs]]+Table2[[#This Row],[Total Number of Retail Jobs]]+Table2[[#This Row],[Total Number of Other Jobs]]</f>
        <v>30</v>
      </c>
      <c r="CR192" s="43">
        <v>0</v>
      </c>
      <c r="CS192" s="43">
        <v>0</v>
      </c>
      <c r="CT192" s="43">
        <v>0</v>
      </c>
      <c r="CU192" s="43">
        <v>30</v>
      </c>
      <c r="CV192" s="43">
        <f>Table2[[#This Row],[Number of Industrial Jobs Earning a Living Wage or more]]+Table2[[#This Row],[Number of Restaurant Jobs Earning a Living Wage or more]]+Table2[[#This Row],[Number of Retail Jobs Earning a Living Wage or more]]+Table2[[#This Row],[Number of Other Jobs Earning a Living Wage or more]]</f>
        <v>30</v>
      </c>
      <c r="CW192" s="47">
        <v>0</v>
      </c>
      <c r="CX192" s="47">
        <v>0</v>
      </c>
      <c r="CY192" s="47">
        <v>0</v>
      </c>
      <c r="CZ192" s="47">
        <v>100</v>
      </c>
      <c r="DA192" s="42">
        <v>1</v>
      </c>
      <c r="DB192" s="4"/>
      <c r="DE192" s="3"/>
      <c r="DF192" s="4"/>
      <c r="DG192" s="4"/>
      <c r="DH192" s="11"/>
      <c r="DI192" s="3"/>
      <c r="DJ192" s="1"/>
      <c r="DK192" s="1"/>
      <c r="DL192" s="1"/>
    </row>
    <row r="193" spans="1:116" x14ac:dyDescent="0.2">
      <c r="A193" s="12">
        <v>92229</v>
      </c>
      <c r="B193" s="14" t="s">
        <v>48</v>
      </c>
      <c r="C193" s="15" t="s">
        <v>1508</v>
      </c>
      <c r="D193" s="15" t="s">
        <v>50</v>
      </c>
      <c r="E193" s="25" t="s">
        <v>1655</v>
      </c>
      <c r="F193" s="26" t="s">
        <v>13</v>
      </c>
      <c r="G193" s="16">
        <v>2060000</v>
      </c>
      <c r="H193" s="14" t="s">
        <v>22</v>
      </c>
      <c r="I193" s="14" t="s">
        <v>49</v>
      </c>
      <c r="J193" s="12">
        <v>17</v>
      </c>
      <c r="K193" s="14" t="s">
        <v>25</v>
      </c>
      <c r="L193" s="15" t="s">
        <v>1939</v>
      </c>
      <c r="M193" s="15" t="s">
        <v>1940</v>
      </c>
      <c r="N193" s="15">
        <v>60000</v>
      </c>
      <c r="O193" s="15">
        <v>85000</v>
      </c>
      <c r="P193" s="13">
        <v>0</v>
      </c>
      <c r="Q193" s="13">
        <v>8</v>
      </c>
      <c r="R193" s="13">
        <v>0</v>
      </c>
      <c r="S193" s="13">
        <v>0</v>
      </c>
      <c r="T193" s="13">
        <v>0</v>
      </c>
      <c r="U193" s="13">
        <v>0</v>
      </c>
      <c r="V193" s="13">
        <v>180</v>
      </c>
      <c r="W193" s="13">
        <v>0</v>
      </c>
      <c r="X193" s="13">
        <v>0</v>
      </c>
      <c r="Y193" s="13">
        <v>180</v>
      </c>
      <c r="Z193" s="13">
        <v>180</v>
      </c>
      <c r="AA193" s="13">
        <v>83.333333333333343</v>
      </c>
      <c r="AB193" s="13" t="s">
        <v>16</v>
      </c>
      <c r="AC193" s="13" t="s">
        <v>17</v>
      </c>
      <c r="AD193" s="17">
        <v>0</v>
      </c>
      <c r="AE193" s="13">
        <v>0</v>
      </c>
      <c r="AF193" s="13">
        <v>0</v>
      </c>
      <c r="AG193" s="13">
        <v>0</v>
      </c>
      <c r="AH193" s="13">
        <v>0</v>
      </c>
      <c r="AI193" s="18">
        <v>2655.0279999999998</v>
      </c>
      <c r="AJ193" s="18">
        <v>13281.0946</v>
      </c>
      <c r="AK193" s="18">
        <v>898.20230000000004</v>
      </c>
      <c r="AL193" s="27">
        <f>Table2[[#This Row],[Direct Tax Revenue
Through Current FY]]+Table2[[#This Row],[Direct Tax Revenue
Next FY &amp; After]]</f>
        <v>14179.296900000001</v>
      </c>
      <c r="AM193" s="18">
        <v>1593.9942000000001</v>
      </c>
      <c r="AN193" s="18">
        <v>8533.2670999999991</v>
      </c>
      <c r="AO193" s="18">
        <v>539.25210000000004</v>
      </c>
      <c r="AP193" s="18">
        <f>Table2[[#This Row],[Indirect  &amp; Induced Tax Revenue
Through Current FY]]+Table2[[#This Row],[Indirect  &amp; Induced Tax Revenue
Next FY &amp; After]]</f>
        <v>9072.5191999999988</v>
      </c>
      <c r="AQ193" s="18">
        <v>4249.0222000000003</v>
      </c>
      <c r="AR193" s="18">
        <v>21814.361700000001</v>
      </c>
      <c r="AS193" s="18">
        <v>1437.4544000000001</v>
      </c>
      <c r="AT193" s="18">
        <f>Table2[[#This Row],[Total Tax Revenue Generated
Through Current FY]]+Table2[[#This Row],[Total Tax Revenues Generated 
Next FY &amp; After]]</f>
        <v>23251.8161</v>
      </c>
      <c r="AU193" s="18">
        <f>VLOOKUP(A:A,[1]AssistancePivot!$1:$1048576,86,FALSE)</f>
        <v>127.50060000000001</v>
      </c>
      <c r="AV193" s="18">
        <v>916.08360000000005</v>
      </c>
      <c r="AW193" s="18">
        <v>43.133800000000001</v>
      </c>
      <c r="AX193" s="18">
        <v>959.2174</v>
      </c>
      <c r="AY193" s="18">
        <v>0</v>
      </c>
      <c r="AZ193" s="18">
        <v>29.826499999999999</v>
      </c>
      <c r="BA193" s="18">
        <v>0</v>
      </c>
      <c r="BB193" s="18">
        <f>Table2[[#This Row],[MRT Savings
Through Current FY]]+Table2[[#This Row],[MRT Savings
Next FY &amp; After]]</f>
        <v>29.826499999999999</v>
      </c>
      <c r="BC193" s="18">
        <v>0</v>
      </c>
      <c r="BD193" s="18">
        <v>0</v>
      </c>
      <c r="BE193" s="18">
        <v>0</v>
      </c>
      <c r="BF193" s="18">
        <f>Table2[[#This Row],[ST Savings
Through Current FY]]+Table2[[#This Row],[ST Savings
Next FY &amp; After]]</f>
        <v>0</v>
      </c>
      <c r="BG193" s="18">
        <v>0</v>
      </c>
      <c r="BH193" s="18">
        <v>0</v>
      </c>
      <c r="BI193" s="18">
        <v>0</v>
      </c>
      <c r="BJ193" s="18">
        <f>Table2[[#This Row],[Energy Savings
Through Current FY]]+Table2[[#This Row],[Energy Savings
Next FY &amp; After]]</f>
        <v>0</v>
      </c>
      <c r="BK193" s="18">
        <v>0</v>
      </c>
      <c r="BL193" s="18">
        <v>0</v>
      </c>
      <c r="BM193" s="18">
        <v>0</v>
      </c>
      <c r="BN193" s="18">
        <f>Table2[[#This Row],[Bond Savings
Through Current FY]]+Table2[[#This Row],[Bond Savings
Next FY &amp; After]]</f>
        <v>0</v>
      </c>
      <c r="BO193" s="18">
        <v>127.50060000000001</v>
      </c>
      <c r="BP193" s="18">
        <v>945.91010000000006</v>
      </c>
      <c r="BQ193" s="18">
        <v>43.133800000000001</v>
      </c>
      <c r="BR193" s="18">
        <f>Table2[[#This Row],[Total Savings
Through Current FY]]+Table2[[#This Row],[Total Savings
Next FY &amp; After]]</f>
        <v>989.04390000000001</v>
      </c>
      <c r="BS193" s="18">
        <v>0</v>
      </c>
      <c r="BT193" s="18">
        <v>0</v>
      </c>
      <c r="BU193" s="18">
        <v>0</v>
      </c>
      <c r="BV193" s="18">
        <f>Table2[[#This Row],[Recapture, Cancellation, or Reduction
Through Current FY]]+Table2[[#This Row],[Recapture, Cancellation, or Reduction
Next FY &amp; After]]</f>
        <v>0</v>
      </c>
      <c r="BW193" s="18">
        <v>0</v>
      </c>
      <c r="BX193" s="18">
        <v>0</v>
      </c>
      <c r="BY193" s="18">
        <v>0</v>
      </c>
      <c r="BZ193" s="18">
        <f>Table2[[#This Row],[Penalty Paid
Through Current FY]]+Table2[[#This Row],[Penalty Paid
Next FY &amp; After]]</f>
        <v>0</v>
      </c>
      <c r="CA193" s="18">
        <v>0</v>
      </c>
      <c r="CB193" s="18">
        <v>0</v>
      </c>
      <c r="CC193" s="18">
        <v>0</v>
      </c>
      <c r="CD193" s="18">
        <f>Table2[[#This Row],[Total Recapture &amp; Penalties
Through Current FY]]+Table2[[#This Row],[Total Recapture &amp; Penalties
Next FY &amp; After]]</f>
        <v>0</v>
      </c>
      <c r="CE193" s="18">
        <v>4121.5216</v>
      </c>
      <c r="CF193" s="18">
        <v>20868.4516</v>
      </c>
      <c r="CG193" s="18">
        <v>1394.3206</v>
      </c>
      <c r="CH193" s="18">
        <f>Table2[[#This Row],[Total Net Tax Revenue Generated
Through Current FY]]+Table2[[#This Row],[Total Net Tax Revenue Generated
Next FY &amp; After]]</f>
        <v>22262.772199999999</v>
      </c>
      <c r="CI193" s="18">
        <v>0</v>
      </c>
      <c r="CJ193" s="18">
        <v>0</v>
      </c>
      <c r="CK193" s="18">
        <v>0</v>
      </c>
      <c r="CL193" s="18">
        <v>0</v>
      </c>
      <c r="CM193" s="43">
        <v>180</v>
      </c>
      <c r="CN193" s="43">
        <v>0</v>
      </c>
      <c r="CO193" s="43">
        <v>0</v>
      </c>
      <c r="CP193" s="43">
        <v>0</v>
      </c>
      <c r="CQ193" s="43">
        <f>Table2[[#This Row],[Total Number of Industrial Jobs]]+Table2[[#This Row],[Total Number of Restaurant Jobs]]+Table2[[#This Row],[Total Number of Retail Jobs]]+Table2[[#This Row],[Total Number of Other Jobs]]</f>
        <v>180</v>
      </c>
      <c r="CR193" s="43">
        <v>180</v>
      </c>
      <c r="CS193" s="43">
        <v>0</v>
      </c>
      <c r="CT193" s="43">
        <v>0</v>
      </c>
      <c r="CU193" s="43">
        <v>0</v>
      </c>
      <c r="CV193" s="43">
        <f>Table2[[#This Row],[Number of Industrial Jobs Earning a Living Wage or more]]+Table2[[#This Row],[Number of Restaurant Jobs Earning a Living Wage or more]]+Table2[[#This Row],[Number of Retail Jobs Earning a Living Wage or more]]+Table2[[#This Row],[Number of Other Jobs Earning a Living Wage or more]]</f>
        <v>180</v>
      </c>
      <c r="CW193" s="47">
        <v>100</v>
      </c>
      <c r="CX193" s="47">
        <v>0</v>
      </c>
      <c r="CY193" s="47">
        <v>0</v>
      </c>
      <c r="CZ193" s="47">
        <v>0</v>
      </c>
      <c r="DA193" s="42">
        <v>1</v>
      </c>
      <c r="DB193" s="4"/>
      <c r="DE193" s="3"/>
      <c r="DF193" s="4"/>
      <c r="DG193" s="4"/>
      <c r="DH193" s="11"/>
      <c r="DI193" s="3"/>
      <c r="DJ193" s="1"/>
      <c r="DK193" s="1"/>
      <c r="DL193" s="1"/>
    </row>
    <row r="194" spans="1:116" x14ac:dyDescent="0.2">
      <c r="A194" s="12">
        <v>94181</v>
      </c>
      <c r="B194" s="14" t="s">
        <v>1150</v>
      </c>
      <c r="C194" s="15" t="s">
        <v>1638</v>
      </c>
      <c r="D194" s="15" t="s">
        <v>1137</v>
      </c>
      <c r="E194" s="25" t="s">
        <v>1811</v>
      </c>
      <c r="F194" s="26" t="s">
        <v>477</v>
      </c>
      <c r="G194" s="16">
        <v>9000000</v>
      </c>
      <c r="H194" s="14" t="s">
        <v>91</v>
      </c>
      <c r="I194" s="14" t="s">
        <v>1151</v>
      </c>
      <c r="J194" s="12">
        <v>4</v>
      </c>
      <c r="K194" s="14" t="s">
        <v>94</v>
      </c>
      <c r="L194" s="15" t="s">
        <v>2365</v>
      </c>
      <c r="M194" s="15" t="s">
        <v>2366</v>
      </c>
      <c r="N194" s="15">
        <v>14812</v>
      </c>
      <c r="O194" s="15">
        <v>13998</v>
      </c>
      <c r="P194" s="13">
        <v>0</v>
      </c>
      <c r="Q194" s="13">
        <v>0</v>
      </c>
      <c r="R194" s="13">
        <v>0</v>
      </c>
      <c r="S194" s="13">
        <v>0</v>
      </c>
      <c r="T194" s="13">
        <v>0</v>
      </c>
      <c r="U194" s="13">
        <v>0</v>
      </c>
      <c r="V194" s="13">
        <v>3</v>
      </c>
      <c r="W194" s="13">
        <v>0</v>
      </c>
      <c r="X194" s="13">
        <v>0</v>
      </c>
      <c r="Y194" s="13">
        <v>3</v>
      </c>
      <c r="Z194" s="13">
        <v>3</v>
      </c>
      <c r="AA194" s="13">
        <v>66.666666666666657</v>
      </c>
      <c r="AB194" s="13" t="s">
        <v>16</v>
      </c>
      <c r="AC194" s="13" t="s">
        <v>17</v>
      </c>
      <c r="AD194" s="17">
        <v>0</v>
      </c>
      <c r="AE194" s="13">
        <v>0</v>
      </c>
      <c r="AF194" s="13">
        <v>0</v>
      </c>
      <c r="AG194" s="13">
        <v>0</v>
      </c>
      <c r="AH194" s="13">
        <v>0</v>
      </c>
      <c r="AI194" s="18">
        <v>5.4203999999999999</v>
      </c>
      <c r="AJ194" s="18">
        <v>179.822</v>
      </c>
      <c r="AK194" s="18">
        <v>86.295400000000001</v>
      </c>
      <c r="AL194" s="27">
        <f>Table2[[#This Row],[Direct Tax Revenue
Through Current FY]]+Table2[[#This Row],[Direct Tax Revenue
Next FY &amp; After]]</f>
        <v>266.11739999999998</v>
      </c>
      <c r="AM194" s="18">
        <v>10.101800000000001</v>
      </c>
      <c r="AN194" s="18">
        <v>62.317399999999999</v>
      </c>
      <c r="AO194" s="18">
        <v>160.82810000000001</v>
      </c>
      <c r="AP194" s="18">
        <f>Table2[[#This Row],[Indirect  &amp; Induced Tax Revenue
Through Current FY]]+Table2[[#This Row],[Indirect  &amp; Induced Tax Revenue
Next FY &amp; After]]</f>
        <v>223.1455</v>
      </c>
      <c r="AQ194" s="18">
        <v>15.5222</v>
      </c>
      <c r="AR194" s="18">
        <v>242.13939999999999</v>
      </c>
      <c r="AS194" s="18">
        <v>247.12350000000001</v>
      </c>
      <c r="AT194" s="18">
        <f>Table2[[#This Row],[Total Tax Revenue Generated
Through Current FY]]+Table2[[#This Row],[Total Tax Revenues Generated 
Next FY &amp; After]]</f>
        <v>489.2629</v>
      </c>
      <c r="AU194" s="18">
        <f>VLOOKUP(A:A,[1]AssistancePivot!$1:$1048576,86,FALSE)</f>
        <v>0</v>
      </c>
      <c r="AV194" s="18">
        <v>0</v>
      </c>
      <c r="AW194" s="18">
        <v>0</v>
      </c>
      <c r="AX194" s="18">
        <v>0</v>
      </c>
      <c r="AY194" s="18">
        <v>0</v>
      </c>
      <c r="AZ194" s="18">
        <v>147.16800000000001</v>
      </c>
      <c r="BA194" s="18">
        <v>0</v>
      </c>
      <c r="BB194" s="18">
        <f>Table2[[#This Row],[MRT Savings
Through Current FY]]+Table2[[#This Row],[MRT Savings
Next FY &amp; After]]</f>
        <v>147.16800000000001</v>
      </c>
      <c r="BC194" s="18">
        <v>0</v>
      </c>
      <c r="BD194" s="18">
        <v>0</v>
      </c>
      <c r="BE194" s="18">
        <v>0</v>
      </c>
      <c r="BF194" s="18">
        <f>Table2[[#This Row],[ST Savings
Through Current FY]]+Table2[[#This Row],[ST Savings
Next FY &amp; After]]</f>
        <v>0</v>
      </c>
      <c r="BG194" s="18">
        <v>0</v>
      </c>
      <c r="BH194" s="18">
        <v>0</v>
      </c>
      <c r="BI194" s="18">
        <v>0</v>
      </c>
      <c r="BJ194" s="18">
        <f>Table2[[#This Row],[Energy Savings
Through Current FY]]+Table2[[#This Row],[Energy Savings
Next FY &amp; After]]</f>
        <v>0</v>
      </c>
      <c r="BK194" s="18">
        <v>5.7362000000000002</v>
      </c>
      <c r="BL194" s="18">
        <v>18.3916</v>
      </c>
      <c r="BM194" s="18">
        <v>61.627400000000002</v>
      </c>
      <c r="BN194" s="18">
        <f>Table2[[#This Row],[Bond Savings
Through Current FY]]+Table2[[#This Row],[Bond Savings
Next FY &amp; After]]</f>
        <v>80.019000000000005</v>
      </c>
      <c r="BO194" s="18">
        <v>5.7362000000000002</v>
      </c>
      <c r="BP194" s="18">
        <v>165.55959999999999</v>
      </c>
      <c r="BQ194" s="18">
        <v>61.627400000000002</v>
      </c>
      <c r="BR194" s="18">
        <f>Table2[[#This Row],[Total Savings
Through Current FY]]+Table2[[#This Row],[Total Savings
Next FY &amp; After]]</f>
        <v>227.18699999999998</v>
      </c>
      <c r="BS194" s="18">
        <v>0</v>
      </c>
      <c r="BT194" s="18">
        <v>0</v>
      </c>
      <c r="BU194" s="18">
        <v>0</v>
      </c>
      <c r="BV194" s="18">
        <f>Table2[[#This Row],[Recapture, Cancellation, or Reduction
Through Current FY]]+Table2[[#This Row],[Recapture, Cancellation, or Reduction
Next FY &amp; After]]</f>
        <v>0</v>
      </c>
      <c r="BW194" s="18">
        <v>0</v>
      </c>
      <c r="BX194" s="18">
        <v>0</v>
      </c>
      <c r="BY194" s="18">
        <v>0</v>
      </c>
      <c r="BZ194" s="18">
        <f>Table2[[#This Row],[Penalty Paid
Through Current FY]]+Table2[[#This Row],[Penalty Paid
Next FY &amp; After]]</f>
        <v>0</v>
      </c>
      <c r="CA194" s="18">
        <v>0</v>
      </c>
      <c r="CB194" s="18">
        <v>0</v>
      </c>
      <c r="CC194" s="18">
        <v>0</v>
      </c>
      <c r="CD194" s="18">
        <f>Table2[[#This Row],[Total Recapture &amp; Penalties
Through Current FY]]+Table2[[#This Row],[Total Recapture &amp; Penalties
Next FY &amp; After]]</f>
        <v>0</v>
      </c>
      <c r="CE194" s="18">
        <v>9.7859999999999996</v>
      </c>
      <c r="CF194" s="18">
        <v>76.579800000000006</v>
      </c>
      <c r="CG194" s="18">
        <v>185.49610000000001</v>
      </c>
      <c r="CH194" s="18">
        <f>Table2[[#This Row],[Total Net Tax Revenue Generated
Through Current FY]]+Table2[[#This Row],[Total Net Tax Revenue Generated
Next FY &amp; After]]</f>
        <v>262.07590000000005</v>
      </c>
      <c r="CI194" s="18">
        <v>0</v>
      </c>
      <c r="CJ194" s="18">
        <v>0</v>
      </c>
      <c r="CK194" s="18">
        <v>0</v>
      </c>
      <c r="CL194" s="18">
        <v>0</v>
      </c>
      <c r="CM194" s="43">
        <v>0</v>
      </c>
      <c r="CN194" s="43">
        <v>0</v>
      </c>
      <c r="CO194" s="43">
        <v>0</v>
      </c>
      <c r="CP194" s="43">
        <v>3</v>
      </c>
      <c r="CQ194" s="43">
        <f>Table2[[#This Row],[Total Number of Industrial Jobs]]+Table2[[#This Row],[Total Number of Restaurant Jobs]]+Table2[[#This Row],[Total Number of Retail Jobs]]+Table2[[#This Row],[Total Number of Other Jobs]]</f>
        <v>3</v>
      </c>
      <c r="CR194" s="43">
        <v>0</v>
      </c>
      <c r="CS194" s="43">
        <v>0</v>
      </c>
      <c r="CT194" s="43">
        <v>0</v>
      </c>
      <c r="CU194" s="43">
        <v>3</v>
      </c>
      <c r="CV194" s="43">
        <f>Table2[[#This Row],[Number of Industrial Jobs Earning a Living Wage or more]]+Table2[[#This Row],[Number of Restaurant Jobs Earning a Living Wage or more]]+Table2[[#This Row],[Number of Retail Jobs Earning a Living Wage or more]]+Table2[[#This Row],[Number of Other Jobs Earning a Living Wage or more]]</f>
        <v>3</v>
      </c>
      <c r="CW194" s="47">
        <v>0</v>
      </c>
      <c r="CX194" s="47">
        <v>0</v>
      </c>
      <c r="CY194" s="47">
        <v>0</v>
      </c>
      <c r="CZ194" s="47">
        <v>100</v>
      </c>
      <c r="DA194" s="42">
        <v>1</v>
      </c>
      <c r="DB194" s="4"/>
      <c r="DE194" s="3"/>
      <c r="DF194" s="4"/>
      <c r="DG194" s="4"/>
      <c r="DH194" s="11"/>
      <c r="DI194" s="3"/>
      <c r="DJ194" s="1"/>
      <c r="DK194" s="1"/>
      <c r="DL194" s="1"/>
    </row>
    <row r="195" spans="1:116" x14ac:dyDescent="0.2">
      <c r="A195" s="12">
        <v>93866</v>
      </c>
      <c r="B195" s="14" t="s">
        <v>607</v>
      </c>
      <c r="C195" s="15" t="s">
        <v>1501</v>
      </c>
      <c r="D195" s="15" t="s">
        <v>608</v>
      </c>
      <c r="E195" s="25" t="s">
        <v>1710</v>
      </c>
      <c r="F195" s="26" t="s">
        <v>13</v>
      </c>
      <c r="G195" s="16">
        <v>10775000</v>
      </c>
      <c r="H195" s="14" t="s">
        <v>22</v>
      </c>
      <c r="I195" s="14" t="s">
        <v>1874</v>
      </c>
      <c r="J195" s="12">
        <v>8</v>
      </c>
      <c r="K195" s="14" t="s">
        <v>25</v>
      </c>
      <c r="L195" s="15" t="s">
        <v>2189</v>
      </c>
      <c r="M195" s="15" t="s">
        <v>2190</v>
      </c>
      <c r="N195" s="15">
        <v>153200</v>
      </c>
      <c r="O195" s="15">
        <v>98000</v>
      </c>
      <c r="P195" s="13">
        <v>0</v>
      </c>
      <c r="Q195" s="13">
        <v>10</v>
      </c>
      <c r="R195" s="13">
        <v>0</v>
      </c>
      <c r="S195" s="13">
        <v>0</v>
      </c>
      <c r="T195" s="13">
        <v>11</v>
      </c>
      <c r="U195" s="13">
        <v>0</v>
      </c>
      <c r="V195" s="13">
        <v>83</v>
      </c>
      <c r="W195" s="13">
        <v>0</v>
      </c>
      <c r="X195" s="13">
        <v>0</v>
      </c>
      <c r="Y195" s="13">
        <v>94</v>
      </c>
      <c r="Z195" s="13">
        <v>88</v>
      </c>
      <c r="AA195" s="13">
        <v>91.489361702127653</v>
      </c>
      <c r="AB195" s="13" t="s">
        <v>16</v>
      </c>
      <c r="AC195" s="13" t="s">
        <v>16</v>
      </c>
      <c r="AD195" s="17">
        <v>0</v>
      </c>
      <c r="AE195" s="13">
        <v>0</v>
      </c>
      <c r="AF195" s="13">
        <v>0</v>
      </c>
      <c r="AG195" s="13">
        <v>0</v>
      </c>
      <c r="AH195" s="13">
        <v>0</v>
      </c>
      <c r="AI195" s="18">
        <v>1494.4034999999999</v>
      </c>
      <c r="AJ195" s="18">
        <v>8523.52</v>
      </c>
      <c r="AK195" s="18">
        <v>11168.449500000001</v>
      </c>
      <c r="AL195" s="27">
        <f>Table2[[#This Row],[Direct Tax Revenue
Through Current FY]]+Table2[[#This Row],[Direct Tax Revenue
Next FY &amp; After]]</f>
        <v>19691.969499999999</v>
      </c>
      <c r="AM195" s="18">
        <v>1441.7949000000001</v>
      </c>
      <c r="AN195" s="18">
        <v>7325.0226000000002</v>
      </c>
      <c r="AO195" s="18">
        <v>10775.2772</v>
      </c>
      <c r="AP195" s="18">
        <f>Table2[[#This Row],[Indirect  &amp; Induced Tax Revenue
Through Current FY]]+Table2[[#This Row],[Indirect  &amp; Induced Tax Revenue
Next FY &amp; After]]</f>
        <v>18100.299800000001</v>
      </c>
      <c r="AQ195" s="18">
        <v>2936.1984000000002</v>
      </c>
      <c r="AR195" s="18">
        <v>15848.542600000001</v>
      </c>
      <c r="AS195" s="18">
        <v>21943.726699999999</v>
      </c>
      <c r="AT195" s="18">
        <f>Table2[[#This Row],[Total Tax Revenue Generated
Through Current FY]]+Table2[[#This Row],[Total Tax Revenues Generated 
Next FY &amp; After]]</f>
        <v>37792.2693</v>
      </c>
      <c r="AU195" s="18">
        <f>VLOOKUP(A:A,[1]AssistancePivot!$1:$1048576,86,FALSE)</f>
        <v>82.324100000000001</v>
      </c>
      <c r="AV195" s="18">
        <v>627.40539999999999</v>
      </c>
      <c r="AW195" s="18">
        <v>615.25040000000001</v>
      </c>
      <c r="AX195" s="18">
        <v>1242.6558</v>
      </c>
      <c r="AY195" s="18">
        <v>0</v>
      </c>
      <c r="AZ195" s="18">
        <v>86.176299999999998</v>
      </c>
      <c r="BA195" s="18">
        <v>0</v>
      </c>
      <c r="BB195" s="18">
        <f>Table2[[#This Row],[MRT Savings
Through Current FY]]+Table2[[#This Row],[MRT Savings
Next FY &amp; After]]</f>
        <v>86.176299999999998</v>
      </c>
      <c r="BC195" s="18">
        <v>0</v>
      </c>
      <c r="BD195" s="18">
        <v>55.222099999999998</v>
      </c>
      <c r="BE195" s="18">
        <v>0</v>
      </c>
      <c r="BF195" s="18">
        <f>Table2[[#This Row],[ST Savings
Through Current FY]]+Table2[[#This Row],[ST Savings
Next FY &amp; After]]</f>
        <v>55.222099999999998</v>
      </c>
      <c r="BG195" s="18">
        <v>0</v>
      </c>
      <c r="BH195" s="18">
        <v>0</v>
      </c>
      <c r="BI195" s="18">
        <v>0</v>
      </c>
      <c r="BJ195" s="18">
        <f>Table2[[#This Row],[Energy Savings
Through Current FY]]+Table2[[#This Row],[Energy Savings
Next FY &amp; After]]</f>
        <v>0</v>
      </c>
      <c r="BK195" s="18">
        <v>0</v>
      </c>
      <c r="BL195" s="18">
        <v>0</v>
      </c>
      <c r="BM195" s="18">
        <v>0</v>
      </c>
      <c r="BN195" s="18">
        <f>Table2[[#This Row],[Bond Savings
Through Current FY]]+Table2[[#This Row],[Bond Savings
Next FY &amp; After]]</f>
        <v>0</v>
      </c>
      <c r="BO195" s="18">
        <v>82.324100000000001</v>
      </c>
      <c r="BP195" s="18">
        <v>768.80380000000002</v>
      </c>
      <c r="BQ195" s="18">
        <v>615.25040000000001</v>
      </c>
      <c r="BR195" s="18">
        <f>Table2[[#This Row],[Total Savings
Through Current FY]]+Table2[[#This Row],[Total Savings
Next FY &amp; After]]</f>
        <v>1384.0542</v>
      </c>
      <c r="BS195" s="18">
        <v>0</v>
      </c>
      <c r="BT195" s="18">
        <v>0</v>
      </c>
      <c r="BU195" s="18">
        <v>0</v>
      </c>
      <c r="BV195" s="18">
        <f>Table2[[#This Row],[Recapture, Cancellation, or Reduction
Through Current FY]]+Table2[[#This Row],[Recapture, Cancellation, or Reduction
Next FY &amp; After]]</f>
        <v>0</v>
      </c>
      <c r="BW195" s="18">
        <v>0</v>
      </c>
      <c r="BX195" s="18">
        <v>0</v>
      </c>
      <c r="BY195" s="18">
        <v>0</v>
      </c>
      <c r="BZ195" s="18">
        <f>Table2[[#This Row],[Penalty Paid
Through Current FY]]+Table2[[#This Row],[Penalty Paid
Next FY &amp; After]]</f>
        <v>0</v>
      </c>
      <c r="CA195" s="18">
        <v>0</v>
      </c>
      <c r="CB195" s="18">
        <v>0</v>
      </c>
      <c r="CC195" s="18">
        <v>0</v>
      </c>
      <c r="CD195" s="18">
        <f>Table2[[#This Row],[Total Recapture &amp; Penalties
Through Current FY]]+Table2[[#This Row],[Total Recapture &amp; Penalties
Next FY &amp; After]]</f>
        <v>0</v>
      </c>
      <c r="CE195" s="18">
        <v>2853.8742999999999</v>
      </c>
      <c r="CF195" s="18">
        <v>15079.738799999999</v>
      </c>
      <c r="CG195" s="18">
        <v>21328.476299999998</v>
      </c>
      <c r="CH195" s="18">
        <f>Table2[[#This Row],[Total Net Tax Revenue Generated
Through Current FY]]+Table2[[#This Row],[Total Net Tax Revenue Generated
Next FY &amp; After]]</f>
        <v>36408.215100000001</v>
      </c>
      <c r="CI195" s="18">
        <v>0</v>
      </c>
      <c r="CJ195" s="18">
        <v>0</v>
      </c>
      <c r="CK195" s="18">
        <v>0</v>
      </c>
      <c r="CL195" s="18">
        <v>0</v>
      </c>
      <c r="CM195" s="43">
        <v>0</v>
      </c>
      <c r="CN195" s="43">
        <v>0</v>
      </c>
      <c r="CO195" s="43">
        <v>94</v>
      </c>
      <c r="CP195" s="43">
        <v>0</v>
      </c>
      <c r="CQ195" s="43">
        <f>Table2[[#This Row],[Total Number of Industrial Jobs]]+Table2[[#This Row],[Total Number of Restaurant Jobs]]+Table2[[#This Row],[Total Number of Retail Jobs]]+Table2[[#This Row],[Total Number of Other Jobs]]</f>
        <v>94</v>
      </c>
      <c r="CR195" s="43">
        <v>0</v>
      </c>
      <c r="CS195" s="43">
        <v>0</v>
      </c>
      <c r="CT195" s="43">
        <v>94</v>
      </c>
      <c r="CU195" s="43">
        <v>0</v>
      </c>
      <c r="CV195" s="43">
        <f>Table2[[#This Row],[Number of Industrial Jobs Earning a Living Wage or more]]+Table2[[#This Row],[Number of Restaurant Jobs Earning a Living Wage or more]]+Table2[[#This Row],[Number of Retail Jobs Earning a Living Wage or more]]+Table2[[#This Row],[Number of Other Jobs Earning a Living Wage or more]]</f>
        <v>94</v>
      </c>
      <c r="CW195" s="47">
        <v>0</v>
      </c>
      <c r="CX195" s="47">
        <v>0</v>
      </c>
      <c r="CY195" s="47">
        <v>100</v>
      </c>
      <c r="CZ195" s="47">
        <v>0</v>
      </c>
      <c r="DA195" s="42">
        <v>1</v>
      </c>
      <c r="DB195" s="4"/>
      <c r="DE195" s="3"/>
      <c r="DF195" s="4"/>
      <c r="DG195" s="4"/>
      <c r="DH195" s="11"/>
      <c r="DI195" s="3"/>
      <c r="DJ195" s="1"/>
      <c r="DK195" s="1"/>
      <c r="DL195" s="1"/>
    </row>
    <row r="196" spans="1:116" x14ac:dyDescent="0.2">
      <c r="A196" s="12">
        <v>94083</v>
      </c>
      <c r="B196" s="14" t="s">
        <v>925</v>
      </c>
      <c r="C196" s="15" t="s">
        <v>1608</v>
      </c>
      <c r="D196" s="15" t="s">
        <v>874</v>
      </c>
      <c r="E196" s="25" t="s">
        <v>1754</v>
      </c>
      <c r="F196" s="26" t="s">
        <v>13</v>
      </c>
      <c r="G196" s="16">
        <v>5317306</v>
      </c>
      <c r="H196" s="14" t="s">
        <v>301</v>
      </c>
      <c r="I196" s="14" t="s">
        <v>926</v>
      </c>
      <c r="J196" s="12">
        <v>45</v>
      </c>
      <c r="K196" s="14" t="s">
        <v>12</v>
      </c>
      <c r="L196" s="15" t="s">
        <v>2290</v>
      </c>
      <c r="M196" s="15" t="s">
        <v>1912</v>
      </c>
      <c r="N196" s="15">
        <v>22000</v>
      </c>
      <c r="O196" s="15">
        <v>21800</v>
      </c>
      <c r="P196" s="13">
        <v>20</v>
      </c>
      <c r="Q196" s="13">
        <v>6</v>
      </c>
      <c r="R196" s="13">
        <v>0</v>
      </c>
      <c r="S196" s="13">
        <v>0</v>
      </c>
      <c r="T196" s="13">
        <v>12</v>
      </c>
      <c r="U196" s="13">
        <v>0</v>
      </c>
      <c r="V196" s="13">
        <v>36</v>
      </c>
      <c r="W196" s="13">
        <v>0</v>
      </c>
      <c r="X196" s="13">
        <v>0</v>
      </c>
      <c r="Y196" s="13">
        <v>48</v>
      </c>
      <c r="Z196" s="13">
        <v>42</v>
      </c>
      <c r="AA196" s="13">
        <v>85.416666666666657</v>
      </c>
      <c r="AB196" s="13" t="s">
        <v>17</v>
      </c>
      <c r="AC196" s="13" t="s">
        <v>17</v>
      </c>
      <c r="AD196" s="17">
        <v>0</v>
      </c>
      <c r="AE196" s="13">
        <v>0</v>
      </c>
      <c r="AF196" s="13">
        <v>0</v>
      </c>
      <c r="AG196" s="13">
        <v>0</v>
      </c>
      <c r="AH196" s="13">
        <v>0</v>
      </c>
      <c r="AI196" s="18">
        <v>219.00530000000001</v>
      </c>
      <c r="AJ196" s="18">
        <v>1323.5103999999999</v>
      </c>
      <c r="AK196" s="18">
        <v>2248.1181000000001</v>
      </c>
      <c r="AL196" s="27">
        <f>Table2[[#This Row],[Direct Tax Revenue
Through Current FY]]+Table2[[#This Row],[Direct Tax Revenue
Next FY &amp; After]]</f>
        <v>3571.6284999999998</v>
      </c>
      <c r="AM196" s="18">
        <v>137.1146</v>
      </c>
      <c r="AN196" s="18">
        <v>914.51490000000001</v>
      </c>
      <c r="AO196" s="18">
        <v>1407.4989</v>
      </c>
      <c r="AP196" s="18">
        <f>Table2[[#This Row],[Indirect  &amp; Induced Tax Revenue
Through Current FY]]+Table2[[#This Row],[Indirect  &amp; Induced Tax Revenue
Next FY &amp; After]]</f>
        <v>2322.0138000000002</v>
      </c>
      <c r="AQ196" s="18">
        <v>356.11989999999997</v>
      </c>
      <c r="AR196" s="18">
        <v>2238.0252999999998</v>
      </c>
      <c r="AS196" s="18">
        <v>3655.6170000000002</v>
      </c>
      <c r="AT196" s="18">
        <f>Table2[[#This Row],[Total Tax Revenue Generated
Through Current FY]]+Table2[[#This Row],[Total Tax Revenues Generated 
Next FY &amp; After]]</f>
        <v>5893.6422999999995</v>
      </c>
      <c r="AU196" s="18">
        <f>VLOOKUP(A:A,[1]AssistancePivot!$1:$1048576,86,FALSE)</f>
        <v>23.876899999999999</v>
      </c>
      <c r="AV196" s="18">
        <v>149.40950000000001</v>
      </c>
      <c r="AW196" s="18">
        <v>245.09870000000001</v>
      </c>
      <c r="AX196" s="18">
        <v>394.50819999999999</v>
      </c>
      <c r="AY196" s="18">
        <v>0</v>
      </c>
      <c r="AZ196" s="18">
        <v>86.813999999999993</v>
      </c>
      <c r="BA196" s="18">
        <v>0</v>
      </c>
      <c r="BB196" s="18">
        <f>Table2[[#This Row],[MRT Savings
Through Current FY]]+Table2[[#This Row],[MRT Savings
Next FY &amp; After]]</f>
        <v>86.813999999999993</v>
      </c>
      <c r="BC196" s="18">
        <v>0</v>
      </c>
      <c r="BD196" s="18">
        <v>0</v>
      </c>
      <c r="BE196" s="18">
        <v>0</v>
      </c>
      <c r="BF196" s="18">
        <f>Table2[[#This Row],[ST Savings
Through Current FY]]+Table2[[#This Row],[ST Savings
Next FY &amp; After]]</f>
        <v>0</v>
      </c>
      <c r="BG196" s="18">
        <v>0</v>
      </c>
      <c r="BH196" s="18">
        <v>0</v>
      </c>
      <c r="BI196" s="18">
        <v>0</v>
      </c>
      <c r="BJ196" s="18">
        <f>Table2[[#This Row],[Energy Savings
Through Current FY]]+Table2[[#This Row],[Energy Savings
Next FY &amp; After]]</f>
        <v>0</v>
      </c>
      <c r="BK196" s="18">
        <v>0</v>
      </c>
      <c r="BL196" s="18">
        <v>0</v>
      </c>
      <c r="BM196" s="18">
        <v>0</v>
      </c>
      <c r="BN196" s="18">
        <f>Table2[[#This Row],[Bond Savings
Through Current FY]]+Table2[[#This Row],[Bond Savings
Next FY &amp; After]]</f>
        <v>0</v>
      </c>
      <c r="BO196" s="18">
        <v>23.876899999999999</v>
      </c>
      <c r="BP196" s="18">
        <v>236.2235</v>
      </c>
      <c r="BQ196" s="18">
        <v>245.09870000000001</v>
      </c>
      <c r="BR196" s="18">
        <f>Table2[[#This Row],[Total Savings
Through Current FY]]+Table2[[#This Row],[Total Savings
Next FY &amp; After]]</f>
        <v>481.32220000000001</v>
      </c>
      <c r="BS196" s="18">
        <v>0</v>
      </c>
      <c r="BT196" s="18">
        <v>0</v>
      </c>
      <c r="BU196" s="18">
        <v>0</v>
      </c>
      <c r="BV196" s="18">
        <f>Table2[[#This Row],[Recapture, Cancellation, or Reduction
Through Current FY]]+Table2[[#This Row],[Recapture, Cancellation, or Reduction
Next FY &amp; After]]</f>
        <v>0</v>
      </c>
      <c r="BW196" s="18">
        <v>0</v>
      </c>
      <c r="BX196" s="18">
        <v>0</v>
      </c>
      <c r="BY196" s="18">
        <v>0</v>
      </c>
      <c r="BZ196" s="18">
        <f>Table2[[#This Row],[Penalty Paid
Through Current FY]]+Table2[[#This Row],[Penalty Paid
Next FY &amp; After]]</f>
        <v>0</v>
      </c>
      <c r="CA196" s="18">
        <v>0</v>
      </c>
      <c r="CB196" s="18">
        <v>0</v>
      </c>
      <c r="CC196" s="18">
        <v>0</v>
      </c>
      <c r="CD196" s="18">
        <f>Table2[[#This Row],[Total Recapture &amp; Penalties
Through Current FY]]+Table2[[#This Row],[Total Recapture &amp; Penalties
Next FY &amp; After]]</f>
        <v>0</v>
      </c>
      <c r="CE196" s="18">
        <v>332.24299999999999</v>
      </c>
      <c r="CF196" s="18">
        <v>2001.8018</v>
      </c>
      <c r="CG196" s="18">
        <v>3410.5183000000002</v>
      </c>
      <c r="CH196" s="18">
        <f>Table2[[#This Row],[Total Net Tax Revenue Generated
Through Current FY]]+Table2[[#This Row],[Total Net Tax Revenue Generated
Next FY &amp; After]]</f>
        <v>5412.3200999999999</v>
      </c>
      <c r="CI196" s="18">
        <v>0</v>
      </c>
      <c r="CJ196" s="18">
        <v>0</v>
      </c>
      <c r="CK196" s="18">
        <v>0</v>
      </c>
      <c r="CL196" s="18">
        <v>0</v>
      </c>
      <c r="CM196" s="43">
        <v>0</v>
      </c>
      <c r="CN196" s="43">
        <v>0</v>
      </c>
      <c r="CO196" s="43">
        <v>41</v>
      </c>
      <c r="CP196" s="43">
        <v>7</v>
      </c>
      <c r="CQ196" s="43">
        <f>Table2[[#This Row],[Total Number of Industrial Jobs]]+Table2[[#This Row],[Total Number of Restaurant Jobs]]+Table2[[#This Row],[Total Number of Retail Jobs]]+Table2[[#This Row],[Total Number of Other Jobs]]</f>
        <v>48</v>
      </c>
      <c r="CR196" s="43">
        <v>0</v>
      </c>
      <c r="CS196" s="43">
        <v>0</v>
      </c>
      <c r="CT196" s="43">
        <v>41</v>
      </c>
      <c r="CU196" s="43">
        <v>7</v>
      </c>
      <c r="CV196" s="43">
        <f>Table2[[#This Row],[Number of Industrial Jobs Earning a Living Wage or more]]+Table2[[#This Row],[Number of Restaurant Jobs Earning a Living Wage or more]]+Table2[[#This Row],[Number of Retail Jobs Earning a Living Wage or more]]+Table2[[#This Row],[Number of Other Jobs Earning a Living Wage or more]]</f>
        <v>48</v>
      </c>
      <c r="CW196" s="47">
        <v>0</v>
      </c>
      <c r="CX196" s="47">
        <v>0</v>
      </c>
      <c r="CY196" s="47">
        <v>100</v>
      </c>
      <c r="CZ196" s="47">
        <v>100</v>
      </c>
      <c r="DA196" s="42">
        <v>1</v>
      </c>
      <c r="DB196" s="4"/>
      <c r="DE196" s="3"/>
      <c r="DF196" s="4"/>
      <c r="DG196" s="4"/>
      <c r="DH196" s="11"/>
      <c r="DI196" s="3"/>
      <c r="DJ196" s="1"/>
      <c r="DK196" s="1"/>
      <c r="DL196" s="1"/>
    </row>
    <row r="197" spans="1:116" x14ac:dyDescent="0.2">
      <c r="A197" s="12">
        <v>92654</v>
      </c>
      <c r="B197" s="14" t="s">
        <v>180</v>
      </c>
      <c r="C197" s="15" t="s">
        <v>1530</v>
      </c>
      <c r="D197" s="15" t="s">
        <v>182</v>
      </c>
      <c r="E197" s="25" t="s">
        <v>1665</v>
      </c>
      <c r="F197" s="26" t="s">
        <v>13</v>
      </c>
      <c r="G197" s="16">
        <v>4150000</v>
      </c>
      <c r="H197" s="14" t="s">
        <v>22</v>
      </c>
      <c r="I197" s="14" t="s">
        <v>181</v>
      </c>
      <c r="J197" s="12">
        <v>34</v>
      </c>
      <c r="K197" s="14" t="s">
        <v>12</v>
      </c>
      <c r="L197" s="15" t="s">
        <v>1979</v>
      </c>
      <c r="M197" s="15" t="s">
        <v>1898</v>
      </c>
      <c r="N197" s="15">
        <v>78985</v>
      </c>
      <c r="O197" s="15">
        <v>78985</v>
      </c>
      <c r="P197" s="13">
        <v>60</v>
      </c>
      <c r="Q197" s="13">
        <v>60</v>
      </c>
      <c r="R197" s="13">
        <v>0</v>
      </c>
      <c r="S197" s="13">
        <v>0</v>
      </c>
      <c r="T197" s="13">
        <v>0</v>
      </c>
      <c r="U197" s="13">
        <v>0</v>
      </c>
      <c r="V197" s="13">
        <v>0</v>
      </c>
      <c r="W197" s="13">
        <v>0</v>
      </c>
      <c r="X197" s="13">
        <v>0</v>
      </c>
      <c r="Y197" s="13">
        <v>0</v>
      </c>
      <c r="Z197" s="13">
        <v>53</v>
      </c>
      <c r="AA197" s="13">
        <v>0</v>
      </c>
      <c r="AB197" s="13">
        <v>0</v>
      </c>
      <c r="AC197" s="13">
        <v>0</v>
      </c>
      <c r="AD197" s="17">
        <v>0</v>
      </c>
      <c r="AE197" s="13">
        <v>0</v>
      </c>
      <c r="AF197" s="13">
        <v>0</v>
      </c>
      <c r="AG197" s="13">
        <v>0</v>
      </c>
      <c r="AH197" s="13">
        <v>0</v>
      </c>
      <c r="AI197" s="18">
        <v>1146.5227</v>
      </c>
      <c r="AJ197" s="18">
        <v>8595.0825000000004</v>
      </c>
      <c r="AK197" s="18">
        <v>1345.9974</v>
      </c>
      <c r="AL197" s="27">
        <f>Table2[[#This Row],[Direct Tax Revenue
Through Current FY]]+Table2[[#This Row],[Direct Tax Revenue
Next FY &amp; After]]</f>
        <v>9941.0799000000006</v>
      </c>
      <c r="AM197" s="18">
        <v>913.13340000000005</v>
      </c>
      <c r="AN197" s="18">
        <v>6613.9818999999998</v>
      </c>
      <c r="AO197" s="18">
        <v>1072.0025000000001</v>
      </c>
      <c r="AP197" s="18">
        <f>Table2[[#This Row],[Indirect  &amp; Induced Tax Revenue
Through Current FY]]+Table2[[#This Row],[Indirect  &amp; Induced Tax Revenue
Next FY &amp; After]]</f>
        <v>7685.9843999999994</v>
      </c>
      <c r="AQ197" s="18">
        <v>2059.6561000000002</v>
      </c>
      <c r="AR197" s="18">
        <v>15209.064399999999</v>
      </c>
      <c r="AS197" s="18">
        <v>2417.9998999999998</v>
      </c>
      <c r="AT197" s="18">
        <f>Table2[[#This Row],[Total Tax Revenue Generated
Through Current FY]]+Table2[[#This Row],[Total Tax Revenues Generated 
Next FY &amp; After]]</f>
        <v>17627.064299999998</v>
      </c>
      <c r="AU197" s="18">
        <f>VLOOKUP(A:A,[1]AssistancePivot!$1:$1048576,86,FALSE)</f>
        <v>260.46850000000001</v>
      </c>
      <c r="AV197" s="18">
        <v>1434.2396000000001</v>
      </c>
      <c r="AW197" s="18">
        <v>305.78550000000001</v>
      </c>
      <c r="AX197" s="18">
        <v>1740.0251000000001</v>
      </c>
      <c r="AY197" s="18">
        <v>0</v>
      </c>
      <c r="AZ197" s="18">
        <v>70.180000000000007</v>
      </c>
      <c r="BA197" s="18">
        <v>0</v>
      </c>
      <c r="BB197" s="18">
        <f>Table2[[#This Row],[MRT Savings
Through Current FY]]+Table2[[#This Row],[MRT Savings
Next FY &amp; After]]</f>
        <v>70.180000000000007</v>
      </c>
      <c r="BC197" s="18">
        <v>0</v>
      </c>
      <c r="BD197" s="18">
        <v>0</v>
      </c>
      <c r="BE197" s="18">
        <v>0</v>
      </c>
      <c r="BF197" s="18">
        <f>Table2[[#This Row],[ST Savings
Through Current FY]]+Table2[[#This Row],[ST Savings
Next FY &amp; After]]</f>
        <v>0</v>
      </c>
      <c r="BG197" s="18">
        <v>0</v>
      </c>
      <c r="BH197" s="18">
        <v>0</v>
      </c>
      <c r="BI197" s="18">
        <v>0</v>
      </c>
      <c r="BJ197" s="18">
        <f>Table2[[#This Row],[Energy Savings
Through Current FY]]+Table2[[#This Row],[Energy Savings
Next FY &amp; After]]</f>
        <v>0</v>
      </c>
      <c r="BK197" s="18">
        <v>0</v>
      </c>
      <c r="BL197" s="18">
        <v>0</v>
      </c>
      <c r="BM197" s="18">
        <v>0</v>
      </c>
      <c r="BN197" s="18">
        <f>Table2[[#This Row],[Bond Savings
Through Current FY]]+Table2[[#This Row],[Bond Savings
Next FY &amp; After]]</f>
        <v>0</v>
      </c>
      <c r="BO197" s="18">
        <v>260.46850000000001</v>
      </c>
      <c r="BP197" s="18">
        <v>1504.4195999999999</v>
      </c>
      <c r="BQ197" s="18">
        <v>305.78550000000001</v>
      </c>
      <c r="BR197" s="18">
        <f>Table2[[#This Row],[Total Savings
Through Current FY]]+Table2[[#This Row],[Total Savings
Next FY &amp; After]]</f>
        <v>1810.2050999999999</v>
      </c>
      <c r="BS197" s="18">
        <v>0</v>
      </c>
      <c r="BT197" s="18">
        <v>0</v>
      </c>
      <c r="BU197" s="18">
        <v>0</v>
      </c>
      <c r="BV197" s="18">
        <f>Table2[[#This Row],[Recapture, Cancellation, or Reduction
Through Current FY]]+Table2[[#This Row],[Recapture, Cancellation, or Reduction
Next FY &amp; After]]</f>
        <v>0</v>
      </c>
      <c r="BW197" s="18">
        <v>0</v>
      </c>
      <c r="BX197" s="18">
        <v>0</v>
      </c>
      <c r="BY197" s="18">
        <v>0</v>
      </c>
      <c r="BZ197" s="18">
        <f>Table2[[#This Row],[Penalty Paid
Through Current FY]]+Table2[[#This Row],[Penalty Paid
Next FY &amp; After]]</f>
        <v>0</v>
      </c>
      <c r="CA197" s="18">
        <v>0</v>
      </c>
      <c r="CB197" s="18">
        <v>0</v>
      </c>
      <c r="CC197" s="18">
        <v>0</v>
      </c>
      <c r="CD197" s="18">
        <f>Table2[[#This Row],[Total Recapture &amp; Penalties
Through Current FY]]+Table2[[#This Row],[Total Recapture &amp; Penalties
Next FY &amp; After]]</f>
        <v>0</v>
      </c>
      <c r="CE197" s="18">
        <v>1799.1876</v>
      </c>
      <c r="CF197" s="18">
        <v>13704.6448</v>
      </c>
      <c r="CG197" s="18">
        <v>2112.2143999999998</v>
      </c>
      <c r="CH197" s="18">
        <f>Table2[[#This Row],[Total Net Tax Revenue Generated
Through Current FY]]+Table2[[#This Row],[Total Net Tax Revenue Generated
Next FY &amp; After]]</f>
        <v>15816.859199999999</v>
      </c>
      <c r="CI197" s="18">
        <v>0</v>
      </c>
      <c r="CJ197" s="18">
        <v>0</v>
      </c>
      <c r="CK197" s="18">
        <v>0</v>
      </c>
      <c r="CL197" s="18">
        <v>0</v>
      </c>
      <c r="CM197" s="43"/>
      <c r="CN197" s="43"/>
      <c r="CO197" s="43"/>
      <c r="CP197" s="43"/>
      <c r="CQ197" s="43"/>
      <c r="CR197" s="43"/>
      <c r="CS197" s="43"/>
      <c r="CT197" s="43"/>
      <c r="CU197" s="43"/>
      <c r="CV197" s="43"/>
      <c r="CW197" s="47"/>
      <c r="CX197" s="47"/>
      <c r="CY197" s="47"/>
      <c r="CZ197" s="47"/>
      <c r="DA197" s="42"/>
      <c r="DB197" s="4"/>
      <c r="DE197" s="3"/>
      <c r="DF197" s="4"/>
      <c r="DG197" s="4"/>
      <c r="DH197" s="11"/>
      <c r="DI197" s="3"/>
      <c r="DJ197" s="1"/>
      <c r="DK197" s="1"/>
      <c r="DL197" s="1"/>
    </row>
    <row r="198" spans="1:116" x14ac:dyDescent="0.2">
      <c r="A198" s="12">
        <v>93945</v>
      </c>
      <c r="B198" s="14" t="s">
        <v>723</v>
      </c>
      <c r="C198" s="15" t="s">
        <v>1606</v>
      </c>
      <c r="D198" s="15" t="s">
        <v>725</v>
      </c>
      <c r="E198" s="25" t="s">
        <v>1720</v>
      </c>
      <c r="F198" s="26" t="s">
        <v>13</v>
      </c>
      <c r="G198" s="16">
        <v>142454000</v>
      </c>
      <c r="H198" s="14" t="s">
        <v>68</v>
      </c>
      <c r="I198" s="14" t="s">
        <v>724</v>
      </c>
      <c r="J198" s="12">
        <v>8</v>
      </c>
      <c r="K198" s="14" t="s">
        <v>25</v>
      </c>
      <c r="L198" s="15" t="s">
        <v>2080</v>
      </c>
      <c r="M198" s="15" t="s">
        <v>2184</v>
      </c>
      <c r="N198" s="15">
        <v>577303</v>
      </c>
      <c r="O198" s="15">
        <v>566233</v>
      </c>
      <c r="P198" s="13">
        <v>0</v>
      </c>
      <c r="Q198" s="13">
        <v>764</v>
      </c>
      <c r="R198" s="13">
        <v>0</v>
      </c>
      <c r="S198" s="13">
        <v>14</v>
      </c>
      <c r="T198" s="13">
        <v>24</v>
      </c>
      <c r="U198" s="13">
        <v>0</v>
      </c>
      <c r="V198" s="13">
        <v>2560</v>
      </c>
      <c r="W198" s="13">
        <v>105</v>
      </c>
      <c r="X198" s="13">
        <v>0</v>
      </c>
      <c r="Y198" s="13">
        <v>2703</v>
      </c>
      <c r="Z198" s="13">
        <v>2684</v>
      </c>
      <c r="AA198" s="13">
        <v>85.164631890492046</v>
      </c>
      <c r="AB198" s="13" t="s">
        <v>16</v>
      </c>
      <c r="AC198" s="13" t="s">
        <v>17</v>
      </c>
      <c r="AD198" s="17">
        <v>375</v>
      </c>
      <c r="AE198" s="13">
        <v>0</v>
      </c>
      <c r="AF198" s="13">
        <v>1637</v>
      </c>
      <c r="AG198" s="13">
        <v>440</v>
      </c>
      <c r="AH198" s="13">
        <v>146</v>
      </c>
      <c r="AI198" s="18">
        <v>16059.2387</v>
      </c>
      <c r="AJ198" s="18">
        <v>61162.215499999998</v>
      </c>
      <c r="AK198" s="18">
        <v>163132.6795</v>
      </c>
      <c r="AL198" s="27">
        <f>Table2[[#This Row],[Direct Tax Revenue
Through Current FY]]+Table2[[#This Row],[Direct Tax Revenue
Next FY &amp; After]]</f>
        <v>224294.89499999999</v>
      </c>
      <c r="AM198" s="18">
        <v>12922.851699999999</v>
      </c>
      <c r="AN198" s="18">
        <v>43207.325100000002</v>
      </c>
      <c r="AO198" s="18">
        <v>131272.6881</v>
      </c>
      <c r="AP198" s="18">
        <f>Table2[[#This Row],[Indirect  &amp; Induced Tax Revenue
Through Current FY]]+Table2[[#This Row],[Indirect  &amp; Induced Tax Revenue
Next FY &amp; After]]</f>
        <v>174480.01319999999</v>
      </c>
      <c r="AQ198" s="18">
        <v>28982.090400000001</v>
      </c>
      <c r="AR198" s="18">
        <v>104369.54059999999</v>
      </c>
      <c r="AS198" s="18">
        <v>294405.3676</v>
      </c>
      <c r="AT198" s="18">
        <f>Table2[[#This Row],[Total Tax Revenue Generated
Through Current FY]]+Table2[[#This Row],[Total Tax Revenues Generated 
Next FY &amp; After]]</f>
        <v>398774.90820000001</v>
      </c>
      <c r="AU198" s="18">
        <f>VLOOKUP(A:A,[1]AssistancePivot!$1:$1048576,86,FALSE)</f>
        <v>4402.0429999999997</v>
      </c>
      <c r="AV198" s="18">
        <v>8633.5319</v>
      </c>
      <c r="AW198" s="18">
        <v>44716.755599999997</v>
      </c>
      <c r="AX198" s="18">
        <v>53350.287499999999</v>
      </c>
      <c r="AY198" s="18">
        <v>0</v>
      </c>
      <c r="AZ198" s="18">
        <v>1101.6044999999999</v>
      </c>
      <c r="BA198" s="18">
        <v>0</v>
      </c>
      <c r="BB198" s="18">
        <f>Table2[[#This Row],[MRT Savings
Through Current FY]]+Table2[[#This Row],[MRT Savings
Next FY &amp; After]]</f>
        <v>1101.6044999999999</v>
      </c>
      <c r="BC198" s="18">
        <v>0</v>
      </c>
      <c r="BD198" s="18">
        <v>1936.1392000000001</v>
      </c>
      <c r="BE198" s="18">
        <v>0</v>
      </c>
      <c r="BF198" s="18">
        <f>Table2[[#This Row],[ST Savings
Through Current FY]]+Table2[[#This Row],[ST Savings
Next FY &amp; After]]</f>
        <v>1936.1392000000001</v>
      </c>
      <c r="BG198" s="18">
        <v>0</v>
      </c>
      <c r="BH198" s="18">
        <v>0</v>
      </c>
      <c r="BI198" s="18">
        <v>0</v>
      </c>
      <c r="BJ198" s="18">
        <f>Table2[[#This Row],[Energy Savings
Through Current FY]]+Table2[[#This Row],[Energy Savings
Next FY &amp; After]]</f>
        <v>0</v>
      </c>
      <c r="BK198" s="18">
        <v>0</v>
      </c>
      <c r="BL198" s="18">
        <v>0</v>
      </c>
      <c r="BM198" s="18">
        <v>0</v>
      </c>
      <c r="BN198" s="18">
        <f>Table2[[#This Row],[Bond Savings
Through Current FY]]+Table2[[#This Row],[Bond Savings
Next FY &amp; After]]</f>
        <v>0</v>
      </c>
      <c r="BO198" s="18">
        <v>4402.0429999999997</v>
      </c>
      <c r="BP198" s="18">
        <v>11671.275600000001</v>
      </c>
      <c r="BQ198" s="18">
        <v>44716.755599999997</v>
      </c>
      <c r="BR198" s="18">
        <f>Table2[[#This Row],[Total Savings
Through Current FY]]+Table2[[#This Row],[Total Savings
Next FY &amp; After]]</f>
        <v>56388.031199999998</v>
      </c>
      <c r="BS198" s="18">
        <v>0</v>
      </c>
      <c r="BT198" s="18">
        <v>3916.21</v>
      </c>
      <c r="BU198" s="18">
        <v>0</v>
      </c>
      <c r="BV198" s="18">
        <f>Table2[[#This Row],[Recapture, Cancellation, or Reduction
Through Current FY]]+Table2[[#This Row],[Recapture, Cancellation, or Reduction
Next FY &amp; After]]</f>
        <v>3916.21</v>
      </c>
      <c r="BW198" s="18">
        <v>0</v>
      </c>
      <c r="BX198" s="18">
        <v>0</v>
      </c>
      <c r="BY198" s="18">
        <v>0</v>
      </c>
      <c r="BZ198" s="18">
        <f>Table2[[#This Row],[Penalty Paid
Through Current FY]]+Table2[[#This Row],[Penalty Paid
Next FY &amp; After]]</f>
        <v>0</v>
      </c>
      <c r="CA198" s="18">
        <v>0</v>
      </c>
      <c r="CB198" s="18">
        <v>3916.21</v>
      </c>
      <c r="CC198" s="18">
        <v>0</v>
      </c>
      <c r="CD198" s="18">
        <f>Table2[[#This Row],[Total Recapture &amp; Penalties
Through Current FY]]+Table2[[#This Row],[Total Recapture &amp; Penalties
Next FY &amp; After]]</f>
        <v>3916.21</v>
      </c>
      <c r="CE198" s="18">
        <v>24580.047399999999</v>
      </c>
      <c r="CF198" s="18">
        <v>96614.475000000006</v>
      </c>
      <c r="CG198" s="18">
        <v>249688.61199999999</v>
      </c>
      <c r="CH198" s="18">
        <f>Table2[[#This Row],[Total Net Tax Revenue Generated
Through Current FY]]+Table2[[#This Row],[Total Net Tax Revenue Generated
Next FY &amp; After]]</f>
        <v>346303.087</v>
      </c>
      <c r="CI198" s="18">
        <v>0</v>
      </c>
      <c r="CJ198" s="18">
        <v>0</v>
      </c>
      <c r="CK198" s="18">
        <v>0</v>
      </c>
      <c r="CL198" s="18">
        <v>0</v>
      </c>
      <c r="CM198" s="43">
        <v>0</v>
      </c>
      <c r="CN198" s="43">
        <v>0</v>
      </c>
      <c r="CO198" s="43">
        <v>0</v>
      </c>
      <c r="CP198" s="43">
        <v>2598</v>
      </c>
      <c r="CQ198" s="43">
        <f>Table2[[#This Row],[Total Number of Industrial Jobs]]+Table2[[#This Row],[Total Number of Restaurant Jobs]]+Table2[[#This Row],[Total Number of Retail Jobs]]+Table2[[#This Row],[Total Number of Other Jobs]]</f>
        <v>2598</v>
      </c>
      <c r="CR198" s="43">
        <v>0</v>
      </c>
      <c r="CS198" s="43">
        <v>0</v>
      </c>
      <c r="CT198" s="43">
        <v>0</v>
      </c>
      <c r="CU198" s="43">
        <v>2598</v>
      </c>
      <c r="CV198" s="43">
        <f>Table2[[#This Row],[Number of Industrial Jobs Earning a Living Wage or more]]+Table2[[#This Row],[Number of Restaurant Jobs Earning a Living Wage or more]]+Table2[[#This Row],[Number of Retail Jobs Earning a Living Wage or more]]+Table2[[#This Row],[Number of Other Jobs Earning a Living Wage or more]]</f>
        <v>2598</v>
      </c>
      <c r="CW198" s="47">
        <v>0</v>
      </c>
      <c r="CX198" s="47">
        <v>0</v>
      </c>
      <c r="CY198" s="47">
        <v>0</v>
      </c>
      <c r="CZ198" s="47">
        <v>100</v>
      </c>
      <c r="DA198" s="42">
        <v>1</v>
      </c>
      <c r="DB198" s="4"/>
      <c r="DE198" s="3"/>
      <c r="DF198" s="4"/>
      <c r="DG198" s="4"/>
      <c r="DH198" s="11"/>
      <c r="DI198" s="3"/>
      <c r="DJ198" s="1"/>
      <c r="DK198" s="1"/>
      <c r="DL198" s="1"/>
    </row>
    <row r="199" spans="1:116" x14ac:dyDescent="0.2">
      <c r="A199" s="12">
        <v>94237</v>
      </c>
      <c r="B199" s="14" t="s">
        <v>1269</v>
      </c>
      <c r="C199" s="15" t="s">
        <v>1524</v>
      </c>
      <c r="D199" s="15" t="s">
        <v>1271</v>
      </c>
      <c r="E199" s="25" t="s">
        <v>1858</v>
      </c>
      <c r="F199" s="26" t="s">
        <v>477</v>
      </c>
      <c r="G199" s="16">
        <v>17770000</v>
      </c>
      <c r="H199" s="14" t="s">
        <v>91</v>
      </c>
      <c r="I199" s="14" t="s">
        <v>1270</v>
      </c>
      <c r="J199" s="12">
        <v>8</v>
      </c>
      <c r="K199" s="14" t="s">
        <v>25</v>
      </c>
      <c r="L199" s="15" t="s">
        <v>2415</v>
      </c>
      <c r="M199" s="15" t="s">
        <v>2012</v>
      </c>
      <c r="N199" s="15">
        <v>12632</v>
      </c>
      <c r="O199" s="15">
        <v>60000</v>
      </c>
      <c r="P199" s="13">
        <v>46</v>
      </c>
      <c r="Q199" s="13">
        <v>33</v>
      </c>
      <c r="R199" s="13">
        <v>0</v>
      </c>
      <c r="S199" s="13">
        <v>0</v>
      </c>
      <c r="T199" s="13">
        <v>0</v>
      </c>
      <c r="U199" s="13">
        <v>0</v>
      </c>
      <c r="V199" s="13">
        <v>0</v>
      </c>
      <c r="W199" s="13">
        <v>0</v>
      </c>
      <c r="X199" s="13">
        <v>16</v>
      </c>
      <c r="Y199" s="13">
        <v>0</v>
      </c>
      <c r="Z199" s="13">
        <v>0</v>
      </c>
      <c r="AA199" s="13">
        <v>0</v>
      </c>
      <c r="AB199" s="13" t="s">
        <v>16</v>
      </c>
      <c r="AC199" s="13" t="s">
        <v>17</v>
      </c>
      <c r="AD199" s="17">
        <v>0</v>
      </c>
      <c r="AE199" s="13">
        <v>0</v>
      </c>
      <c r="AF199" s="13">
        <v>0</v>
      </c>
      <c r="AG199" s="13">
        <v>0</v>
      </c>
      <c r="AH199" s="13">
        <v>0</v>
      </c>
      <c r="AI199" s="18">
        <v>62.4527</v>
      </c>
      <c r="AJ199" s="18">
        <v>421.3698</v>
      </c>
      <c r="AK199" s="18">
        <v>0</v>
      </c>
      <c r="AL199" s="27">
        <f>Table2[[#This Row],[Direct Tax Revenue
Through Current FY]]+Table2[[#This Row],[Direct Tax Revenue
Next FY &amp; After]]</f>
        <v>421.3698</v>
      </c>
      <c r="AM199" s="18">
        <v>113.17740000000001</v>
      </c>
      <c r="AN199" s="18">
        <v>221.0239</v>
      </c>
      <c r="AO199" s="18">
        <v>714.30870000000004</v>
      </c>
      <c r="AP199" s="18">
        <f>Table2[[#This Row],[Indirect  &amp; Induced Tax Revenue
Through Current FY]]+Table2[[#This Row],[Indirect  &amp; Induced Tax Revenue
Next FY &amp; After]]</f>
        <v>935.33260000000007</v>
      </c>
      <c r="AQ199" s="18">
        <v>175.6301</v>
      </c>
      <c r="AR199" s="18">
        <v>642.39369999999997</v>
      </c>
      <c r="AS199" s="18">
        <v>714.30870000000004</v>
      </c>
      <c r="AT199" s="18">
        <f>Table2[[#This Row],[Total Tax Revenue Generated
Through Current FY]]+Table2[[#This Row],[Total Tax Revenues Generated 
Next FY &amp; After]]</f>
        <v>1356.7024000000001</v>
      </c>
      <c r="AU199" s="18">
        <f>VLOOKUP(A:A,[1]AssistancePivot!$1:$1048576,86,FALSE)</f>
        <v>0</v>
      </c>
      <c r="AV199" s="18">
        <v>0</v>
      </c>
      <c r="AW199" s="18">
        <v>0</v>
      </c>
      <c r="AX199" s="18">
        <v>0</v>
      </c>
      <c r="AY199" s="18">
        <v>0</v>
      </c>
      <c r="AZ199" s="18">
        <v>299.22859999999997</v>
      </c>
      <c r="BA199" s="18">
        <v>0</v>
      </c>
      <c r="BB199" s="18">
        <f>Table2[[#This Row],[MRT Savings
Through Current FY]]+Table2[[#This Row],[MRT Savings
Next FY &amp; After]]</f>
        <v>299.22859999999997</v>
      </c>
      <c r="BC199" s="18">
        <v>0</v>
      </c>
      <c r="BD199" s="18">
        <v>0</v>
      </c>
      <c r="BE199" s="18">
        <v>0</v>
      </c>
      <c r="BF199" s="18">
        <f>Table2[[#This Row],[ST Savings
Through Current FY]]+Table2[[#This Row],[ST Savings
Next FY &amp; After]]</f>
        <v>0</v>
      </c>
      <c r="BG199" s="18">
        <v>0</v>
      </c>
      <c r="BH199" s="18">
        <v>0</v>
      </c>
      <c r="BI199" s="18">
        <v>0</v>
      </c>
      <c r="BJ199" s="18">
        <f>Table2[[#This Row],[Energy Savings
Through Current FY]]+Table2[[#This Row],[Energy Savings
Next FY &amp; After]]</f>
        <v>0</v>
      </c>
      <c r="BK199" s="18">
        <v>11.671200000000001</v>
      </c>
      <c r="BL199" s="18">
        <v>16.9694</v>
      </c>
      <c r="BM199" s="18">
        <v>100.5402</v>
      </c>
      <c r="BN199" s="18">
        <f>Table2[[#This Row],[Bond Savings
Through Current FY]]+Table2[[#This Row],[Bond Savings
Next FY &amp; After]]</f>
        <v>117.50960000000001</v>
      </c>
      <c r="BO199" s="18">
        <v>11.671200000000001</v>
      </c>
      <c r="BP199" s="18">
        <v>316.19799999999998</v>
      </c>
      <c r="BQ199" s="18">
        <v>100.5402</v>
      </c>
      <c r="BR199" s="18">
        <f>Table2[[#This Row],[Total Savings
Through Current FY]]+Table2[[#This Row],[Total Savings
Next FY &amp; After]]</f>
        <v>416.73820000000001</v>
      </c>
      <c r="BS199" s="18">
        <v>0</v>
      </c>
      <c r="BT199" s="18">
        <v>0</v>
      </c>
      <c r="BU199" s="18">
        <v>0</v>
      </c>
      <c r="BV199" s="18">
        <f>Table2[[#This Row],[Recapture, Cancellation, or Reduction
Through Current FY]]+Table2[[#This Row],[Recapture, Cancellation, or Reduction
Next FY &amp; After]]</f>
        <v>0</v>
      </c>
      <c r="BW199" s="18">
        <v>0</v>
      </c>
      <c r="BX199" s="18">
        <v>0</v>
      </c>
      <c r="BY199" s="18">
        <v>0</v>
      </c>
      <c r="BZ199" s="18">
        <f>Table2[[#This Row],[Penalty Paid
Through Current FY]]+Table2[[#This Row],[Penalty Paid
Next FY &amp; After]]</f>
        <v>0</v>
      </c>
      <c r="CA199" s="18">
        <v>0</v>
      </c>
      <c r="CB199" s="18">
        <v>0</v>
      </c>
      <c r="CC199" s="18">
        <v>0</v>
      </c>
      <c r="CD199" s="18">
        <f>Table2[[#This Row],[Total Recapture &amp; Penalties
Through Current FY]]+Table2[[#This Row],[Total Recapture &amp; Penalties
Next FY &amp; After]]</f>
        <v>0</v>
      </c>
      <c r="CE199" s="18">
        <v>163.9589</v>
      </c>
      <c r="CF199" s="18">
        <v>326.19569999999999</v>
      </c>
      <c r="CG199" s="18">
        <v>613.76850000000002</v>
      </c>
      <c r="CH199" s="18">
        <f>Table2[[#This Row],[Total Net Tax Revenue Generated
Through Current FY]]+Table2[[#This Row],[Total Net Tax Revenue Generated
Next FY &amp; After]]</f>
        <v>939.96420000000001</v>
      </c>
      <c r="CI199" s="18">
        <v>0</v>
      </c>
      <c r="CJ199" s="18">
        <v>0</v>
      </c>
      <c r="CK199" s="18">
        <v>0</v>
      </c>
      <c r="CL199" s="18">
        <v>0</v>
      </c>
      <c r="CM199" s="43">
        <v>0</v>
      </c>
      <c r="CN199" s="43">
        <v>0</v>
      </c>
      <c r="CO199" s="43">
        <v>0</v>
      </c>
      <c r="CP199" s="43">
        <v>16</v>
      </c>
      <c r="CQ199" s="43">
        <f>Table2[[#This Row],[Total Number of Industrial Jobs]]+Table2[[#This Row],[Total Number of Restaurant Jobs]]+Table2[[#This Row],[Total Number of Retail Jobs]]+Table2[[#This Row],[Total Number of Other Jobs]]</f>
        <v>16</v>
      </c>
      <c r="CR199" s="43">
        <v>0</v>
      </c>
      <c r="CS199" s="43">
        <v>0</v>
      </c>
      <c r="CT199" s="43">
        <v>0</v>
      </c>
      <c r="CU199" s="43">
        <v>16</v>
      </c>
      <c r="CV199" s="43">
        <f>Table2[[#This Row],[Number of Industrial Jobs Earning a Living Wage or more]]+Table2[[#This Row],[Number of Restaurant Jobs Earning a Living Wage or more]]+Table2[[#This Row],[Number of Retail Jobs Earning a Living Wage or more]]+Table2[[#This Row],[Number of Other Jobs Earning a Living Wage or more]]</f>
        <v>16</v>
      </c>
      <c r="CW199" s="47">
        <v>0</v>
      </c>
      <c r="CX199" s="47">
        <v>0</v>
      </c>
      <c r="CY199" s="47">
        <v>0</v>
      </c>
      <c r="CZ199" s="47">
        <v>100</v>
      </c>
      <c r="DA199" s="42">
        <v>1</v>
      </c>
      <c r="DB199" s="4"/>
      <c r="DE199" s="3"/>
      <c r="DF199" s="4"/>
      <c r="DG199" s="4"/>
      <c r="DH199" s="11"/>
      <c r="DI199" s="3"/>
      <c r="DJ199" s="1"/>
      <c r="DK199" s="1"/>
      <c r="DL199" s="1"/>
    </row>
    <row r="200" spans="1:116" x14ac:dyDescent="0.2">
      <c r="A200" s="12">
        <v>94228</v>
      </c>
      <c r="B200" s="14" t="s">
        <v>1259</v>
      </c>
      <c r="C200" s="15" t="s">
        <v>1524</v>
      </c>
      <c r="D200" s="15" t="s">
        <v>1261</v>
      </c>
      <c r="E200" s="25" t="s">
        <v>1841</v>
      </c>
      <c r="F200" s="26" t="s">
        <v>477</v>
      </c>
      <c r="G200" s="16">
        <v>41805000</v>
      </c>
      <c r="H200" s="14" t="s">
        <v>91</v>
      </c>
      <c r="I200" s="14" t="s">
        <v>1260</v>
      </c>
      <c r="J200" s="12">
        <v>38</v>
      </c>
      <c r="K200" s="14" t="s">
        <v>12</v>
      </c>
      <c r="L200" s="15" t="s">
        <v>2401</v>
      </c>
      <c r="M200" s="15" t="s">
        <v>1911</v>
      </c>
      <c r="N200" s="15">
        <v>125640</v>
      </c>
      <c r="O200" s="15">
        <v>94000</v>
      </c>
      <c r="P200" s="13">
        <v>96</v>
      </c>
      <c r="Q200" s="13">
        <v>30</v>
      </c>
      <c r="R200" s="13">
        <v>0</v>
      </c>
      <c r="S200" s="13">
        <v>0</v>
      </c>
      <c r="T200" s="13">
        <v>3</v>
      </c>
      <c r="U200" s="13">
        <v>0</v>
      </c>
      <c r="V200" s="13">
        <v>125</v>
      </c>
      <c r="W200" s="13">
        <v>6</v>
      </c>
      <c r="X200" s="13">
        <v>16</v>
      </c>
      <c r="Y200" s="13">
        <v>134</v>
      </c>
      <c r="Z200" s="13">
        <v>132</v>
      </c>
      <c r="AA200" s="13">
        <v>92.537313432835816</v>
      </c>
      <c r="AB200" s="13" t="s">
        <v>16</v>
      </c>
      <c r="AC200" s="13" t="s">
        <v>17</v>
      </c>
      <c r="AD200" s="17">
        <v>0</v>
      </c>
      <c r="AE200" s="13">
        <v>0</v>
      </c>
      <c r="AF200" s="13">
        <v>0</v>
      </c>
      <c r="AG200" s="13">
        <v>0</v>
      </c>
      <c r="AH200" s="13">
        <v>0</v>
      </c>
      <c r="AI200" s="18">
        <v>377.30070000000001</v>
      </c>
      <c r="AJ200" s="18">
        <v>772.03</v>
      </c>
      <c r="AK200" s="18">
        <v>2519.5475000000001</v>
      </c>
      <c r="AL200" s="27">
        <f>Table2[[#This Row],[Direct Tax Revenue
Through Current FY]]+Table2[[#This Row],[Direct Tax Revenue
Next FY &amp; After]]</f>
        <v>3291.5775000000003</v>
      </c>
      <c r="AM200" s="18">
        <v>651.34799999999996</v>
      </c>
      <c r="AN200" s="18">
        <v>1057.7772</v>
      </c>
      <c r="AO200" s="18">
        <v>4933.5092999999997</v>
      </c>
      <c r="AP200" s="18">
        <f>Table2[[#This Row],[Indirect  &amp; Induced Tax Revenue
Through Current FY]]+Table2[[#This Row],[Indirect  &amp; Induced Tax Revenue
Next FY &amp; After]]</f>
        <v>5991.2865000000002</v>
      </c>
      <c r="AQ200" s="18">
        <v>1028.6487</v>
      </c>
      <c r="AR200" s="18">
        <v>1829.8072</v>
      </c>
      <c r="AS200" s="18">
        <v>7453.0568000000003</v>
      </c>
      <c r="AT200" s="18">
        <f>Table2[[#This Row],[Total Tax Revenue Generated
Through Current FY]]+Table2[[#This Row],[Total Tax Revenues Generated 
Next FY &amp; After]]</f>
        <v>9282.8639999999996</v>
      </c>
      <c r="AU200" s="18">
        <f>VLOOKUP(A:A,[1]AssistancePivot!$1:$1048576,86,FALSE)</f>
        <v>0</v>
      </c>
      <c r="AV200" s="18">
        <v>0</v>
      </c>
      <c r="AW200" s="18">
        <v>0</v>
      </c>
      <c r="AX200" s="18">
        <v>0</v>
      </c>
      <c r="AY200" s="18">
        <v>0</v>
      </c>
      <c r="AZ200" s="18">
        <v>158.5849</v>
      </c>
      <c r="BA200" s="18">
        <v>0</v>
      </c>
      <c r="BB200" s="18">
        <f>Table2[[#This Row],[MRT Savings
Through Current FY]]+Table2[[#This Row],[MRT Savings
Next FY &amp; After]]</f>
        <v>158.5849</v>
      </c>
      <c r="BC200" s="18">
        <v>0</v>
      </c>
      <c r="BD200" s="18">
        <v>0</v>
      </c>
      <c r="BE200" s="18">
        <v>0</v>
      </c>
      <c r="BF200" s="18">
        <f>Table2[[#This Row],[ST Savings
Through Current FY]]+Table2[[#This Row],[ST Savings
Next FY &amp; After]]</f>
        <v>0</v>
      </c>
      <c r="BG200" s="18">
        <v>0</v>
      </c>
      <c r="BH200" s="18">
        <v>0</v>
      </c>
      <c r="BI200" s="18">
        <v>0</v>
      </c>
      <c r="BJ200" s="18">
        <f>Table2[[#This Row],[Energy Savings
Through Current FY]]+Table2[[#This Row],[Energy Savings
Next FY &amp; After]]</f>
        <v>0</v>
      </c>
      <c r="BK200" s="18">
        <v>35.250900000000001</v>
      </c>
      <c r="BL200" s="18">
        <v>50.802799999999998</v>
      </c>
      <c r="BM200" s="18">
        <v>241.32130000000001</v>
      </c>
      <c r="BN200" s="18">
        <f>Table2[[#This Row],[Bond Savings
Through Current FY]]+Table2[[#This Row],[Bond Savings
Next FY &amp; After]]</f>
        <v>292.1241</v>
      </c>
      <c r="BO200" s="18">
        <v>35.250900000000001</v>
      </c>
      <c r="BP200" s="18">
        <v>209.3877</v>
      </c>
      <c r="BQ200" s="18">
        <v>241.32130000000001</v>
      </c>
      <c r="BR200" s="18">
        <f>Table2[[#This Row],[Total Savings
Through Current FY]]+Table2[[#This Row],[Total Savings
Next FY &amp; After]]</f>
        <v>450.709</v>
      </c>
      <c r="BS200" s="18">
        <v>0</v>
      </c>
      <c r="BT200" s="18">
        <v>0</v>
      </c>
      <c r="BU200" s="18">
        <v>0</v>
      </c>
      <c r="BV200" s="18">
        <f>Table2[[#This Row],[Recapture, Cancellation, or Reduction
Through Current FY]]+Table2[[#This Row],[Recapture, Cancellation, or Reduction
Next FY &amp; After]]</f>
        <v>0</v>
      </c>
      <c r="BW200" s="18">
        <v>0</v>
      </c>
      <c r="BX200" s="18">
        <v>0</v>
      </c>
      <c r="BY200" s="18">
        <v>0</v>
      </c>
      <c r="BZ200" s="18">
        <f>Table2[[#This Row],[Penalty Paid
Through Current FY]]+Table2[[#This Row],[Penalty Paid
Next FY &amp; After]]</f>
        <v>0</v>
      </c>
      <c r="CA200" s="18">
        <v>0</v>
      </c>
      <c r="CB200" s="18">
        <v>0</v>
      </c>
      <c r="CC200" s="18">
        <v>0</v>
      </c>
      <c r="CD200" s="18">
        <f>Table2[[#This Row],[Total Recapture &amp; Penalties
Through Current FY]]+Table2[[#This Row],[Total Recapture &amp; Penalties
Next FY &amp; After]]</f>
        <v>0</v>
      </c>
      <c r="CE200" s="18">
        <v>993.39779999999996</v>
      </c>
      <c r="CF200" s="18">
        <v>1620.4195</v>
      </c>
      <c r="CG200" s="18">
        <v>7211.7354999999998</v>
      </c>
      <c r="CH200" s="18">
        <f>Table2[[#This Row],[Total Net Tax Revenue Generated
Through Current FY]]+Table2[[#This Row],[Total Net Tax Revenue Generated
Next FY &amp; After]]</f>
        <v>8832.1549999999988</v>
      </c>
      <c r="CI200" s="18">
        <v>0</v>
      </c>
      <c r="CJ200" s="18">
        <v>0</v>
      </c>
      <c r="CK200" s="18">
        <v>0</v>
      </c>
      <c r="CL200" s="18">
        <v>0</v>
      </c>
      <c r="CM200" s="43">
        <v>0</v>
      </c>
      <c r="CN200" s="43">
        <v>0</v>
      </c>
      <c r="CO200" s="43">
        <v>0</v>
      </c>
      <c r="CP200" s="43">
        <v>150</v>
      </c>
      <c r="CQ200" s="43">
        <f>Table2[[#This Row],[Total Number of Industrial Jobs]]+Table2[[#This Row],[Total Number of Restaurant Jobs]]+Table2[[#This Row],[Total Number of Retail Jobs]]+Table2[[#This Row],[Total Number of Other Jobs]]</f>
        <v>150</v>
      </c>
      <c r="CR200" s="43">
        <v>0</v>
      </c>
      <c r="CS200" s="43">
        <v>0</v>
      </c>
      <c r="CT200" s="43">
        <v>0</v>
      </c>
      <c r="CU200" s="43">
        <v>150</v>
      </c>
      <c r="CV200" s="43">
        <f>Table2[[#This Row],[Number of Industrial Jobs Earning a Living Wage or more]]+Table2[[#This Row],[Number of Restaurant Jobs Earning a Living Wage or more]]+Table2[[#This Row],[Number of Retail Jobs Earning a Living Wage or more]]+Table2[[#This Row],[Number of Other Jobs Earning a Living Wage or more]]</f>
        <v>150</v>
      </c>
      <c r="CW200" s="47">
        <v>0</v>
      </c>
      <c r="CX200" s="47">
        <v>0</v>
      </c>
      <c r="CY200" s="47">
        <v>0</v>
      </c>
      <c r="CZ200" s="47">
        <v>100</v>
      </c>
      <c r="DA200" s="42">
        <v>1</v>
      </c>
      <c r="DB200" s="4"/>
      <c r="DE200" s="3"/>
      <c r="DF200" s="4"/>
      <c r="DG200" s="4"/>
      <c r="DH200" s="11"/>
      <c r="DI200" s="3"/>
      <c r="DJ200" s="1"/>
      <c r="DK200" s="1"/>
      <c r="DL200" s="1"/>
    </row>
    <row r="201" spans="1:116" x14ac:dyDescent="0.2">
      <c r="A201" s="12">
        <v>94251</v>
      </c>
      <c r="B201" s="14" t="s">
        <v>1479</v>
      </c>
      <c r="C201" s="15" t="s">
        <v>1524</v>
      </c>
      <c r="D201" s="15" t="s">
        <v>1862</v>
      </c>
      <c r="E201" s="25" t="s">
        <v>1863</v>
      </c>
      <c r="F201" s="26" t="s">
        <v>477</v>
      </c>
      <c r="G201" s="16">
        <v>43910000</v>
      </c>
      <c r="H201" s="14" t="s">
        <v>91</v>
      </c>
      <c r="I201" s="14" t="s">
        <v>1889</v>
      </c>
      <c r="J201" s="12">
        <v>7</v>
      </c>
      <c r="K201" s="14" t="s">
        <v>94</v>
      </c>
      <c r="L201" s="15" t="s">
        <v>2416</v>
      </c>
      <c r="M201" s="15" t="s">
        <v>2045</v>
      </c>
      <c r="N201" s="15">
        <v>9992</v>
      </c>
      <c r="O201" s="15">
        <v>54895</v>
      </c>
      <c r="P201" s="13">
        <v>39</v>
      </c>
      <c r="Q201" s="13">
        <v>28</v>
      </c>
      <c r="R201" s="13">
        <v>0</v>
      </c>
      <c r="S201" s="13">
        <v>0</v>
      </c>
      <c r="T201" s="13">
        <v>0</v>
      </c>
      <c r="U201" s="13">
        <v>0</v>
      </c>
      <c r="V201" s="13">
        <v>0</v>
      </c>
      <c r="W201" s="13">
        <v>37</v>
      </c>
      <c r="X201" s="13">
        <v>0</v>
      </c>
      <c r="Y201" s="13">
        <v>37</v>
      </c>
      <c r="Z201" s="13">
        <v>37</v>
      </c>
      <c r="AA201" s="13">
        <v>0</v>
      </c>
      <c r="AB201" s="13" t="s">
        <v>16</v>
      </c>
      <c r="AC201" s="13" t="s">
        <v>17</v>
      </c>
      <c r="AD201" s="17">
        <v>0</v>
      </c>
      <c r="AE201" s="13">
        <v>0</v>
      </c>
      <c r="AF201" s="13">
        <v>0</v>
      </c>
      <c r="AG201" s="13">
        <v>0</v>
      </c>
      <c r="AH201" s="13">
        <v>0</v>
      </c>
      <c r="AI201" s="18">
        <v>788.86009999999999</v>
      </c>
      <c r="AJ201" s="18">
        <v>788.86009999999999</v>
      </c>
      <c r="AK201" s="18">
        <v>1684.7112</v>
      </c>
      <c r="AL201" s="27">
        <f>Table2[[#This Row],[Direct Tax Revenue
Through Current FY]]+Table2[[#This Row],[Direct Tax Revenue
Next FY &amp; After]]</f>
        <v>2473.5713000000001</v>
      </c>
      <c r="AM201" s="18">
        <v>137.36850000000001</v>
      </c>
      <c r="AN201" s="18">
        <v>137.36850000000001</v>
      </c>
      <c r="AO201" s="18">
        <v>3158.6172000000001</v>
      </c>
      <c r="AP201" s="18">
        <f>Table2[[#This Row],[Indirect  &amp; Induced Tax Revenue
Through Current FY]]+Table2[[#This Row],[Indirect  &amp; Induced Tax Revenue
Next FY &amp; After]]</f>
        <v>3295.9857000000002</v>
      </c>
      <c r="AQ201" s="18">
        <v>926.22860000000003</v>
      </c>
      <c r="AR201" s="18">
        <v>926.22860000000003</v>
      </c>
      <c r="AS201" s="18">
        <v>4843.3284000000003</v>
      </c>
      <c r="AT201" s="18">
        <f>Table2[[#This Row],[Total Tax Revenue Generated
Through Current FY]]+Table2[[#This Row],[Total Tax Revenues Generated 
Next FY &amp; After]]</f>
        <v>5769.5570000000007</v>
      </c>
      <c r="AU201" s="18">
        <f>VLOOKUP(A:A,[1]AssistancePivot!$1:$1048576,86,FALSE)</f>
        <v>0</v>
      </c>
      <c r="AV201" s="18">
        <v>0</v>
      </c>
      <c r="AW201" s="18">
        <v>0</v>
      </c>
      <c r="AX201" s="18">
        <v>0</v>
      </c>
      <c r="AY201" s="18">
        <v>715.59180000000003</v>
      </c>
      <c r="AZ201" s="18">
        <v>715.59180000000003</v>
      </c>
      <c r="BA201" s="18">
        <v>0</v>
      </c>
      <c r="BB201" s="18">
        <f>Table2[[#This Row],[MRT Savings
Through Current FY]]+Table2[[#This Row],[MRT Savings
Next FY &amp; After]]</f>
        <v>715.59180000000003</v>
      </c>
      <c r="BC201" s="18">
        <v>0</v>
      </c>
      <c r="BD201" s="18">
        <v>0</v>
      </c>
      <c r="BE201" s="18">
        <v>0</v>
      </c>
      <c r="BF201" s="18">
        <f>Table2[[#This Row],[ST Savings
Through Current FY]]+Table2[[#This Row],[ST Savings
Next FY &amp; After]]</f>
        <v>0</v>
      </c>
      <c r="BG201" s="18">
        <v>0</v>
      </c>
      <c r="BH201" s="18">
        <v>0</v>
      </c>
      <c r="BI201" s="18">
        <v>0</v>
      </c>
      <c r="BJ201" s="18">
        <f>Table2[[#This Row],[Energy Savings
Through Current FY]]+Table2[[#This Row],[Energy Savings
Next FY &amp; After]]</f>
        <v>0</v>
      </c>
      <c r="BK201" s="18">
        <v>24.870799999999999</v>
      </c>
      <c r="BL201" s="18">
        <v>24.870799999999999</v>
      </c>
      <c r="BM201" s="18">
        <v>353.06169999999997</v>
      </c>
      <c r="BN201" s="18">
        <f>Table2[[#This Row],[Bond Savings
Through Current FY]]+Table2[[#This Row],[Bond Savings
Next FY &amp; After]]</f>
        <v>377.93249999999995</v>
      </c>
      <c r="BO201" s="18">
        <v>740.46259999999995</v>
      </c>
      <c r="BP201" s="18">
        <v>740.46259999999995</v>
      </c>
      <c r="BQ201" s="18">
        <v>353.06169999999997</v>
      </c>
      <c r="BR201" s="18">
        <f>Table2[[#This Row],[Total Savings
Through Current FY]]+Table2[[#This Row],[Total Savings
Next FY &amp; After]]</f>
        <v>1093.5243</v>
      </c>
      <c r="BS201" s="18">
        <v>0</v>
      </c>
      <c r="BT201" s="18">
        <v>0</v>
      </c>
      <c r="BU201" s="18">
        <v>0</v>
      </c>
      <c r="BV201" s="18">
        <f>Table2[[#This Row],[Recapture, Cancellation, or Reduction
Through Current FY]]+Table2[[#This Row],[Recapture, Cancellation, or Reduction
Next FY &amp; After]]</f>
        <v>0</v>
      </c>
      <c r="BW201" s="18">
        <v>0</v>
      </c>
      <c r="BX201" s="18">
        <v>0</v>
      </c>
      <c r="BY201" s="18">
        <v>0</v>
      </c>
      <c r="BZ201" s="18">
        <f>Table2[[#This Row],[Penalty Paid
Through Current FY]]+Table2[[#This Row],[Penalty Paid
Next FY &amp; After]]</f>
        <v>0</v>
      </c>
      <c r="CA201" s="18">
        <v>0</v>
      </c>
      <c r="CB201" s="18">
        <v>0</v>
      </c>
      <c r="CC201" s="18">
        <v>0</v>
      </c>
      <c r="CD201" s="18">
        <f>Table2[[#This Row],[Total Recapture &amp; Penalties
Through Current FY]]+Table2[[#This Row],[Total Recapture &amp; Penalties
Next FY &amp; After]]</f>
        <v>0</v>
      </c>
      <c r="CE201" s="18">
        <v>185.76599999999999</v>
      </c>
      <c r="CF201" s="18">
        <v>185.76599999999999</v>
      </c>
      <c r="CG201" s="18">
        <v>4490.2667000000001</v>
      </c>
      <c r="CH201" s="18">
        <f>Table2[[#This Row],[Total Net Tax Revenue Generated
Through Current FY]]+Table2[[#This Row],[Total Net Tax Revenue Generated
Next FY &amp; After]]</f>
        <v>4676.0326999999997</v>
      </c>
      <c r="CI201" s="18">
        <v>43910</v>
      </c>
      <c r="CJ201" s="18">
        <v>0</v>
      </c>
      <c r="CK201" s="18">
        <v>0</v>
      </c>
      <c r="CL201" s="18">
        <v>0</v>
      </c>
      <c r="CM201" s="43">
        <v>0</v>
      </c>
      <c r="CN201" s="43">
        <v>0</v>
      </c>
      <c r="CO201" s="43">
        <v>0</v>
      </c>
      <c r="CP201" s="43">
        <v>37</v>
      </c>
      <c r="CQ201" s="43">
        <f>Table2[[#This Row],[Total Number of Industrial Jobs]]+Table2[[#This Row],[Total Number of Restaurant Jobs]]+Table2[[#This Row],[Total Number of Retail Jobs]]+Table2[[#This Row],[Total Number of Other Jobs]]</f>
        <v>37</v>
      </c>
      <c r="CR201" s="43">
        <v>0</v>
      </c>
      <c r="CS201" s="43">
        <v>0</v>
      </c>
      <c r="CT201" s="43">
        <v>0</v>
      </c>
      <c r="CU201" s="43">
        <v>37</v>
      </c>
      <c r="CV201" s="43">
        <f>Table2[[#This Row],[Number of Industrial Jobs Earning a Living Wage or more]]+Table2[[#This Row],[Number of Restaurant Jobs Earning a Living Wage or more]]+Table2[[#This Row],[Number of Retail Jobs Earning a Living Wage or more]]+Table2[[#This Row],[Number of Other Jobs Earning a Living Wage or more]]</f>
        <v>37</v>
      </c>
      <c r="CW201" s="47">
        <v>0</v>
      </c>
      <c r="CX201" s="47">
        <v>0</v>
      </c>
      <c r="CY201" s="47">
        <v>0</v>
      </c>
      <c r="CZ201" s="47">
        <v>100</v>
      </c>
      <c r="DA201" s="42">
        <v>1</v>
      </c>
      <c r="DB201" s="4"/>
      <c r="DE201" s="3"/>
      <c r="DF201" s="4"/>
      <c r="DG201" s="4"/>
      <c r="DH201" s="11"/>
      <c r="DI201" s="3"/>
      <c r="DJ201" s="1"/>
      <c r="DK201" s="1"/>
      <c r="DL201" s="1"/>
    </row>
    <row r="202" spans="1:116" x14ac:dyDescent="0.2">
      <c r="A202" s="12">
        <v>94214</v>
      </c>
      <c r="B202" s="14" t="s">
        <v>1227</v>
      </c>
      <c r="C202" s="15" t="s">
        <v>1524</v>
      </c>
      <c r="D202" s="15" t="s">
        <v>1228</v>
      </c>
      <c r="E202" s="25" t="s">
        <v>1834</v>
      </c>
      <c r="F202" s="26" t="s">
        <v>477</v>
      </c>
      <c r="G202" s="16">
        <v>25000000</v>
      </c>
      <c r="H202" s="14" t="s">
        <v>229</v>
      </c>
      <c r="I202" s="14" t="s">
        <v>1877</v>
      </c>
      <c r="J202" s="12">
        <v>2</v>
      </c>
      <c r="K202" s="14" t="s">
        <v>94</v>
      </c>
      <c r="L202" s="15" t="s">
        <v>2399</v>
      </c>
      <c r="M202" s="15" t="s">
        <v>1925</v>
      </c>
      <c r="N202" s="15">
        <v>39279</v>
      </c>
      <c r="O202" s="15">
        <v>115132</v>
      </c>
      <c r="P202" s="13">
        <v>155</v>
      </c>
      <c r="Q202" s="13">
        <v>7</v>
      </c>
      <c r="R202" s="13">
        <v>0</v>
      </c>
      <c r="S202" s="13">
        <v>3</v>
      </c>
      <c r="T202" s="13">
        <v>8</v>
      </c>
      <c r="U202" s="13">
        <v>9</v>
      </c>
      <c r="V202" s="13">
        <v>162</v>
      </c>
      <c r="W202" s="13">
        <v>32</v>
      </c>
      <c r="X202" s="13">
        <v>0</v>
      </c>
      <c r="Y202" s="13">
        <v>214</v>
      </c>
      <c r="Z202" s="13">
        <v>208</v>
      </c>
      <c r="AA202" s="13">
        <v>67.289719626168221</v>
      </c>
      <c r="AB202" s="13" t="s">
        <v>16</v>
      </c>
      <c r="AC202" s="13" t="s">
        <v>17</v>
      </c>
      <c r="AD202" s="17">
        <v>0</v>
      </c>
      <c r="AE202" s="13">
        <v>0</v>
      </c>
      <c r="AF202" s="13">
        <v>0</v>
      </c>
      <c r="AG202" s="13">
        <v>0</v>
      </c>
      <c r="AH202" s="13">
        <v>0</v>
      </c>
      <c r="AI202" s="18">
        <v>411.88639999999998</v>
      </c>
      <c r="AJ202" s="18">
        <v>1239.4915000000001</v>
      </c>
      <c r="AK202" s="18">
        <v>7312.9285</v>
      </c>
      <c r="AL202" s="27">
        <f>Table2[[#This Row],[Direct Tax Revenue
Through Current FY]]+Table2[[#This Row],[Direct Tax Revenue
Next FY &amp; After]]</f>
        <v>8552.42</v>
      </c>
      <c r="AM202" s="18">
        <v>772.24789999999996</v>
      </c>
      <c r="AN202" s="18">
        <v>2339.8528000000001</v>
      </c>
      <c r="AO202" s="18">
        <v>13711.0497</v>
      </c>
      <c r="AP202" s="18">
        <f>Table2[[#This Row],[Indirect  &amp; Induced Tax Revenue
Through Current FY]]+Table2[[#This Row],[Indirect  &amp; Induced Tax Revenue
Next FY &amp; After]]</f>
        <v>16050.9025</v>
      </c>
      <c r="AQ202" s="18">
        <v>1184.1342999999999</v>
      </c>
      <c r="AR202" s="18">
        <v>3579.3443000000002</v>
      </c>
      <c r="AS202" s="18">
        <v>21023.978200000001</v>
      </c>
      <c r="AT202" s="18">
        <f>Table2[[#This Row],[Total Tax Revenue Generated
Through Current FY]]+Table2[[#This Row],[Total Tax Revenues Generated 
Next FY &amp; After]]</f>
        <v>24603.322500000002</v>
      </c>
      <c r="AU202" s="18">
        <f>VLOOKUP(A:A,[1]AssistancePivot!$1:$1048576,86,FALSE)</f>
        <v>0</v>
      </c>
      <c r="AV202" s="18">
        <v>0</v>
      </c>
      <c r="AW202" s="18">
        <v>0</v>
      </c>
      <c r="AX202" s="18">
        <v>0</v>
      </c>
      <c r="AY202" s="18">
        <v>0</v>
      </c>
      <c r="AZ202" s="18">
        <v>0</v>
      </c>
      <c r="BA202" s="18">
        <v>0</v>
      </c>
      <c r="BB202" s="18">
        <f>Table2[[#This Row],[MRT Savings
Through Current FY]]+Table2[[#This Row],[MRT Savings
Next FY &amp; After]]</f>
        <v>0</v>
      </c>
      <c r="BC202" s="18">
        <v>0</v>
      </c>
      <c r="BD202" s="18">
        <v>0</v>
      </c>
      <c r="BE202" s="18">
        <v>0</v>
      </c>
      <c r="BF202" s="18">
        <f>Table2[[#This Row],[ST Savings
Through Current FY]]+Table2[[#This Row],[ST Savings
Next FY &amp; After]]</f>
        <v>0</v>
      </c>
      <c r="BG202" s="18">
        <v>0</v>
      </c>
      <c r="BH202" s="18">
        <v>0</v>
      </c>
      <c r="BI202" s="18">
        <v>0</v>
      </c>
      <c r="BJ202" s="18">
        <f>Table2[[#This Row],[Energy Savings
Through Current FY]]+Table2[[#This Row],[Energy Savings
Next FY &amp; After]]</f>
        <v>0</v>
      </c>
      <c r="BK202" s="18">
        <v>11.002800000000001</v>
      </c>
      <c r="BL202" s="18">
        <v>26.021100000000001</v>
      </c>
      <c r="BM202" s="18">
        <v>129.06290000000001</v>
      </c>
      <c r="BN202" s="18">
        <f>Table2[[#This Row],[Bond Savings
Through Current FY]]+Table2[[#This Row],[Bond Savings
Next FY &amp; After]]</f>
        <v>155.084</v>
      </c>
      <c r="BO202" s="18">
        <v>11.002800000000001</v>
      </c>
      <c r="BP202" s="18">
        <v>26.021100000000001</v>
      </c>
      <c r="BQ202" s="18">
        <v>129.06290000000001</v>
      </c>
      <c r="BR202" s="18">
        <f>Table2[[#This Row],[Total Savings
Through Current FY]]+Table2[[#This Row],[Total Savings
Next FY &amp; After]]</f>
        <v>155.084</v>
      </c>
      <c r="BS202" s="18">
        <v>0</v>
      </c>
      <c r="BT202" s="18">
        <v>0</v>
      </c>
      <c r="BU202" s="18">
        <v>0</v>
      </c>
      <c r="BV202" s="18">
        <f>Table2[[#This Row],[Recapture, Cancellation, or Reduction
Through Current FY]]+Table2[[#This Row],[Recapture, Cancellation, or Reduction
Next FY &amp; After]]</f>
        <v>0</v>
      </c>
      <c r="BW202" s="18">
        <v>0</v>
      </c>
      <c r="BX202" s="18">
        <v>0</v>
      </c>
      <c r="BY202" s="18">
        <v>0</v>
      </c>
      <c r="BZ202" s="18">
        <f>Table2[[#This Row],[Penalty Paid
Through Current FY]]+Table2[[#This Row],[Penalty Paid
Next FY &amp; After]]</f>
        <v>0</v>
      </c>
      <c r="CA202" s="18">
        <v>0</v>
      </c>
      <c r="CB202" s="18">
        <v>0</v>
      </c>
      <c r="CC202" s="18">
        <v>0</v>
      </c>
      <c r="CD202" s="18">
        <f>Table2[[#This Row],[Total Recapture &amp; Penalties
Through Current FY]]+Table2[[#This Row],[Total Recapture &amp; Penalties
Next FY &amp; After]]</f>
        <v>0</v>
      </c>
      <c r="CE202" s="18">
        <v>1173.1315</v>
      </c>
      <c r="CF202" s="18">
        <v>3553.3231999999998</v>
      </c>
      <c r="CG202" s="18">
        <v>20894.915300000001</v>
      </c>
      <c r="CH202" s="18">
        <f>Table2[[#This Row],[Total Net Tax Revenue Generated
Through Current FY]]+Table2[[#This Row],[Total Net Tax Revenue Generated
Next FY &amp; After]]</f>
        <v>24448.238499999999</v>
      </c>
      <c r="CI202" s="18">
        <v>0</v>
      </c>
      <c r="CJ202" s="18">
        <v>0</v>
      </c>
      <c r="CK202" s="18">
        <v>0</v>
      </c>
      <c r="CL202" s="18">
        <v>0</v>
      </c>
      <c r="CM202" s="43">
        <v>0</v>
      </c>
      <c r="CN202" s="43">
        <v>0</v>
      </c>
      <c r="CO202" s="43">
        <v>0</v>
      </c>
      <c r="CP202" s="43">
        <v>214</v>
      </c>
      <c r="CQ202" s="43">
        <f>Table2[[#This Row],[Total Number of Industrial Jobs]]+Table2[[#This Row],[Total Number of Restaurant Jobs]]+Table2[[#This Row],[Total Number of Retail Jobs]]+Table2[[#This Row],[Total Number of Other Jobs]]</f>
        <v>214</v>
      </c>
      <c r="CR202" s="43">
        <v>0</v>
      </c>
      <c r="CS202" s="43">
        <v>0</v>
      </c>
      <c r="CT202" s="43">
        <v>0</v>
      </c>
      <c r="CU202" s="43">
        <v>214</v>
      </c>
      <c r="CV202" s="43">
        <f>Table2[[#This Row],[Number of Industrial Jobs Earning a Living Wage or more]]+Table2[[#This Row],[Number of Restaurant Jobs Earning a Living Wage or more]]+Table2[[#This Row],[Number of Retail Jobs Earning a Living Wage or more]]+Table2[[#This Row],[Number of Other Jobs Earning a Living Wage or more]]</f>
        <v>214</v>
      </c>
      <c r="CW202" s="47">
        <v>0</v>
      </c>
      <c r="CX202" s="47">
        <v>0</v>
      </c>
      <c r="CY202" s="47">
        <v>0</v>
      </c>
      <c r="CZ202" s="47">
        <v>100</v>
      </c>
      <c r="DA202" s="42">
        <v>1</v>
      </c>
      <c r="DB202" s="4"/>
      <c r="DE202" s="3"/>
      <c r="DF202" s="4"/>
      <c r="DG202" s="4"/>
      <c r="DH202" s="11"/>
      <c r="DI202" s="3"/>
      <c r="DJ202" s="1"/>
      <c r="DK202" s="1"/>
      <c r="DL202" s="1"/>
    </row>
    <row r="203" spans="1:116" x14ac:dyDescent="0.2">
      <c r="A203" s="12">
        <v>94042</v>
      </c>
      <c r="B203" s="14" t="s">
        <v>832</v>
      </c>
      <c r="C203" s="15" t="s">
        <v>1561</v>
      </c>
      <c r="D203" s="15" t="s">
        <v>813</v>
      </c>
      <c r="E203" s="25" t="s">
        <v>1743</v>
      </c>
      <c r="F203" s="26" t="s">
        <v>13</v>
      </c>
      <c r="G203" s="16">
        <v>3800000</v>
      </c>
      <c r="H203" s="14" t="s">
        <v>22</v>
      </c>
      <c r="I203" s="14" t="s">
        <v>833</v>
      </c>
      <c r="J203" s="12">
        <v>8</v>
      </c>
      <c r="K203" s="14" t="s">
        <v>25</v>
      </c>
      <c r="L203" s="15" t="s">
        <v>2250</v>
      </c>
      <c r="M203" s="15" t="s">
        <v>1908</v>
      </c>
      <c r="N203" s="15">
        <v>17400</v>
      </c>
      <c r="O203" s="15">
        <v>19700</v>
      </c>
      <c r="P203" s="13">
        <v>0</v>
      </c>
      <c r="Q203" s="13">
        <v>9</v>
      </c>
      <c r="R203" s="13">
        <v>0</v>
      </c>
      <c r="S203" s="13">
        <v>0</v>
      </c>
      <c r="T203" s="13">
        <v>0</v>
      </c>
      <c r="U203" s="13">
        <v>0</v>
      </c>
      <c r="V203" s="13">
        <v>18</v>
      </c>
      <c r="W203" s="13">
        <v>0</v>
      </c>
      <c r="X203" s="13">
        <v>0</v>
      </c>
      <c r="Y203" s="13">
        <v>18</v>
      </c>
      <c r="Z203" s="13">
        <v>18</v>
      </c>
      <c r="AA203" s="13">
        <v>94.444444444444443</v>
      </c>
      <c r="AB203" s="13" t="s">
        <v>16</v>
      </c>
      <c r="AC203" s="13" t="s">
        <v>17</v>
      </c>
      <c r="AD203" s="17">
        <v>0</v>
      </c>
      <c r="AE203" s="13">
        <v>0</v>
      </c>
      <c r="AF203" s="13">
        <v>0</v>
      </c>
      <c r="AG203" s="13">
        <v>0</v>
      </c>
      <c r="AH203" s="13">
        <v>0</v>
      </c>
      <c r="AI203" s="18">
        <v>326.69650000000001</v>
      </c>
      <c r="AJ203" s="18">
        <v>1263.2665</v>
      </c>
      <c r="AK203" s="18">
        <v>3026.4571000000001</v>
      </c>
      <c r="AL203" s="27">
        <f>Table2[[#This Row],[Direct Tax Revenue
Through Current FY]]+Table2[[#This Row],[Direct Tax Revenue
Next FY &amp; After]]</f>
        <v>4289.7236000000003</v>
      </c>
      <c r="AM203" s="18">
        <v>294.91460000000001</v>
      </c>
      <c r="AN203" s="18">
        <v>958.94090000000006</v>
      </c>
      <c r="AO203" s="18">
        <v>2732.0360000000001</v>
      </c>
      <c r="AP203" s="18">
        <f>Table2[[#This Row],[Indirect  &amp; Induced Tax Revenue
Through Current FY]]+Table2[[#This Row],[Indirect  &amp; Induced Tax Revenue
Next FY &amp; After]]</f>
        <v>3690.9769000000001</v>
      </c>
      <c r="AQ203" s="18">
        <v>621.61109999999996</v>
      </c>
      <c r="AR203" s="18">
        <v>2222.2073999999998</v>
      </c>
      <c r="AS203" s="18">
        <v>5758.4930999999997</v>
      </c>
      <c r="AT203" s="18">
        <f>Table2[[#This Row],[Total Tax Revenue Generated
Through Current FY]]+Table2[[#This Row],[Total Tax Revenues Generated 
Next FY &amp; After]]</f>
        <v>7980.700499999999</v>
      </c>
      <c r="AU203" s="18">
        <f>VLOOKUP(A:A,[1]AssistancePivot!$1:$1048576,86,FALSE)</f>
        <v>28.666599999999999</v>
      </c>
      <c r="AV203" s="18">
        <v>121.77549999999999</v>
      </c>
      <c r="AW203" s="18">
        <v>265.56099999999998</v>
      </c>
      <c r="AX203" s="18">
        <v>387.3365</v>
      </c>
      <c r="AY203" s="18">
        <v>0</v>
      </c>
      <c r="AZ203" s="18">
        <v>45.863999999999997</v>
      </c>
      <c r="BA203" s="18">
        <v>0</v>
      </c>
      <c r="BB203" s="18">
        <f>Table2[[#This Row],[MRT Savings
Through Current FY]]+Table2[[#This Row],[MRT Savings
Next FY &amp; After]]</f>
        <v>45.863999999999997</v>
      </c>
      <c r="BC203" s="18">
        <v>0</v>
      </c>
      <c r="BD203" s="18">
        <v>1.4835</v>
      </c>
      <c r="BE203" s="18">
        <v>0</v>
      </c>
      <c r="BF203" s="18">
        <f>Table2[[#This Row],[ST Savings
Through Current FY]]+Table2[[#This Row],[ST Savings
Next FY &amp; After]]</f>
        <v>1.4835</v>
      </c>
      <c r="BG203" s="18">
        <v>0</v>
      </c>
      <c r="BH203" s="18">
        <v>0</v>
      </c>
      <c r="BI203" s="18">
        <v>0</v>
      </c>
      <c r="BJ203" s="18">
        <f>Table2[[#This Row],[Energy Savings
Through Current FY]]+Table2[[#This Row],[Energy Savings
Next FY &amp; After]]</f>
        <v>0</v>
      </c>
      <c r="BK203" s="18">
        <v>0</v>
      </c>
      <c r="BL203" s="18">
        <v>0</v>
      </c>
      <c r="BM203" s="18">
        <v>0</v>
      </c>
      <c r="BN203" s="18">
        <f>Table2[[#This Row],[Bond Savings
Through Current FY]]+Table2[[#This Row],[Bond Savings
Next FY &amp; After]]</f>
        <v>0</v>
      </c>
      <c r="BO203" s="18">
        <v>28.666599999999999</v>
      </c>
      <c r="BP203" s="18">
        <v>169.12299999999999</v>
      </c>
      <c r="BQ203" s="18">
        <v>265.56099999999998</v>
      </c>
      <c r="BR203" s="18">
        <f>Table2[[#This Row],[Total Savings
Through Current FY]]+Table2[[#This Row],[Total Savings
Next FY &amp; After]]</f>
        <v>434.68399999999997</v>
      </c>
      <c r="BS203" s="18">
        <v>0</v>
      </c>
      <c r="BT203" s="18">
        <v>0</v>
      </c>
      <c r="BU203" s="18">
        <v>0</v>
      </c>
      <c r="BV203" s="18">
        <f>Table2[[#This Row],[Recapture, Cancellation, or Reduction
Through Current FY]]+Table2[[#This Row],[Recapture, Cancellation, or Reduction
Next FY &amp; After]]</f>
        <v>0</v>
      </c>
      <c r="BW203" s="18">
        <v>0</v>
      </c>
      <c r="BX203" s="18">
        <v>0</v>
      </c>
      <c r="BY203" s="18">
        <v>0</v>
      </c>
      <c r="BZ203" s="18">
        <f>Table2[[#This Row],[Penalty Paid
Through Current FY]]+Table2[[#This Row],[Penalty Paid
Next FY &amp; After]]</f>
        <v>0</v>
      </c>
      <c r="CA203" s="18">
        <v>0</v>
      </c>
      <c r="CB203" s="18">
        <v>0</v>
      </c>
      <c r="CC203" s="18">
        <v>0</v>
      </c>
      <c r="CD203" s="18">
        <f>Table2[[#This Row],[Total Recapture &amp; Penalties
Through Current FY]]+Table2[[#This Row],[Total Recapture &amp; Penalties
Next FY &amp; After]]</f>
        <v>0</v>
      </c>
      <c r="CE203" s="18">
        <v>592.94449999999995</v>
      </c>
      <c r="CF203" s="18">
        <v>2053.0844000000002</v>
      </c>
      <c r="CG203" s="18">
        <v>5492.9321</v>
      </c>
      <c r="CH203" s="18">
        <f>Table2[[#This Row],[Total Net Tax Revenue Generated
Through Current FY]]+Table2[[#This Row],[Total Net Tax Revenue Generated
Next FY &amp; After]]</f>
        <v>7546.0164999999997</v>
      </c>
      <c r="CI203" s="18">
        <v>0</v>
      </c>
      <c r="CJ203" s="18">
        <v>0</v>
      </c>
      <c r="CK203" s="18">
        <v>0</v>
      </c>
      <c r="CL203" s="18">
        <v>0</v>
      </c>
      <c r="CM203" s="43">
        <v>18</v>
      </c>
      <c r="CN203" s="43">
        <v>0</v>
      </c>
      <c r="CO203" s="43">
        <v>0</v>
      </c>
      <c r="CP203" s="43">
        <v>0</v>
      </c>
      <c r="CQ203" s="43">
        <f>Table2[[#This Row],[Total Number of Industrial Jobs]]+Table2[[#This Row],[Total Number of Restaurant Jobs]]+Table2[[#This Row],[Total Number of Retail Jobs]]+Table2[[#This Row],[Total Number of Other Jobs]]</f>
        <v>18</v>
      </c>
      <c r="CR203" s="43">
        <v>18</v>
      </c>
      <c r="CS203" s="43">
        <v>0</v>
      </c>
      <c r="CT203" s="43">
        <v>0</v>
      </c>
      <c r="CU203" s="43">
        <v>0</v>
      </c>
      <c r="CV203" s="43">
        <f>Table2[[#This Row],[Number of Industrial Jobs Earning a Living Wage or more]]+Table2[[#This Row],[Number of Restaurant Jobs Earning a Living Wage or more]]+Table2[[#This Row],[Number of Retail Jobs Earning a Living Wage or more]]+Table2[[#This Row],[Number of Other Jobs Earning a Living Wage or more]]</f>
        <v>18</v>
      </c>
      <c r="CW203" s="47">
        <v>100</v>
      </c>
      <c r="CX203" s="47">
        <v>0</v>
      </c>
      <c r="CY203" s="47">
        <v>0</v>
      </c>
      <c r="CZ203" s="47">
        <v>0</v>
      </c>
      <c r="DA203" s="42">
        <v>1</v>
      </c>
      <c r="DB203" s="4"/>
      <c r="DE203" s="3"/>
      <c r="DF203" s="4"/>
      <c r="DG203" s="4"/>
      <c r="DH203" s="11"/>
      <c r="DI203" s="3"/>
      <c r="DJ203" s="1"/>
      <c r="DK203" s="1"/>
      <c r="DL203" s="1"/>
    </row>
    <row r="204" spans="1:116" x14ac:dyDescent="0.2">
      <c r="A204" s="12">
        <v>92990</v>
      </c>
      <c r="B204" s="14" t="s">
        <v>357</v>
      </c>
      <c r="C204" s="15" t="s">
        <v>1561</v>
      </c>
      <c r="D204" s="15" t="s">
        <v>359</v>
      </c>
      <c r="E204" s="25" t="s">
        <v>1683</v>
      </c>
      <c r="F204" s="26" t="s">
        <v>13</v>
      </c>
      <c r="G204" s="16">
        <v>1475000</v>
      </c>
      <c r="H204" s="14" t="s">
        <v>22</v>
      </c>
      <c r="I204" s="14" t="s">
        <v>358</v>
      </c>
      <c r="J204" s="12">
        <v>3</v>
      </c>
      <c r="K204" s="14" t="s">
        <v>94</v>
      </c>
      <c r="L204" s="15" t="s">
        <v>2068</v>
      </c>
      <c r="M204" s="15" t="s">
        <v>2069</v>
      </c>
      <c r="N204" s="15">
        <v>5504</v>
      </c>
      <c r="O204" s="15">
        <v>17621</v>
      </c>
      <c r="P204" s="13">
        <v>30</v>
      </c>
      <c r="Q204" s="13">
        <v>7</v>
      </c>
      <c r="R204" s="13">
        <v>0</v>
      </c>
      <c r="S204" s="13">
        <v>0</v>
      </c>
      <c r="T204" s="13">
        <v>0</v>
      </c>
      <c r="U204" s="13">
        <v>0</v>
      </c>
      <c r="V204" s="13">
        <v>35</v>
      </c>
      <c r="W204" s="13">
        <v>0</v>
      </c>
      <c r="X204" s="13">
        <v>0</v>
      </c>
      <c r="Y204" s="13">
        <v>35</v>
      </c>
      <c r="Z204" s="13">
        <v>35</v>
      </c>
      <c r="AA204" s="13">
        <v>68.571428571428569</v>
      </c>
      <c r="AB204" s="13" t="s">
        <v>16</v>
      </c>
      <c r="AC204" s="13" t="s">
        <v>17</v>
      </c>
      <c r="AD204" s="17">
        <v>0</v>
      </c>
      <c r="AE204" s="13">
        <v>0</v>
      </c>
      <c r="AF204" s="13">
        <v>0</v>
      </c>
      <c r="AG204" s="13">
        <v>0</v>
      </c>
      <c r="AH204" s="13">
        <v>0</v>
      </c>
      <c r="AI204" s="18">
        <v>613.60950000000003</v>
      </c>
      <c r="AJ204" s="18">
        <v>5221.8062</v>
      </c>
      <c r="AK204" s="18">
        <v>1276.4329</v>
      </c>
      <c r="AL204" s="27">
        <f>Table2[[#This Row],[Direct Tax Revenue
Through Current FY]]+Table2[[#This Row],[Direct Tax Revenue
Next FY &amp; After]]</f>
        <v>6498.2390999999998</v>
      </c>
      <c r="AM204" s="18">
        <v>555.15219999999999</v>
      </c>
      <c r="AN204" s="18">
        <v>4627.7428</v>
      </c>
      <c r="AO204" s="18">
        <v>1154.8303000000001</v>
      </c>
      <c r="AP204" s="18">
        <f>Table2[[#This Row],[Indirect  &amp; Induced Tax Revenue
Through Current FY]]+Table2[[#This Row],[Indirect  &amp; Induced Tax Revenue
Next FY &amp; After]]</f>
        <v>5782.5730999999996</v>
      </c>
      <c r="AQ204" s="18">
        <v>1168.7617</v>
      </c>
      <c r="AR204" s="18">
        <v>9849.5490000000009</v>
      </c>
      <c r="AS204" s="18">
        <v>2431.2631999999999</v>
      </c>
      <c r="AT204" s="18">
        <f>Table2[[#This Row],[Total Tax Revenue Generated
Through Current FY]]+Table2[[#This Row],[Total Tax Revenues Generated 
Next FY &amp; After]]</f>
        <v>12280.8122</v>
      </c>
      <c r="AU204" s="18">
        <f>VLOOKUP(A:A,[1]AssistancePivot!$1:$1048576,86,FALSE)</f>
        <v>104.67400000000001</v>
      </c>
      <c r="AV204" s="18">
        <v>434.3372</v>
      </c>
      <c r="AW204" s="18">
        <v>217.7432</v>
      </c>
      <c r="AX204" s="18">
        <v>652.08040000000005</v>
      </c>
      <c r="AY204" s="18">
        <v>0</v>
      </c>
      <c r="AZ204" s="18">
        <v>23.633099999999999</v>
      </c>
      <c r="BA204" s="18">
        <v>0</v>
      </c>
      <c r="BB204" s="18">
        <f>Table2[[#This Row],[MRT Savings
Through Current FY]]+Table2[[#This Row],[MRT Savings
Next FY &amp; After]]</f>
        <v>23.633099999999999</v>
      </c>
      <c r="BC204" s="18">
        <v>0</v>
      </c>
      <c r="BD204" s="18">
        <v>6.4935</v>
      </c>
      <c r="BE204" s="18">
        <v>0</v>
      </c>
      <c r="BF204" s="18">
        <f>Table2[[#This Row],[ST Savings
Through Current FY]]+Table2[[#This Row],[ST Savings
Next FY &amp; After]]</f>
        <v>6.4935</v>
      </c>
      <c r="BG204" s="18">
        <v>0</v>
      </c>
      <c r="BH204" s="18">
        <v>0</v>
      </c>
      <c r="BI204" s="18">
        <v>0</v>
      </c>
      <c r="BJ204" s="18">
        <f>Table2[[#This Row],[Energy Savings
Through Current FY]]+Table2[[#This Row],[Energy Savings
Next FY &amp; After]]</f>
        <v>0</v>
      </c>
      <c r="BK204" s="18">
        <v>0</v>
      </c>
      <c r="BL204" s="18">
        <v>0</v>
      </c>
      <c r="BM204" s="18">
        <v>0</v>
      </c>
      <c r="BN204" s="18">
        <f>Table2[[#This Row],[Bond Savings
Through Current FY]]+Table2[[#This Row],[Bond Savings
Next FY &amp; After]]</f>
        <v>0</v>
      </c>
      <c r="BO204" s="18">
        <v>104.67400000000001</v>
      </c>
      <c r="BP204" s="18">
        <v>464.46379999999999</v>
      </c>
      <c r="BQ204" s="18">
        <v>217.7432</v>
      </c>
      <c r="BR204" s="18">
        <f>Table2[[#This Row],[Total Savings
Through Current FY]]+Table2[[#This Row],[Total Savings
Next FY &amp; After]]</f>
        <v>682.20699999999999</v>
      </c>
      <c r="BS204" s="18">
        <v>0</v>
      </c>
      <c r="BT204" s="18">
        <v>0</v>
      </c>
      <c r="BU204" s="18">
        <v>0</v>
      </c>
      <c r="BV204" s="18">
        <f>Table2[[#This Row],[Recapture, Cancellation, or Reduction
Through Current FY]]+Table2[[#This Row],[Recapture, Cancellation, or Reduction
Next FY &amp; After]]</f>
        <v>0</v>
      </c>
      <c r="BW204" s="18">
        <v>0</v>
      </c>
      <c r="BX204" s="18">
        <v>0</v>
      </c>
      <c r="BY204" s="18">
        <v>0</v>
      </c>
      <c r="BZ204" s="18">
        <f>Table2[[#This Row],[Penalty Paid
Through Current FY]]+Table2[[#This Row],[Penalty Paid
Next FY &amp; After]]</f>
        <v>0</v>
      </c>
      <c r="CA204" s="18">
        <v>0</v>
      </c>
      <c r="CB204" s="18">
        <v>0</v>
      </c>
      <c r="CC204" s="18">
        <v>0</v>
      </c>
      <c r="CD204" s="18">
        <f>Table2[[#This Row],[Total Recapture &amp; Penalties
Through Current FY]]+Table2[[#This Row],[Total Recapture &amp; Penalties
Next FY &amp; After]]</f>
        <v>0</v>
      </c>
      <c r="CE204" s="18">
        <v>1064.0877</v>
      </c>
      <c r="CF204" s="18">
        <v>9385.0851999999995</v>
      </c>
      <c r="CG204" s="18">
        <v>2213.52</v>
      </c>
      <c r="CH204" s="18">
        <f>Table2[[#This Row],[Total Net Tax Revenue Generated
Through Current FY]]+Table2[[#This Row],[Total Net Tax Revenue Generated
Next FY &amp; After]]</f>
        <v>11598.6052</v>
      </c>
      <c r="CI204" s="18">
        <v>0</v>
      </c>
      <c r="CJ204" s="18">
        <v>0</v>
      </c>
      <c r="CK204" s="18">
        <v>0</v>
      </c>
      <c r="CL204" s="18">
        <v>0</v>
      </c>
      <c r="CM204" s="43">
        <v>23</v>
      </c>
      <c r="CN204" s="43">
        <v>0</v>
      </c>
      <c r="CO204" s="43">
        <v>0</v>
      </c>
      <c r="CP204" s="43">
        <v>12</v>
      </c>
      <c r="CQ204" s="43">
        <f>Table2[[#This Row],[Total Number of Industrial Jobs]]+Table2[[#This Row],[Total Number of Restaurant Jobs]]+Table2[[#This Row],[Total Number of Retail Jobs]]+Table2[[#This Row],[Total Number of Other Jobs]]</f>
        <v>35</v>
      </c>
      <c r="CR204" s="43">
        <v>23</v>
      </c>
      <c r="CS204" s="43">
        <v>0</v>
      </c>
      <c r="CT204" s="43">
        <v>0</v>
      </c>
      <c r="CU204" s="43">
        <v>12</v>
      </c>
      <c r="CV204" s="43">
        <f>Table2[[#This Row],[Number of Industrial Jobs Earning a Living Wage or more]]+Table2[[#This Row],[Number of Restaurant Jobs Earning a Living Wage or more]]+Table2[[#This Row],[Number of Retail Jobs Earning a Living Wage or more]]+Table2[[#This Row],[Number of Other Jobs Earning a Living Wage or more]]</f>
        <v>35</v>
      </c>
      <c r="CW204" s="47">
        <v>100</v>
      </c>
      <c r="CX204" s="47">
        <v>0</v>
      </c>
      <c r="CY204" s="47">
        <v>0</v>
      </c>
      <c r="CZ204" s="47">
        <v>100</v>
      </c>
      <c r="DA204" s="42">
        <v>1</v>
      </c>
      <c r="DB204" s="4"/>
      <c r="DE204" s="3"/>
      <c r="DF204" s="4"/>
      <c r="DG204" s="4"/>
      <c r="DH204" s="11"/>
      <c r="DI204" s="3"/>
      <c r="DJ204" s="1"/>
      <c r="DK204" s="1"/>
      <c r="DL204" s="1"/>
    </row>
    <row r="205" spans="1:116" x14ac:dyDescent="0.2">
      <c r="A205" s="12">
        <v>91024</v>
      </c>
      <c r="B205" s="14" t="s">
        <v>18</v>
      </c>
      <c r="C205" s="15" t="s">
        <v>1495</v>
      </c>
      <c r="D205" s="15" t="s">
        <v>21</v>
      </c>
      <c r="E205" s="25" t="s">
        <v>1653</v>
      </c>
      <c r="F205" s="26" t="s">
        <v>13</v>
      </c>
      <c r="G205" s="16">
        <v>5100000</v>
      </c>
      <c r="H205" s="14" t="s">
        <v>22</v>
      </c>
      <c r="I205" s="14" t="s">
        <v>19</v>
      </c>
      <c r="J205" s="12">
        <v>31</v>
      </c>
      <c r="K205" s="14" t="s">
        <v>20</v>
      </c>
      <c r="L205" s="15" t="s">
        <v>1901</v>
      </c>
      <c r="M205" s="15" t="s">
        <v>1912</v>
      </c>
      <c r="N205" s="15">
        <v>223417</v>
      </c>
      <c r="O205" s="15">
        <v>59000</v>
      </c>
      <c r="P205" s="13">
        <v>0</v>
      </c>
      <c r="Q205" s="13">
        <v>61</v>
      </c>
      <c r="R205" s="13">
        <v>0</v>
      </c>
      <c r="S205" s="13">
        <v>0</v>
      </c>
      <c r="T205" s="13">
        <v>0</v>
      </c>
      <c r="U205" s="13">
        <v>0</v>
      </c>
      <c r="V205" s="13">
        <v>0</v>
      </c>
      <c r="W205" s="13">
        <v>0</v>
      </c>
      <c r="X205" s="13">
        <v>0</v>
      </c>
      <c r="Y205" s="13">
        <v>0</v>
      </c>
      <c r="Z205" s="13">
        <v>125</v>
      </c>
      <c r="AA205" s="13">
        <v>0</v>
      </c>
      <c r="AB205" s="13">
        <v>0</v>
      </c>
      <c r="AC205" s="13">
        <v>0</v>
      </c>
      <c r="AD205" s="17">
        <v>0</v>
      </c>
      <c r="AE205" s="13">
        <v>0</v>
      </c>
      <c r="AF205" s="13">
        <v>0</v>
      </c>
      <c r="AG205" s="13">
        <v>0</v>
      </c>
      <c r="AH205" s="13">
        <v>0</v>
      </c>
      <c r="AI205" s="18">
        <v>1326.0652</v>
      </c>
      <c r="AJ205" s="18">
        <v>7644.8009000000002</v>
      </c>
      <c r="AK205" s="18">
        <v>197.08609999999999</v>
      </c>
      <c r="AL205" s="27">
        <f>Table2[[#This Row],[Direct Tax Revenue
Through Current FY]]+Table2[[#This Row],[Direct Tax Revenue
Next FY &amp; After]]</f>
        <v>7841.8870000000006</v>
      </c>
      <c r="AM205" s="18">
        <v>608.09780000000001</v>
      </c>
      <c r="AN205" s="18">
        <v>3915.0324000000001</v>
      </c>
      <c r="AO205" s="18">
        <v>90.378399999999999</v>
      </c>
      <c r="AP205" s="18">
        <f>Table2[[#This Row],[Indirect  &amp; Induced Tax Revenue
Through Current FY]]+Table2[[#This Row],[Indirect  &amp; Induced Tax Revenue
Next FY &amp; After]]</f>
        <v>4005.4108000000001</v>
      </c>
      <c r="AQ205" s="18">
        <v>1934.163</v>
      </c>
      <c r="AR205" s="18">
        <v>11559.8333</v>
      </c>
      <c r="AS205" s="18">
        <v>287.46449999999999</v>
      </c>
      <c r="AT205" s="18">
        <f>Table2[[#This Row],[Total Tax Revenue Generated
Through Current FY]]+Table2[[#This Row],[Total Tax Revenues Generated 
Next FY &amp; After]]</f>
        <v>11847.2978</v>
      </c>
      <c r="AU205" s="18">
        <f>VLOOKUP(A:A,[1]AssistancePivot!$1:$1048576,86,FALSE)</f>
        <v>123.99469999999999</v>
      </c>
      <c r="AV205" s="18">
        <v>1869.6511</v>
      </c>
      <c r="AW205" s="18">
        <v>18.428699999999999</v>
      </c>
      <c r="AX205" s="18">
        <v>1888.0798</v>
      </c>
      <c r="AY205" s="18">
        <v>0</v>
      </c>
      <c r="AZ205" s="18">
        <v>80.268699999999995</v>
      </c>
      <c r="BA205" s="18">
        <v>0</v>
      </c>
      <c r="BB205" s="18">
        <f>Table2[[#This Row],[MRT Savings
Through Current FY]]+Table2[[#This Row],[MRT Savings
Next FY &amp; After]]</f>
        <v>80.268699999999995</v>
      </c>
      <c r="BC205" s="18">
        <v>0</v>
      </c>
      <c r="BD205" s="18">
        <v>0</v>
      </c>
      <c r="BE205" s="18">
        <v>0</v>
      </c>
      <c r="BF205" s="18">
        <f>Table2[[#This Row],[ST Savings
Through Current FY]]+Table2[[#This Row],[ST Savings
Next FY &amp; After]]</f>
        <v>0</v>
      </c>
      <c r="BG205" s="18">
        <v>0</v>
      </c>
      <c r="BH205" s="18">
        <v>0</v>
      </c>
      <c r="BI205" s="18">
        <v>0</v>
      </c>
      <c r="BJ205" s="18">
        <f>Table2[[#This Row],[Energy Savings
Through Current FY]]+Table2[[#This Row],[Energy Savings
Next FY &amp; After]]</f>
        <v>0</v>
      </c>
      <c r="BK205" s="18">
        <v>0</v>
      </c>
      <c r="BL205" s="18">
        <v>35.633000000000003</v>
      </c>
      <c r="BM205" s="18">
        <v>0</v>
      </c>
      <c r="BN205" s="18">
        <f>Table2[[#This Row],[Bond Savings
Through Current FY]]+Table2[[#This Row],[Bond Savings
Next FY &amp; After]]</f>
        <v>35.633000000000003</v>
      </c>
      <c r="BO205" s="18">
        <v>123.99469999999999</v>
      </c>
      <c r="BP205" s="18">
        <v>1985.5527999999999</v>
      </c>
      <c r="BQ205" s="18">
        <v>18.428699999999999</v>
      </c>
      <c r="BR205" s="18">
        <f>Table2[[#This Row],[Total Savings
Through Current FY]]+Table2[[#This Row],[Total Savings
Next FY &amp; After]]</f>
        <v>2003.9814999999999</v>
      </c>
      <c r="BS205" s="18">
        <v>0</v>
      </c>
      <c r="BT205" s="18">
        <v>0</v>
      </c>
      <c r="BU205" s="18">
        <v>0</v>
      </c>
      <c r="BV205" s="18">
        <f>Table2[[#This Row],[Recapture, Cancellation, or Reduction
Through Current FY]]+Table2[[#This Row],[Recapture, Cancellation, or Reduction
Next FY &amp; After]]</f>
        <v>0</v>
      </c>
      <c r="BW205" s="18">
        <v>0</v>
      </c>
      <c r="BX205" s="18">
        <v>0</v>
      </c>
      <c r="BY205" s="18">
        <v>0</v>
      </c>
      <c r="BZ205" s="18">
        <f>Table2[[#This Row],[Penalty Paid
Through Current FY]]+Table2[[#This Row],[Penalty Paid
Next FY &amp; After]]</f>
        <v>0</v>
      </c>
      <c r="CA205" s="18">
        <v>0</v>
      </c>
      <c r="CB205" s="18">
        <v>0</v>
      </c>
      <c r="CC205" s="18">
        <v>0</v>
      </c>
      <c r="CD205" s="18">
        <f>Table2[[#This Row],[Total Recapture &amp; Penalties
Through Current FY]]+Table2[[#This Row],[Total Recapture &amp; Penalties
Next FY &amp; After]]</f>
        <v>0</v>
      </c>
      <c r="CE205" s="18">
        <v>1810.1683</v>
      </c>
      <c r="CF205" s="18">
        <v>9574.2805000000008</v>
      </c>
      <c r="CG205" s="18">
        <v>269.03579999999999</v>
      </c>
      <c r="CH205" s="18">
        <f>Table2[[#This Row],[Total Net Tax Revenue Generated
Through Current FY]]+Table2[[#This Row],[Total Net Tax Revenue Generated
Next FY &amp; After]]</f>
        <v>9843.3163000000004</v>
      </c>
      <c r="CI205" s="18">
        <v>0</v>
      </c>
      <c r="CJ205" s="18">
        <v>0</v>
      </c>
      <c r="CK205" s="18">
        <v>0</v>
      </c>
      <c r="CL205" s="18">
        <v>0</v>
      </c>
      <c r="CM205" s="43"/>
      <c r="CN205" s="43"/>
      <c r="CO205" s="43"/>
      <c r="CP205" s="43"/>
      <c r="CQ205" s="43"/>
      <c r="CR205" s="43"/>
      <c r="CS205" s="43"/>
      <c r="CT205" s="43"/>
      <c r="CU205" s="43"/>
      <c r="CV205" s="43"/>
      <c r="CW205" s="47"/>
      <c r="CX205" s="47"/>
      <c r="CY205" s="47"/>
      <c r="CZ205" s="47"/>
      <c r="DA205" s="42"/>
      <c r="DB205" s="4"/>
      <c r="DE205" s="3"/>
      <c r="DF205" s="4"/>
      <c r="DG205" s="4"/>
      <c r="DH205" s="11"/>
      <c r="DI205" s="3"/>
      <c r="DJ205" s="1"/>
      <c r="DK205" s="1"/>
      <c r="DL205" s="1"/>
    </row>
    <row r="206" spans="1:116" x14ac:dyDescent="0.2">
      <c r="A206" s="12">
        <v>94102</v>
      </c>
      <c r="B206" s="14" t="s">
        <v>975</v>
      </c>
      <c r="C206" s="15" t="s">
        <v>1495</v>
      </c>
      <c r="D206" s="15" t="s">
        <v>977</v>
      </c>
      <c r="E206" s="25" t="s">
        <v>1754</v>
      </c>
      <c r="F206" s="26" t="s">
        <v>13</v>
      </c>
      <c r="G206" s="16">
        <v>23381549</v>
      </c>
      <c r="H206" s="14" t="s">
        <v>22</v>
      </c>
      <c r="I206" s="14" t="s">
        <v>976</v>
      </c>
      <c r="J206" s="12">
        <v>31</v>
      </c>
      <c r="K206" s="14" t="s">
        <v>20</v>
      </c>
      <c r="L206" s="15" t="s">
        <v>1901</v>
      </c>
      <c r="M206" s="15" t="s">
        <v>2305</v>
      </c>
      <c r="N206" s="15">
        <v>223027</v>
      </c>
      <c r="O206" s="15">
        <v>75410</v>
      </c>
      <c r="P206" s="13">
        <v>45</v>
      </c>
      <c r="Q206" s="13">
        <v>27</v>
      </c>
      <c r="R206" s="13">
        <v>0</v>
      </c>
      <c r="S206" s="13">
        <v>0</v>
      </c>
      <c r="T206" s="13">
        <v>0</v>
      </c>
      <c r="U206" s="13">
        <v>0</v>
      </c>
      <c r="V206" s="13">
        <v>29</v>
      </c>
      <c r="W206" s="13">
        <v>0</v>
      </c>
      <c r="X206" s="13">
        <v>0</v>
      </c>
      <c r="Y206" s="13">
        <v>29</v>
      </c>
      <c r="Z206" s="13">
        <v>29</v>
      </c>
      <c r="AA206" s="13">
        <v>58.620689655172406</v>
      </c>
      <c r="AB206" s="13" t="s">
        <v>16</v>
      </c>
      <c r="AC206" s="13" t="s">
        <v>17</v>
      </c>
      <c r="AD206" s="17">
        <v>0</v>
      </c>
      <c r="AE206" s="13">
        <v>0</v>
      </c>
      <c r="AF206" s="13">
        <v>0</v>
      </c>
      <c r="AG206" s="13">
        <v>0</v>
      </c>
      <c r="AH206" s="13">
        <v>0</v>
      </c>
      <c r="AI206" s="18">
        <v>1207.7837</v>
      </c>
      <c r="AJ206" s="18">
        <v>3304.4164999999998</v>
      </c>
      <c r="AK206" s="18">
        <v>12398.059600000001</v>
      </c>
      <c r="AL206" s="27">
        <f>Table2[[#This Row],[Direct Tax Revenue
Through Current FY]]+Table2[[#This Row],[Direct Tax Revenue
Next FY &amp; After]]</f>
        <v>15702.4761</v>
      </c>
      <c r="AM206" s="18">
        <v>141.08070000000001</v>
      </c>
      <c r="AN206" s="18">
        <v>177.8629</v>
      </c>
      <c r="AO206" s="18">
        <v>1448.2122999999999</v>
      </c>
      <c r="AP206" s="18">
        <f>Table2[[#This Row],[Indirect  &amp; Induced Tax Revenue
Through Current FY]]+Table2[[#This Row],[Indirect  &amp; Induced Tax Revenue
Next FY &amp; After]]</f>
        <v>1626.0752</v>
      </c>
      <c r="AQ206" s="18">
        <v>1348.8643999999999</v>
      </c>
      <c r="AR206" s="18">
        <v>3482.2793999999999</v>
      </c>
      <c r="AS206" s="18">
        <v>13846.2719</v>
      </c>
      <c r="AT206" s="18">
        <f>Table2[[#This Row],[Total Tax Revenue Generated
Through Current FY]]+Table2[[#This Row],[Total Tax Revenues Generated 
Next FY &amp; After]]</f>
        <v>17328.551299999999</v>
      </c>
      <c r="AU206" s="18">
        <f>VLOOKUP(A:A,[1]AssistancePivot!$1:$1048576,86,FALSE)</f>
        <v>1065.5192999999999</v>
      </c>
      <c r="AV206" s="18">
        <v>2277.3465000000001</v>
      </c>
      <c r="AW206" s="18">
        <v>10937.695299999999</v>
      </c>
      <c r="AX206" s="18">
        <v>13215.041799999999</v>
      </c>
      <c r="AY206" s="18">
        <v>0</v>
      </c>
      <c r="AZ206" s="18">
        <v>127.764</v>
      </c>
      <c r="BA206" s="18">
        <v>0</v>
      </c>
      <c r="BB206" s="18">
        <f>Table2[[#This Row],[MRT Savings
Through Current FY]]+Table2[[#This Row],[MRT Savings
Next FY &amp; After]]</f>
        <v>127.764</v>
      </c>
      <c r="BC206" s="18">
        <v>1.8841000000000001</v>
      </c>
      <c r="BD206" s="18">
        <v>118.8479</v>
      </c>
      <c r="BE206" s="18">
        <v>0</v>
      </c>
      <c r="BF206" s="18">
        <f>Table2[[#This Row],[ST Savings
Through Current FY]]+Table2[[#This Row],[ST Savings
Next FY &amp; After]]</f>
        <v>118.8479</v>
      </c>
      <c r="BG206" s="18">
        <v>0</v>
      </c>
      <c r="BH206" s="18">
        <v>0</v>
      </c>
      <c r="BI206" s="18">
        <v>0</v>
      </c>
      <c r="BJ206" s="18">
        <f>Table2[[#This Row],[Energy Savings
Through Current FY]]+Table2[[#This Row],[Energy Savings
Next FY &amp; After]]</f>
        <v>0</v>
      </c>
      <c r="BK206" s="18">
        <v>0</v>
      </c>
      <c r="BL206" s="18">
        <v>0</v>
      </c>
      <c r="BM206" s="18">
        <v>0</v>
      </c>
      <c r="BN206" s="18">
        <f>Table2[[#This Row],[Bond Savings
Through Current FY]]+Table2[[#This Row],[Bond Savings
Next FY &amp; After]]</f>
        <v>0</v>
      </c>
      <c r="BO206" s="18">
        <v>1067.4033999999999</v>
      </c>
      <c r="BP206" s="18">
        <v>2523.9584</v>
      </c>
      <c r="BQ206" s="18">
        <v>10937.695299999999</v>
      </c>
      <c r="BR206" s="18">
        <f>Table2[[#This Row],[Total Savings
Through Current FY]]+Table2[[#This Row],[Total Savings
Next FY &amp; After]]</f>
        <v>13461.653699999999</v>
      </c>
      <c r="BS206" s="18">
        <v>0</v>
      </c>
      <c r="BT206" s="18">
        <v>0</v>
      </c>
      <c r="BU206" s="18">
        <v>0</v>
      </c>
      <c r="BV206" s="18">
        <f>Table2[[#This Row],[Recapture, Cancellation, or Reduction
Through Current FY]]+Table2[[#This Row],[Recapture, Cancellation, or Reduction
Next FY &amp; After]]</f>
        <v>0</v>
      </c>
      <c r="BW206" s="18">
        <v>0</v>
      </c>
      <c r="BX206" s="18">
        <v>0</v>
      </c>
      <c r="BY206" s="18">
        <v>0</v>
      </c>
      <c r="BZ206" s="18">
        <f>Table2[[#This Row],[Penalty Paid
Through Current FY]]+Table2[[#This Row],[Penalty Paid
Next FY &amp; After]]</f>
        <v>0</v>
      </c>
      <c r="CA206" s="18">
        <v>0</v>
      </c>
      <c r="CB206" s="18">
        <v>0</v>
      </c>
      <c r="CC206" s="18">
        <v>0</v>
      </c>
      <c r="CD206" s="18">
        <f>Table2[[#This Row],[Total Recapture &amp; Penalties
Through Current FY]]+Table2[[#This Row],[Total Recapture &amp; Penalties
Next FY &amp; After]]</f>
        <v>0</v>
      </c>
      <c r="CE206" s="18">
        <v>281.46100000000001</v>
      </c>
      <c r="CF206" s="18">
        <v>958.32100000000003</v>
      </c>
      <c r="CG206" s="18">
        <v>2908.5765999999999</v>
      </c>
      <c r="CH206" s="18">
        <f>Table2[[#This Row],[Total Net Tax Revenue Generated
Through Current FY]]+Table2[[#This Row],[Total Net Tax Revenue Generated
Next FY &amp; After]]</f>
        <v>3866.8975999999998</v>
      </c>
      <c r="CI206" s="18">
        <v>0</v>
      </c>
      <c r="CJ206" s="18">
        <v>0</v>
      </c>
      <c r="CK206" s="18">
        <v>0</v>
      </c>
      <c r="CL206" s="18">
        <v>0</v>
      </c>
      <c r="CM206" s="43">
        <v>19</v>
      </c>
      <c r="CN206" s="43">
        <v>0</v>
      </c>
      <c r="CO206" s="43">
        <v>0</v>
      </c>
      <c r="CP206" s="43">
        <v>10</v>
      </c>
      <c r="CQ206" s="43">
        <f>Table2[[#This Row],[Total Number of Industrial Jobs]]+Table2[[#This Row],[Total Number of Restaurant Jobs]]+Table2[[#This Row],[Total Number of Retail Jobs]]+Table2[[#This Row],[Total Number of Other Jobs]]</f>
        <v>29</v>
      </c>
      <c r="CR206" s="43">
        <v>19</v>
      </c>
      <c r="CS206" s="43">
        <v>0</v>
      </c>
      <c r="CT206" s="43">
        <v>0</v>
      </c>
      <c r="CU206" s="43">
        <v>10</v>
      </c>
      <c r="CV206" s="43">
        <f>Table2[[#This Row],[Number of Industrial Jobs Earning a Living Wage or more]]+Table2[[#This Row],[Number of Restaurant Jobs Earning a Living Wage or more]]+Table2[[#This Row],[Number of Retail Jobs Earning a Living Wage or more]]+Table2[[#This Row],[Number of Other Jobs Earning a Living Wage or more]]</f>
        <v>29</v>
      </c>
      <c r="CW206" s="47">
        <v>100</v>
      </c>
      <c r="CX206" s="47">
        <v>0</v>
      </c>
      <c r="CY206" s="47">
        <v>0</v>
      </c>
      <c r="CZ206" s="47">
        <v>100</v>
      </c>
      <c r="DA206" s="42">
        <v>1</v>
      </c>
      <c r="DB206" s="4"/>
      <c r="DE206" s="3"/>
      <c r="DF206" s="4"/>
      <c r="DG206" s="4"/>
      <c r="DH206" s="11"/>
      <c r="DI206" s="3"/>
      <c r="DJ206" s="1"/>
      <c r="DK206" s="1"/>
      <c r="DL206" s="1"/>
    </row>
    <row r="207" spans="1:116" x14ac:dyDescent="0.2">
      <c r="A207" s="12">
        <v>94136</v>
      </c>
      <c r="B207" s="14" t="s">
        <v>1056</v>
      </c>
      <c r="C207" s="15" t="s">
        <v>1495</v>
      </c>
      <c r="D207" s="15" t="s">
        <v>1058</v>
      </c>
      <c r="E207" s="25" t="s">
        <v>1733</v>
      </c>
      <c r="F207" s="26" t="s">
        <v>13</v>
      </c>
      <c r="G207" s="16">
        <v>22517713</v>
      </c>
      <c r="H207" s="14" t="s">
        <v>22</v>
      </c>
      <c r="I207" s="14" t="s">
        <v>1057</v>
      </c>
      <c r="J207" s="12">
        <v>12</v>
      </c>
      <c r="K207" s="14" t="s">
        <v>25</v>
      </c>
      <c r="L207" s="15" t="s">
        <v>2341</v>
      </c>
      <c r="M207" s="15" t="s">
        <v>1902</v>
      </c>
      <c r="N207" s="15">
        <v>184163</v>
      </c>
      <c r="O207" s="15">
        <v>33000</v>
      </c>
      <c r="P207" s="13">
        <v>22</v>
      </c>
      <c r="Q207" s="13">
        <v>52</v>
      </c>
      <c r="R207" s="13">
        <v>0</v>
      </c>
      <c r="S207" s="13">
        <v>0</v>
      </c>
      <c r="T207" s="13">
        <v>0</v>
      </c>
      <c r="U207" s="13">
        <v>0</v>
      </c>
      <c r="V207" s="13">
        <v>0</v>
      </c>
      <c r="W207" s="13">
        <v>0</v>
      </c>
      <c r="X207" s="13">
        <v>24</v>
      </c>
      <c r="Y207" s="13">
        <v>0</v>
      </c>
      <c r="Z207" s="13">
        <v>0</v>
      </c>
      <c r="AA207" s="13">
        <v>0</v>
      </c>
      <c r="AB207" s="13" t="s">
        <v>16</v>
      </c>
      <c r="AC207" s="13" t="s">
        <v>17</v>
      </c>
      <c r="AD207" s="17">
        <v>0</v>
      </c>
      <c r="AE207" s="13">
        <v>0</v>
      </c>
      <c r="AF207" s="13">
        <v>0</v>
      </c>
      <c r="AG207" s="13">
        <v>0</v>
      </c>
      <c r="AH207" s="13">
        <v>0</v>
      </c>
      <c r="AI207" s="18">
        <v>421.17739999999998</v>
      </c>
      <c r="AJ207" s="18">
        <v>2709.1691999999998</v>
      </c>
      <c r="AK207" s="18">
        <v>3356.7627000000002</v>
      </c>
      <c r="AL207" s="27">
        <f>Table2[[#This Row],[Direct Tax Revenue
Through Current FY]]+Table2[[#This Row],[Direct Tax Revenue
Next FY &amp; After]]</f>
        <v>6065.9318999999996</v>
      </c>
      <c r="AM207" s="18">
        <v>136.14240000000001</v>
      </c>
      <c r="AN207" s="18">
        <v>298.25119999999998</v>
      </c>
      <c r="AO207" s="18">
        <v>762.85640000000001</v>
      </c>
      <c r="AP207" s="18">
        <f>Table2[[#This Row],[Indirect  &amp; Induced Tax Revenue
Through Current FY]]+Table2[[#This Row],[Indirect  &amp; Induced Tax Revenue
Next FY &amp; After]]</f>
        <v>1061.1076</v>
      </c>
      <c r="AQ207" s="18">
        <v>557.31979999999999</v>
      </c>
      <c r="AR207" s="18">
        <v>3007.4204</v>
      </c>
      <c r="AS207" s="18">
        <v>4119.6190999999999</v>
      </c>
      <c r="AT207" s="18">
        <f>Table2[[#This Row],[Total Tax Revenue Generated
Through Current FY]]+Table2[[#This Row],[Total Tax Revenues Generated 
Next FY &amp; After]]</f>
        <v>7127.0394999999999</v>
      </c>
      <c r="AU207" s="18">
        <f>VLOOKUP(A:A,[1]AssistancePivot!$1:$1048576,86,FALSE)</f>
        <v>285.20639999999997</v>
      </c>
      <c r="AV207" s="18">
        <v>962.15139999999997</v>
      </c>
      <c r="AW207" s="18">
        <v>3356.7628</v>
      </c>
      <c r="AX207" s="18">
        <v>4318.9142000000002</v>
      </c>
      <c r="AY207" s="18">
        <v>0</v>
      </c>
      <c r="AZ207" s="18">
        <v>318.86399999999998</v>
      </c>
      <c r="BA207" s="18">
        <v>0</v>
      </c>
      <c r="BB207" s="18">
        <f>Table2[[#This Row],[MRT Savings
Through Current FY]]+Table2[[#This Row],[MRT Savings
Next FY &amp; After]]</f>
        <v>318.86399999999998</v>
      </c>
      <c r="BC207" s="18">
        <v>43.100999999999999</v>
      </c>
      <c r="BD207" s="18">
        <v>115.9293</v>
      </c>
      <c r="BE207" s="18">
        <v>245.78200000000001</v>
      </c>
      <c r="BF207" s="18">
        <f>Table2[[#This Row],[ST Savings
Through Current FY]]+Table2[[#This Row],[ST Savings
Next FY &amp; After]]</f>
        <v>361.71129999999999</v>
      </c>
      <c r="BG207" s="18">
        <v>0</v>
      </c>
      <c r="BH207" s="18">
        <v>0</v>
      </c>
      <c r="BI207" s="18">
        <v>0</v>
      </c>
      <c r="BJ207" s="18">
        <f>Table2[[#This Row],[Energy Savings
Through Current FY]]+Table2[[#This Row],[Energy Savings
Next FY &amp; After]]</f>
        <v>0</v>
      </c>
      <c r="BK207" s="18">
        <v>0</v>
      </c>
      <c r="BL207" s="18">
        <v>0</v>
      </c>
      <c r="BM207" s="18">
        <v>0</v>
      </c>
      <c r="BN207" s="18">
        <f>Table2[[#This Row],[Bond Savings
Through Current FY]]+Table2[[#This Row],[Bond Savings
Next FY &amp; After]]</f>
        <v>0</v>
      </c>
      <c r="BO207" s="18">
        <v>328.30739999999997</v>
      </c>
      <c r="BP207" s="18">
        <v>1396.9447</v>
      </c>
      <c r="BQ207" s="18">
        <v>3602.5448000000001</v>
      </c>
      <c r="BR207" s="18">
        <f>Table2[[#This Row],[Total Savings
Through Current FY]]+Table2[[#This Row],[Total Savings
Next FY &amp; After]]</f>
        <v>4999.4894999999997</v>
      </c>
      <c r="BS207" s="18">
        <v>0</v>
      </c>
      <c r="BT207" s="18">
        <v>0</v>
      </c>
      <c r="BU207" s="18">
        <v>0</v>
      </c>
      <c r="BV207" s="18">
        <f>Table2[[#This Row],[Recapture, Cancellation, or Reduction
Through Current FY]]+Table2[[#This Row],[Recapture, Cancellation, or Reduction
Next FY &amp; After]]</f>
        <v>0</v>
      </c>
      <c r="BW207" s="18">
        <v>0</v>
      </c>
      <c r="BX207" s="18">
        <v>0</v>
      </c>
      <c r="BY207" s="18">
        <v>0</v>
      </c>
      <c r="BZ207" s="18">
        <f>Table2[[#This Row],[Penalty Paid
Through Current FY]]+Table2[[#This Row],[Penalty Paid
Next FY &amp; After]]</f>
        <v>0</v>
      </c>
      <c r="CA207" s="18">
        <v>0</v>
      </c>
      <c r="CB207" s="18">
        <v>0</v>
      </c>
      <c r="CC207" s="18">
        <v>0</v>
      </c>
      <c r="CD207" s="18">
        <f>Table2[[#This Row],[Total Recapture &amp; Penalties
Through Current FY]]+Table2[[#This Row],[Total Recapture &amp; Penalties
Next FY &amp; After]]</f>
        <v>0</v>
      </c>
      <c r="CE207" s="18">
        <v>229.01240000000001</v>
      </c>
      <c r="CF207" s="18">
        <v>1610.4757</v>
      </c>
      <c r="CG207" s="18">
        <v>517.07429999999999</v>
      </c>
      <c r="CH207" s="18">
        <f>Table2[[#This Row],[Total Net Tax Revenue Generated
Through Current FY]]+Table2[[#This Row],[Total Net Tax Revenue Generated
Next FY &amp; After]]</f>
        <v>2127.5500000000002</v>
      </c>
      <c r="CI207" s="18">
        <v>0</v>
      </c>
      <c r="CJ207" s="18">
        <v>0</v>
      </c>
      <c r="CK207" s="18">
        <v>0</v>
      </c>
      <c r="CL207" s="18">
        <v>0</v>
      </c>
      <c r="CM207" s="43">
        <v>24</v>
      </c>
      <c r="CN207" s="43">
        <v>0</v>
      </c>
      <c r="CO207" s="43">
        <v>0</v>
      </c>
      <c r="CP207" s="43">
        <v>0</v>
      </c>
      <c r="CQ207" s="43">
        <f>Table2[[#This Row],[Total Number of Industrial Jobs]]+Table2[[#This Row],[Total Number of Restaurant Jobs]]+Table2[[#This Row],[Total Number of Retail Jobs]]+Table2[[#This Row],[Total Number of Other Jobs]]</f>
        <v>24</v>
      </c>
      <c r="CR207" s="43">
        <v>24</v>
      </c>
      <c r="CS207" s="43">
        <v>0</v>
      </c>
      <c r="CT207" s="43">
        <v>0</v>
      </c>
      <c r="CU207" s="43">
        <v>0</v>
      </c>
      <c r="CV207" s="43">
        <f>Table2[[#This Row],[Number of Industrial Jobs Earning a Living Wage or more]]+Table2[[#This Row],[Number of Restaurant Jobs Earning a Living Wage or more]]+Table2[[#This Row],[Number of Retail Jobs Earning a Living Wage or more]]+Table2[[#This Row],[Number of Other Jobs Earning a Living Wage or more]]</f>
        <v>24</v>
      </c>
      <c r="CW207" s="47">
        <v>100</v>
      </c>
      <c r="CX207" s="47">
        <v>0</v>
      </c>
      <c r="CY207" s="47">
        <v>0</v>
      </c>
      <c r="CZ207" s="47">
        <v>0</v>
      </c>
      <c r="DA207" s="42">
        <v>1</v>
      </c>
      <c r="DB207" s="4"/>
      <c r="DE207" s="3"/>
      <c r="DF207" s="4"/>
      <c r="DG207" s="4"/>
      <c r="DH207" s="11"/>
      <c r="DI207" s="3"/>
      <c r="DJ207" s="1"/>
      <c r="DK207" s="1"/>
      <c r="DL207" s="1"/>
    </row>
    <row r="208" spans="1:116" x14ac:dyDescent="0.2">
      <c r="A208" s="12">
        <v>92232</v>
      </c>
      <c r="B208" s="14" t="s">
        <v>51</v>
      </c>
      <c r="C208" s="15" t="s">
        <v>1496</v>
      </c>
      <c r="D208" s="15" t="s">
        <v>53</v>
      </c>
      <c r="E208" s="25" t="s">
        <v>1655</v>
      </c>
      <c r="F208" s="26" t="s">
        <v>41</v>
      </c>
      <c r="G208" s="16">
        <v>6400000</v>
      </c>
      <c r="H208" s="14" t="s">
        <v>54</v>
      </c>
      <c r="I208" s="14" t="s">
        <v>52</v>
      </c>
      <c r="J208" s="12">
        <v>17</v>
      </c>
      <c r="K208" s="14" t="s">
        <v>25</v>
      </c>
      <c r="L208" s="15" t="s">
        <v>1913</v>
      </c>
      <c r="M208" s="15" t="s">
        <v>1914</v>
      </c>
      <c r="N208" s="15">
        <v>309000</v>
      </c>
      <c r="O208" s="15">
        <v>290000</v>
      </c>
      <c r="P208" s="13">
        <v>0</v>
      </c>
      <c r="Q208" s="13">
        <v>40</v>
      </c>
      <c r="R208" s="13">
        <v>0</v>
      </c>
      <c r="S208" s="13">
        <v>0</v>
      </c>
      <c r="T208" s="13">
        <v>2</v>
      </c>
      <c r="U208" s="13">
        <v>0</v>
      </c>
      <c r="V208" s="13">
        <v>620</v>
      </c>
      <c r="W208" s="13">
        <v>0</v>
      </c>
      <c r="X208" s="13">
        <v>0</v>
      </c>
      <c r="Y208" s="13">
        <v>622</v>
      </c>
      <c r="Z208" s="13">
        <v>621</v>
      </c>
      <c r="AA208" s="13">
        <v>84.565916398713824</v>
      </c>
      <c r="AB208" s="13" t="s">
        <v>16</v>
      </c>
      <c r="AC208" s="13" t="s">
        <v>17</v>
      </c>
      <c r="AD208" s="17">
        <v>25</v>
      </c>
      <c r="AE208" s="13">
        <v>0</v>
      </c>
      <c r="AF208" s="13">
        <v>514</v>
      </c>
      <c r="AG208" s="13">
        <v>32</v>
      </c>
      <c r="AH208" s="13">
        <v>51</v>
      </c>
      <c r="AI208" s="18">
        <v>10188.733700000001</v>
      </c>
      <c r="AJ208" s="18">
        <v>55849.034899999999</v>
      </c>
      <c r="AK208" s="18">
        <v>3446.8732</v>
      </c>
      <c r="AL208" s="27">
        <f>Table2[[#This Row],[Direct Tax Revenue
Through Current FY]]+Table2[[#This Row],[Direct Tax Revenue
Next FY &amp; After]]</f>
        <v>59295.908100000001</v>
      </c>
      <c r="AM208" s="18">
        <v>5481.5815000000002</v>
      </c>
      <c r="AN208" s="18">
        <v>34544.875899999999</v>
      </c>
      <c r="AO208" s="18">
        <v>1854.4322999999999</v>
      </c>
      <c r="AP208" s="18">
        <f>Table2[[#This Row],[Indirect  &amp; Induced Tax Revenue
Through Current FY]]+Table2[[#This Row],[Indirect  &amp; Induced Tax Revenue
Next FY &amp; After]]</f>
        <v>36399.308199999999</v>
      </c>
      <c r="AQ208" s="18">
        <v>15670.315199999999</v>
      </c>
      <c r="AR208" s="18">
        <v>90393.910799999998</v>
      </c>
      <c r="AS208" s="18">
        <v>5301.3055000000004</v>
      </c>
      <c r="AT208" s="18">
        <f>Table2[[#This Row],[Total Tax Revenue Generated
Through Current FY]]+Table2[[#This Row],[Total Tax Revenues Generated 
Next FY &amp; After]]</f>
        <v>95695.2163</v>
      </c>
      <c r="AU208" s="18">
        <f>VLOOKUP(A:A,[1]AssistancePivot!$1:$1048576,86,FALSE)</f>
        <v>351.05759999999998</v>
      </c>
      <c r="AV208" s="18">
        <v>2301.0830000000001</v>
      </c>
      <c r="AW208" s="18">
        <v>118.7637</v>
      </c>
      <c r="AX208" s="18">
        <v>2419.8467000000001</v>
      </c>
      <c r="AY208" s="18">
        <v>0</v>
      </c>
      <c r="AZ208" s="18">
        <v>112.288</v>
      </c>
      <c r="BA208" s="18">
        <v>0</v>
      </c>
      <c r="BB208" s="18">
        <f>Table2[[#This Row],[MRT Savings
Through Current FY]]+Table2[[#This Row],[MRT Savings
Next FY &amp; After]]</f>
        <v>112.288</v>
      </c>
      <c r="BC208" s="18">
        <v>0</v>
      </c>
      <c r="BD208" s="18">
        <v>0</v>
      </c>
      <c r="BE208" s="18">
        <v>0</v>
      </c>
      <c r="BF208" s="18">
        <f>Table2[[#This Row],[ST Savings
Through Current FY]]+Table2[[#This Row],[ST Savings
Next FY &amp; After]]</f>
        <v>0</v>
      </c>
      <c r="BG208" s="18">
        <v>0</v>
      </c>
      <c r="BH208" s="18">
        <v>13.1928</v>
      </c>
      <c r="BI208" s="18">
        <v>0</v>
      </c>
      <c r="BJ208" s="18">
        <f>Table2[[#This Row],[Energy Savings
Through Current FY]]+Table2[[#This Row],[Energy Savings
Next FY &amp; After]]</f>
        <v>13.1928</v>
      </c>
      <c r="BK208" s="18">
        <v>0</v>
      </c>
      <c r="BL208" s="18">
        <v>15.3582</v>
      </c>
      <c r="BM208" s="18">
        <v>0</v>
      </c>
      <c r="BN208" s="18">
        <f>Table2[[#This Row],[Bond Savings
Through Current FY]]+Table2[[#This Row],[Bond Savings
Next FY &amp; After]]</f>
        <v>15.3582</v>
      </c>
      <c r="BO208" s="18">
        <v>351.05759999999998</v>
      </c>
      <c r="BP208" s="18">
        <v>2441.922</v>
      </c>
      <c r="BQ208" s="18">
        <v>118.7637</v>
      </c>
      <c r="BR208" s="18">
        <f>Table2[[#This Row],[Total Savings
Through Current FY]]+Table2[[#This Row],[Total Savings
Next FY &amp; After]]</f>
        <v>2560.6857</v>
      </c>
      <c r="BS208" s="18">
        <v>0</v>
      </c>
      <c r="BT208" s="18">
        <v>0</v>
      </c>
      <c r="BU208" s="18">
        <v>0</v>
      </c>
      <c r="BV208" s="18">
        <f>Table2[[#This Row],[Recapture, Cancellation, or Reduction
Through Current FY]]+Table2[[#This Row],[Recapture, Cancellation, or Reduction
Next FY &amp; After]]</f>
        <v>0</v>
      </c>
      <c r="BW208" s="18">
        <v>0</v>
      </c>
      <c r="BX208" s="18">
        <v>0</v>
      </c>
      <c r="BY208" s="18">
        <v>0</v>
      </c>
      <c r="BZ208" s="18">
        <f>Table2[[#This Row],[Penalty Paid
Through Current FY]]+Table2[[#This Row],[Penalty Paid
Next FY &amp; After]]</f>
        <v>0</v>
      </c>
      <c r="CA208" s="18">
        <v>0</v>
      </c>
      <c r="CB208" s="18">
        <v>0</v>
      </c>
      <c r="CC208" s="18">
        <v>0</v>
      </c>
      <c r="CD208" s="18">
        <f>Table2[[#This Row],[Total Recapture &amp; Penalties
Through Current FY]]+Table2[[#This Row],[Total Recapture &amp; Penalties
Next FY &amp; After]]</f>
        <v>0</v>
      </c>
      <c r="CE208" s="18">
        <v>15319.257600000001</v>
      </c>
      <c r="CF208" s="18">
        <v>87951.988800000006</v>
      </c>
      <c r="CG208" s="18">
        <v>5182.5418</v>
      </c>
      <c r="CH208" s="18">
        <f>Table2[[#This Row],[Total Net Tax Revenue Generated
Through Current FY]]+Table2[[#This Row],[Total Net Tax Revenue Generated
Next FY &amp; After]]</f>
        <v>93134.530600000013</v>
      </c>
      <c r="CI208" s="18">
        <v>0</v>
      </c>
      <c r="CJ208" s="18">
        <v>0</v>
      </c>
      <c r="CK208" s="18">
        <v>0</v>
      </c>
      <c r="CL208" s="18">
        <v>0</v>
      </c>
      <c r="CM208" s="43">
        <v>622</v>
      </c>
      <c r="CN208" s="43">
        <v>0</v>
      </c>
      <c r="CO208" s="43">
        <v>0</v>
      </c>
      <c r="CP208" s="43">
        <v>0</v>
      </c>
      <c r="CQ208" s="43">
        <f>Table2[[#This Row],[Total Number of Industrial Jobs]]+Table2[[#This Row],[Total Number of Restaurant Jobs]]+Table2[[#This Row],[Total Number of Retail Jobs]]+Table2[[#This Row],[Total Number of Other Jobs]]</f>
        <v>622</v>
      </c>
      <c r="CR208" s="43">
        <v>622</v>
      </c>
      <c r="CS208" s="43">
        <v>0</v>
      </c>
      <c r="CT208" s="43">
        <v>0</v>
      </c>
      <c r="CU208" s="43">
        <v>0</v>
      </c>
      <c r="CV208" s="43">
        <f>Table2[[#This Row],[Number of Industrial Jobs Earning a Living Wage or more]]+Table2[[#This Row],[Number of Restaurant Jobs Earning a Living Wage or more]]+Table2[[#This Row],[Number of Retail Jobs Earning a Living Wage or more]]+Table2[[#This Row],[Number of Other Jobs Earning a Living Wage or more]]</f>
        <v>622</v>
      </c>
      <c r="CW208" s="47">
        <v>100</v>
      </c>
      <c r="CX208" s="47">
        <v>0</v>
      </c>
      <c r="CY208" s="47">
        <v>0</v>
      </c>
      <c r="CZ208" s="47">
        <v>0</v>
      </c>
      <c r="DA208" s="42">
        <v>1</v>
      </c>
      <c r="DB208" s="4"/>
      <c r="DE208" s="3"/>
      <c r="DF208" s="4"/>
      <c r="DG208" s="4"/>
      <c r="DH208" s="11"/>
      <c r="DI208" s="3"/>
      <c r="DJ208" s="1"/>
      <c r="DK208" s="1"/>
      <c r="DL208" s="1"/>
    </row>
    <row r="209" spans="1:116" x14ac:dyDescent="0.2">
      <c r="A209" s="12">
        <v>93975</v>
      </c>
      <c r="B209" s="14" t="s">
        <v>783</v>
      </c>
      <c r="C209" s="15" t="s">
        <v>1601</v>
      </c>
      <c r="D209" s="15" t="s">
        <v>785</v>
      </c>
      <c r="E209" s="25" t="s">
        <v>1743</v>
      </c>
      <c r="F209" s="26" t="s">
        <v>539</v>
      </c>
      <c r="G209" s="16">
        <v>12500000</v>
      </c>
      <c r="H209" s="14" t="s">
        <v>22</v>
      </c>
      <c r="I209" s="14" t="s">
        <v>784</v>
      </c>
      <c r="J209" s="12">
        <v>42</v>
      </c>
      <c r="K209" s="14" t="s">
        <v>12</v>
      </c>
      <c r="L209" s="15" t="s">
        <v>2240</v>
      </c>
      <c r="M209" s="15" t="s">
        <v>2241</v>
      </c>
      <c r="N209" s="15">
        <v>51012</v>
      </c>
      <c r="O209" s="15">
        <v>89730</v>
      </c>
      <c r="P209" s="13">
        <v>0</v>
      </c>
      <c r="Q209" s="13">
        <v>232</v>
      </c>
      <c r="R209" s="13">
        <v>0</v>
      </c>
      <c r="S209" s="13">
        <v>0</v>
      </c>
      <c r="T209" s="13">
        <v>287</v>
      </c>
      <c r="U209" s="13">
        <v>0</v>
      </c>
      <c r="V209" s="13">
        <v>69</v>
      </c>
      <c r="W209" s="13">
        <v>0</v>
      </c>
      <c r="X209" s="13">
        <v>0</v>
      </c>
      <c r="Y209" s="13">
        <v>356</v>
      </c>
      <c r="Z209" s="13">
        <v>212</v>
      </c>
      <c r="AA209" s="13">
        <v>98.033707865168537</v>
      </c>
      <c r="AB209" s="13" t="s">
        <v>16</v>
      </c>
      <c r="AC209" s="13" t="s">
        <v>16</v>
      </c>
      <c r="AD209" s="17">
        <v>6</v>
      </c>
      <c r="AE209" s="13">
        <v>0</v>
      </c>
      <c r="AF209" s="13">
        <v>288</v>
      </c>
      <c r="AG209" s="13">
        <v>27</v>
      </c>
      <c r="AH209" s="13">
        <v>35</v>
      </c>
      <c r="AI209" s="18">
        <v>1515.3132000000001</v>
      </c>
      <c r="AJ209" s="18">
        <v>8171.5709999999999</v>
      </c>
      <c r="AK209" s="18">
        <v>13211.849200000001</v>
      </c>
      <c r="AL209" s="27">
        <f>Table2[[#This Row],[Direct Tax Revenue
Through Current FY]]+Table2[[#This Row],[Direct Tax Revenue
Next FY &amp; After]]</f>
        <v>21383.4202</v>
      </c>
      <c r="AM209" s="18">
        <v>709.47770000000003</v>
      </c>
      <c r="AN209" s="18">
        <v>4160.1458000000002</v>
      </c>
      <c r="AO209" s="18">
        <v>6185.8593000000001</v>
      </c>
      <c r="AP209" s="18">
        <f>Table2[[#This Row],[Indirect  &amp; Induced Tax Revenue
Through Current FY]]+Table2[[#This Row],[Indirect  &amp; Induced Tax Revenue
Next FY &amp; After]]</f>
        <v>10346.0051</v>
      </c>
      <c r="AQ209" s="18">
        <v>2224.7909</v>
      </c>
      <c r="AR209" s="18">
        <v>12331.7168</v>
      </c>
      <c r="AS209" s="18">
        <v>19397.708500000001</v>
      </c>
      <c r="AT209" s="18">
        <f>Table2[[#This Row],[Total Tax Revenue Generated
Through Current FY]]+Table2[[#This Row],[Total Tax Revenues Generated 
Next FY &amp; After]]</f>
        <v>31729.425300000003</v>
      </c>
      <c r="AU209" s="18">
        <f>VLOOKUP(A:A,[1]AssistancePivot!$1:$1048576,86,FALSE)</f>
        <v>854.82579999999996</v>
      </c>
      <c r="AV209" s="18">
        <v>3902.5560999999998</v>
      </c>
      <c r="AW209" s="18">
        <v>7453.1328999999996</v>
      </c>
      <c r="AX209" s="18">
        <v>11355.688999999998</v>
      </c>
      <c r="AY209" s="18">
        <v>0</v>
      </c>
      <c r="AZ209" s="18">
        <v>175.81200000000001</v>
      </c>
      <c r="BA209" s="18">
        <v>0</v>
      </c>
      <c r="BB209" s="18">
        <f>Table2[[#This Row],[MRT Savings
Through Current FY]]+Table2[[#This Row],[MRT Savings
Next FY &amp; After]]</f>
        <v>175.81200000000001</v>
      </c>
      <c r="BC209" s="18">
        <v>0</v>
      </c>
      <c r="BD209" s="18">
        <v>0</v>
      </c>
      <c r="BE209" s="18">
        <v>0</v>
      </c>
      <c r="BF209" s="18">
        <f>Table2[[#This Row],[ST Savings
Through Current FY]]+Table2[[#This Row],[ST Savings
Next FY &amp; After]]</f>
        <v>0</v>
      </c>
      <c r="BG209" s="18">
        <v>0</v>
      </c>
      <c r="BH209" s="18">
        <v>0</v>
      </c>
      <c r="BI209" s="18">
        <v>0</v>
      </c>
      <c r="BJ209" s="18">
        <f>Table2[[#This Row],[Energy Savings
Through Current FY]]+Table2[[#This Row],[Energy Savings
Next FY &amp; After]]</f>
        <v>0</v>
      </c>
      <c r="BK209" s="18">
        <v>0</v>
      </c>
      <c r="BL209" s="18">
        <v>0</v>
      </c>
      <c r="BM209" s="18">
        <v>0</v>
      </c>
      <c r="BN209" s="18">
        <f>Table2[[#This Row],[Bond Savings
Through Current FY]]+Table2[[#This Row],[Bond Savings
Next FY &amp; After]]</f>
        <v>0</v>
      </c>
      <c r="BO209" s="18">
        <v>854.82579999999996</v>
      </c>
      <c r="BP209" s="18">
        <v>4078.3681000000001</v>
      </c>
      <c r="BQ209" s="18">
        <v>7453.1328999999996</v>
      </c>
      <c r="BR209" s="18">
        <f>Table2[[#This Row],[Total Savings
Through Current FY]]+Table2[[#This Row],[Total Savings
Next FY &amp; After]]</f>
        <v>11531.501</v>
      </c>
      <c r="BS209" s="18">
        <v>0</v>
      </c>
      <c r="BT209" s="18">
        <v>0</v>
      </c>
      <c r="BU209" s="18">
        <v>0</v>
      </c>
      <c r="BV209" s="18">
        <f>Table2[[#This Row],[Recapture, Cancellation, or Reduction
Through Current FY]]+Table2[[#This Row],[Recapture, Cancellation, or Reduction
Next FY &amp; After]]</f>
        <v>0</v>
      </c>
      <c r="BW209" s="18">
        <v>0</v>
      </c>
      <c r="BX209" s="18">
        <v>0</v>
      </c>
      <c r="BY209" s="18">
        <v>0</v>
      </c>
      <c r="BZ209" s="18">
        <f>Table2[[#This Row],[Penalty Paid
Through Current FY]]+Table2[[#This Row],[Penalty Paid
Next FY &amp; After]]</f>
        <v>0</v>
      </c>
      <c r="CA209" s="18">
        <v>0</v>
      </c>
      <c r="CB209" s="18">
        <v>0</v>
      </c>
      <c r="CC209" s="18">
        <v>0</v>
      </c>
      <c r="CD209" s="18">
        <f>Table2[[#This Row],[Total Recapture &amp; Penalties
Through Current FY]]+Table2[[#This Row],[Total Recapture &amp; Penalties
Next FY &amp; After]]</f>
        <v>0</v>
      </c>
      <c r="CE209" s="18">
        <v>1369.9650999999999</v>
      </c>
      <c r="CF209" s="18">
        <v>8253.3487000000005</v>
      </c>
      <c r="CG209" s="18">
        <v>11944.5756</v>
      </c>
      <c r="CH209" s="18">
        <f>Table2[[#This Row],[Total Net Tax Revenue Generated
Through Current FY]]+Table2[[#This Row],[Total Net Tax Revenue Generated
Next FY &amp; After]]</f>
        <v>20197.924299999999</v>
      </c>
      <c r="CI209" s="18">
        <v>0</v>
      </c>
      <c r="CJ209" s="18">
        <v>0</v>
      </c>
      <c r="CK209" s="18">
        <v>0</v>
      </c>
      <c r="CL209" s="18">
        <v>0</v>
      </c>
      <c r="CM209" s="43">
        <v>0</v>
      </c>
      <c r="CN209" s="43">
        <v>0</v>
      </c>
      <c r="CO209" s="43">
        <v>356</v>
      </c>
      <c r="CP209" s="43">
        <v>0</v>
      </c>
      <c r="CQ209" s="43">
        <f>Table2[[#This Row],[Total Number of Industrial Jobs]]+Table2[[#This Row],[Total Number of Restaurant Jobs]]+Table2[[#This Row],[Total Number of Retail Jobs]]+Table2[[#This Row],[Total Number of Other Jobs]]</f>
        <v>356</v>
      </c>
      <c r="CR209" s="43">
        <v>0</v>
      </c>
      <c r="CS209" s="43">
        <v>0</v>
      </c>
      <c r="CT209" s="43">
        <v>356</v>
      </c>
      <c r="CU209" s="43">
        <v>0</v>
      </c>
      <c r="CV209" s="43">
        <f>Table2[[#This Row],[Number of Industrial Jobs Earning a Living Wage or more]]+Table2[[#This Row],[Number of Restaurant Jobs Earning a Living Wage or more]]+Table2[[#This Row],[Number of Retail Jobs Earning a Living Wage or more]]+Table2[[#This Row],[Number of Other Jobs Earning a Living Wage or more]]</f>
        <v>356</v>
      </c>
      <c r="CW209" s="47">
        <v>0</v>
      </c>
      <c r="CX209" s="47">
        <v>0</v>
      </c>
      <c r="CY209" s="47">
        <v>100</v>
      </c>
      <c r="CZ209" s="47">
        <v>0</v>
      </c>
      <c r="DA209" s="42">
        <v>1</v>
      </c>
      <c r="DB209" s="4"/>
      <c r="DE209" s="3"/>
      <c r="DF209" s="4"/>
      <c r="DG209" s="4"/>
      <c r="DH209" s="11"/>
      <c r="DI209" s="3"/>
      <c r="DJ209" s="1"/>
      <c r="DK209" s="1"/>
      <c r="DL209" s="1"/>
    </row>
    <row r="210" spans="1:116" x14ac:dyDescent="0.2">
      <c r="A210" s="12">
        <v>94128</v>
      </c>
      <c r="B210" s="14" t="s">
        <v>1034</v>
      </c>
      <c r="C210" s="15" t="s">
        <v>1635</v>
      </c>
      <c r="D210" s="15" t="s">
        <v>1036</v>
      </c>
      <c r="E210" s="25" t="s">
        <v>1791</v>
      </c>
      <c r="F210" s="26" t="s">
        <v>13</v>
      </c>
      <c r="G210" s="16">
        <v>25000000</v>
      </c>
      <c r="H210" s="14" t="s">
        <v>690</v>
      </c>
      <c r="I210" s="14" t="s">
        <v>1035</v>
      </c>
      <c r="J210" s="12">
        <v>49</v>
      </c>
      <c r="K210" s="14" t="s">
        <v>106</v>
      </c>
      <c r="L210" s="15" t="s">
        <v>2326</v>
      </c>
      <c r="M210" s="15" t="s">
        <v>2327</v>
      </c>
      <c r="N210" s="15">
        <v>9166500</v>
      </c>
      <c r="O210" s="15">
        <v>233560</v>
      </c>
      <c r="P210" s="13">
        <v>334</v>
      </c>
      <c r="Q210" s="13">
        <v>30</v>
      </c>
      <c r="R210" s="13">
        <v>0</v>
      </c>
      <c r="S210" s="13">
        <v>0</v>
      </c>
      <c r="T210" s="13">
        <v>0</v>
      </c>
      <c r="U210" s="13">
        <v>0</v>
      </c>
      <c r="V210" s="13">
        <v>0</v>
      </c>
      <c r="W210" s="13">
        <v>0</v>
      </c>
      <c r="X210" s="13">
        <v>0</v>
      </c>
      <c r="Y210" s="13">
        <v>0</v>
      </c>
      <c r="Z210" s="13">
        <v>351</v>
      </c>
      <c r="AA210" s="13">
        <v>0</v>
      </c>
      <c r="AB210" s="13">
        <v>0</v>
      </c>
      <c r="AC210" s="13">
        <v>0</v>
      </c>
      <c r="AD210" s="17">
        <v>0</v>
      </c>
      <c r="AE210" s="13">
        <v>0</v>
      </c>
      <c r="AF210" s="13">
        <v>0</v>
      </c>
      <c r="AG210" s="13">
        <v>0</v>
      </c>
      <c r="AH210" s="13">
        <v>0</v>
      </c>
      <c r="AI210" s="18">
        <v>9854.6998000000003</v>
      </c>
      <c r="AJ210" s="18">
        <v>55056.142</v>
      </c>
      <c r="AK210" s="18">
        <v>0</v>
      </c>
      <c r="AL210" s="27">
        <f>Table2[[#This Row],[Direct Tax Revenue
Through Current FY]]+Table2[[#This Row],[Direct Tax Revenue
Next FY &amp; After]]</f>
        <v>55056.142</v>
      </c>
      <c r="AM210" s="18">
        <v>1765.0482999999999</v>
      </c>
      <c r="AN210" s="18">
        <v>10915.772300000001</v>
      </c>
      <c r="AO210" s="18">
        <v>0</v>
      </c>
      <c r="AP210" s="18">
        <f>Table2[[#This Row],[Indirect  &amp; Induced Tax Revenue
Through Current FY]]+Table2[[#This Row],[Indirect  &amp; Induced Tax Revenue
Next FY &amp; After]]</f>
        <v>10915.772300000001</v>
      </c>
      <c r="AQ210" s="18">
        <v>11619.748100000001</v>
      </c>
      <c r="AR210" s="18">
        <v>65971.914300000004</v>
      </c>
      <c r="AS210" s="18">
        <v>0</v>
      </c>
      <c r="AT210" s="18">
        <f>Table2[[#This Row],[Total Tax Revenue Generated
Through Current FY]]+Table2[[#This Row],[Total Tax Revenues Generated 
Next FY &amp; After]]</f>
        <v>65971.914300000004</v>
      </c>
      <c r="AU210" s="18">
        <f>VLOOKUP(A:A,[1]AssistancePivot!$1:$1048576,86,FALSE)</f>
        <v>0</v>
      </c>
      <c r="AV210" s="18">
        <v>0</v>
      </c>
      <c r="AW210" s="18">
        <v>0</v>
      </c>
      <c r="AX210" s="18">
        <v>0</v>
      </c>
      <c r="AY210" s="18">
        <v>0</v>
      </c>
      <c r="AZ210" s="18">
        <v>0</v>
      </c>
      <c r="BA210" s="18">
        <v>0</v>
      </c>
      <c r="BB210" s="18">
        <f>Table2[[#This Row],[MRT Savings
Through Current FY]]+Table2[[#This Row],[MRT Savings
Next FY &amp; After]]</f>
        <v>0</v>
      </c>
      <c r="BC210" s="18">
        <v>0</v>
      </c>
      <c r="BD210" s="18">
        <v>173.83779999999999</v>
      </c>
      <c r="BE210" s="18">
        <v>0</v>
      </c>
      <c r="BF210" s="18">
        <f>Table2[[#This Row],[ST Savings
Through Current FY]]+Table2[[#This Row],[ST Savings
Next FY &amp; After]]</f>
        <v>173.83779999999999</v>
      </c>
      <c r="BG210" s="18">
        <v>0</v>
      </c>
      <c r="BH210" s="18">
        <v>0</v>
      </c>
      <c r="BI210" s="18">
        <v>0</v>
      </c>
      <c r="BJ210" s="18">
        <f>Table2[[#This Row],[Energy Savings
Through Current FY]]+Table2[[#This Row],[Energy Savings
Next FY &amp; After]]</f>
        <v>0</v>
      </c>
      <c r="BK210" s="18">
        <v>0</v>
      </c>
      <c r="BL210" s="18">
        <v>0</v>
      </c>
      <c r="BM210" s="18">
        <v>0</v>
      </c>
      <c r="BN210" s="18">
        <f>Table2[[#This Row],[Bond Savings
Through Current FY]]+Table2[[#This Row],[Bond Savings
Next FY &amp; After]]</f>
        <v>0</v>
      </c>
      <c r="BO210" s="18">
        <v>0</v>
      </c>
      <c r="BP210" s="18">
        <v>173.83779999999999</v>
      </c>
      <c r="BQ210" s="18">
        <v>0</v>
      </c>
      <c r="BR210" s="18">
        <f>Table2[[#This Row],[Total Savings
Through Current FY]]+Table2[[#This Row],[Total Savings
Next FY &amp; After]]</f>
        <v>173.83779999999999</v>
      </c>
      <c r="BS210" s="18">
        <v>0</v>
      </c>
      <c r="BT210" s="18">
        <v>0</v>
      </c>
      <c r="BU210" s="18">
        <v>0</v>
      </c>
      <c r="BV210" s="18">
        <f>Table2[[#This Row],[Recapture, Cancellation, or Reduction
Through Current FY]]+Table2[[#This Row],[Recapture, Cancellation, or Reduction
Next FY &amp; After]]</f>
        <v>0</v>
      </c>
      <c r="BW210" s="18">
        <v>0</v>
      </c>
      <c r="BX210" s="18">
        <v>0</v>
      </c>
      <c r="BY210" s="18">
        <v>0</v>
      </c>
      <c r="BZ210" s="18">
        <f>Table2[[#This Row],[Penalty Paid
Through Current FY]]+Table2[[#This Row],[Penalty Paid
Next FY &amp; After]]</f>
        <v>0</v>
      </c>
      <c r="CA210" s="18">
        <v>0</v>
      </c>
      <c r="CB210" s="18">
        <v>0</v>
      </c>
      <c r="CC210" s="18">
        <v>0</v>
      </c>
      <c r="CD210" s="18">
        <f>Table2[[#This Row],[Total Recapture &amp; Penalties
Through Current FY]]+Table2[[#This Row],[Total Recapture &amp; Penalties
Next FY &amp; After]]</f>
        <v>0</v>
      </c>
      <c r="CE210" s="18">
        <v>11619.748100000001</v>
      </c>
      <c r="CF210" s="18">
        <v>65798.076499999996</v>
      </c>
      <c r="CG210" s="18">
        <v>0</v>
      </c>
      <c r="CH210" s="18">
        <f>Table2[[#This Row],[Total Net Tax Revenue Generated
Through Current FY]]+Table2[[#This Row],[Total Net Tax Revenue Generated
Next FY &amp; After]]</f>
        <v>65798.076499999996</v>
      </c>
      <c r="CI210" s="18">
        <v>0</v>
      </c>
      <c r="CJ210" s="18">
        <v>0</v>
      </c>
      <c r="CK210" s="18">
        <v>0</v>
      </c>
      <c r="CL210" s="18">
        <v>0</v>
      </c>
      <c r="CM210" s="43"/>
      <c r="CN210" s="43"/>
      <c r="CO210" s="43"/>
      <c r="CP210" s="43"/>
      <c r="CQ210" s="43"/>
      <c r="CR210" s="43"/>
      <c r="CS210" s="43"/>
      <c r="CT210" s="43"/>
      <c r="CU210" s="43"/>
      <c r="CV210" s="43"/>
      <c r="CW210" s="47"/>
      <c r="CX210" s="47"/>
      <c r="CY210" s="47"/>
      <c r="CZ210" s="47"/>
      <c r="DA210" s="42"/>
      <c r="DB210" s="4"/>
      <c r="DE210" s="3"/>
      <c r="DF210" s="4"/>
      <c r="DG210" s="4"/>
      <c r="DH210" s="11"/>
      <c r="DI210" s="3"/>
      <c r="DJ210" s="1"/>
      <c r="DK210" s="1"/>
      <c r="DL210" s="1"/>
    </row>
    <row r="211" spans="1:116" x14ac:dyDescent="0.2">
      <c r="A211" s="12">
        <v>93967</v>
      </c>
      <c r="B211" s="14" t="s">
        <v>769</v>
      </c>
      <c r="C211" s="15" t="s">
        <v>1580</v>
      </c>
      <c r="D211" s="15" t="s">
        <v>1741</v>
      </c>
      <c r="E211" s="25" t="s">
        <v>1655</v>
      </c>
      <c r="F211" s="26" t="s">
        <v>13</v>
      </c>
      <c r="G211" s="16">
        <v>13983527</v>
      </c>
      <c r="H211" s="14" t="s">
        <v>123</v>
      </c>
      <c r="I211" s="14" t="s">
        <v>770</v>
      </c>
      <c r="J211" s="12">
        <v>35</v>
      </c>
      <c r="K211" s="14" t="s">
        <v>12</v>
      </c>
      <c r="L211" s="15" t="s">
        <v>2230</v>
      </c>
      <c r="M211" s="15" t="s">
        <v>1967</v>
      </c>
      <c r="N211" s="15">
        <v>26365</v>
      </c>
      <c r="O211" s="15">
        <v>48923</v>
      </c>
      <c r="P211" s="13">
        <v>0</v>
      </c>
      <c r="Q211" s="13">
        <v>54</v>
      </c>
      <c r="R211" s="13">
        <v>0</v>
      </c>
      <c r="S211" s="13">
        <v>4</v>
      </c>
      <c r="T211" s="13">
        <v>10</v>
      </c>
      <c r="U211" s="13">
        <v>2</v>
      </c>
      <c r="V211" s="13">
        <v>66</v>
      </c>
      <c r="W211" s="13">
        <v>0</v>
      </c>
      <c r="X211" s="13">
        <v>0</v>
      </c>
      <c r="Y211" s="13">
        <v>82</v>
      </c>
      <c r="Z211" s="13">
        <v>75</v>
      </c>
      <c r="AA211" s="13">
        <v>18.292682926829269</v>
      </c>
      <c r="AB211" s="13" t="s">
        <v>16</v>
      </c>
      <c r="AC211" s="13" t="s">
        <v>17</v>
      </c>
      <c r="AD211" s="17">
        <v>0</v>
      </c>
      <c r="AE211" s="13">
        <v>0</v>
      </c>
      <c r="AF211" s="13">
        <v>0</v>
      </c>
      <c r="AG211" s="13">
        <v>0</v>
      </c>
      <c r="AH211" s="13">
        <v>0</v>
      </c>
      <c r="AI211" s="18">
        <v>485.93819999999999</v>
      </c>
      <c r="AJ211" s="18">
        <v>3666.1514000000002</v>
      </c>
      <c r="AK211" s="18">
        <v>575.35239999999999</v>
      </c>
      <c r="AL211" s="27">
        <f>Table2[[#This Row],[Direct Tax Revenue
Through Current FY]]+Table2[[#This Row],[Direct Tax Revenue
Next FY &amp; After]]</f>
        <v>4241.5038000000004</v>
      </c>
      <c r="AM211" s="18">
        <v>247.79669999999999</v>
      </c>
      <c r="AN211" s="18">
        <v>2237.6120999999998</v>
      </c>
      <c r="AO211" s="18">
        <v>293.39210000000003</v>
      </c>
      <c r="AP211" s="18">
        <f>Table2[[#This Row],[Indirect  &amp; Induced Tax Revenue
Through Current FY]]+Table2[[#This Row],[Indirect  &amp; Induced Tax Revenue
Next FY &amp; After]]</f>
        <v>2531.0041999999999</v>
      </c>
      <c r="AQ211" s="18">
        <v>733.73490000000004</v>
      </c>
      <c r="AR211" s="18">
        <v>5903.7635</v>
      </c>
      <c r="AS211" s="18">
        <v>868.74450000000002</v>
      </c>
      <c r="AT211" s="18">
        <f>Table2[[#This Row],[Total Tax Revenue Generated
Through Current FY]]+Table2[[#This Row],[Total Tax Revenues Generated 
Next FY &amp; After]]</f>
        <v>6772.5079999999998</v>
      </c>
      <c r="AU211" s="18">
        <f>VLOOKUP(A:A,[1]AssistancePivot!$1:$1048576,86,FALSE)</f>
        <v>147.90270000000001</v>
      </c>
      <c r="AV211" s="18">
        <v>496.06689999999998</v>
      </c>
      <c r="AW211" s="18">
        <v>175.1173</v>
      </c>
      <c r="AX211" s="18">
        <v>671.18419999999992</v>
      </c>
      <c r="AY211" s="18">
        <v>0</v>
      </c>
      <c r="AZ211" s="18">
        <v>0</v>
      </c>
      <c r="BA211" s="18">
        <v>0</v>
      </c>
      <c r="BB211" s="18">
        <f>Table2[[#This Row],[MRT Savings
Through Current FY]]+Table2[[#This Row],[MRT Savings
Next FY &amp; After]]</f>
        <v>0</v>
      </c>
      <c r="BC211" s="18">
        <v>0</v>
      </c>
      <c r="BD211" s="18">
        <v>26.729700000000001</v>
      </c>
      <c r="BE211" s="18">
        <v>0</v>
      </c>
      <c r="BF211" s="18">
        <f>Table2[[#This Row],[ST Savings
Through Current FY]]+Table2[[#This Row],[ST Savings
Next FY &amp; After]]</f>
        <v>26.729700000000001</v>
      </c>
      <c r="BG211" s="18">
        <v>0</v>
      </c>
      <c r="BH211" s="18">
        <v>0</v>
      </c>
      <c r="BI211" s="18">
        <v>0</v>
      </c>
      <c r="BJ211" s="18">
        <f>Table2[[#This Row],[Energy Savings
Through Current FY]]+Table2[[#This Row],[Energy Savings
Next FY &amp; After]]</f>
        <v>0</v>
      </c>
      <c r="BK211" s="18">
        <v>0</v>
      </c>
      <c r="BL211" s="18">
        <v>0</v>
      </c>
      <c r="BM211" s="18">
        <v>0</v>
      </c>
      <c r="BN211" s="18">
        <f>Table2[[#This Row],[Bond Savings
Through Current FY]]+Table2[[#This Row],[Bond Savings
Next FY &amp; After]]</f>
        <v>0</v>
      </c>
      <c r="BO211" s="18">
        <v>147.90270000000001</v>
      </c>
      <c r="BP211" s="18">
        <v>522.79660000000001</v>
      </c>
      <c r="BQ211" s="18">
        <v>175.1173</v>
      </c>
      <c r="BR211" s="18">
        <f>Table2[[#This Row],[Total Savings
Through Current FY]]+Table2[[#This Row],[Total Savings
Next FY &amp; After]]</f>
        <v>697.91390000000001</v>
      </c>
      <c r="BS211" s="18">
        <v>0</v>
      </c>
      <c r="BT211" s="18">
        <v>0</v>
      </c>
      <c r="BU211" s="18">
        <v>0</v>
      </c>
      <c r="BV211" s="18">
        <f>Table2[[#This Row],[Recapture, Cancellation, or Reduction
Through Current FY]]+Table2[[#This Row],[Recapture, Cancellation, or Reduction
Next FY &amp; After]]</f>
        <v>0</v>
      </c>
      <c r="BW211" s="18">
        <v>0</v>
      </c>
      <c r="BX211" s="18">
        <v>0</v>
      </c>
      <c r="BY211" s="18">
        <v>0</v>
      </c>
      <c r="BZ211" s="18">
        <f>Table2[[#This Row],[Penalty Paid
Through Current FY]]+Table2[[#This Row],[Penalty Paid
Next FY &amp; After]]</f>
        <v>0</v>
      </c>
      <c r="CA211" s="18">
        <v>0</v>
      </c>
      <c r="CB211" s="18">
        <v>0</v>
      </c>
      <c r="CC211" s="18">
        <v>0</v>
      </c>
      <c r="CD211" s="18">
        <f>Table2[[#This Row],[Total Recapture &amp; Penalties
Through Current FY]]+Table2[[#This Row],[Total Recapture &amp; Penalties
Next FY &amp; After]]</f>
        <v>0</v>
      </c>
      <c r="CE211" s="18">
        <v>585.83219999999994</v>
      </c>
      <c r="CF211" s="18">
        <v>5380.9669000000004</v>
      </c>
      <c r="CG211" s="18">
        <v>693.62720000000002</v>
      </c>
      <c r="CH211" s="18">
        <f>Table2[[#This Row],[Total Net Tax Revenue Generated
Through Current FY]]+Table2[[#This Row],[Total Net Tax Revenue Generated
Next FY &amp; After]]</f>
        <v>6074.5941000000003</v>
      </c>
      <c r="CI211" s="18">
        <v>0</v>
      </c>
      <c r="CJ211" s="18">
        <v>0</v>
      </c>
      <c r="CK211" s="18">
        <v>0</v>
      </c>
      <c r="CL211" s="18">
        <v>0</v>
      </c>
      <c r="CM211" s="43">
        <v>82</v>
      </c>
      <c r="CN211" s="43">
        <v>0</v>
      </c>
      <c r="CO211" s="43">
        <v>0</v>
      </c>
      <c r="CP211" s="43">
        <v>0</v>
      </c>
      <c r="CQ211" s="43">
        <f>Table2[[#This Row],[Total Number of Industrial Jobs]]+Table2[[#This Row],[Total Number of Restaurant Jobs]]+Table2[[#This Row],[Total Number of Retail Jobs]]+Table2[[#This Row],[Total Number of Other Jobs]]</f>
        <v>82</v>
      </c>
      <c r="CR211" s="43">
        <v>82</v>
      </c>
      <c r="CS211" s="43">
        <v>0</v>
      </c>
      <c r="CT211" s="43">
        <v>0</v>
      </c>
      <c r="CU211" s="43">
        <v>0</v>
      </c>
      <c r="CV211" s="43">
        <f>Table2[[#This Row],[Number of Industrial Jobs Earning a Living Wage or more]]+Table2[[#This Row],[Number of Restaurant Jobs Earning a Living Wage or more]]+Table2[[#This Row],[Number of Retail Jobs Earning a Living Wage or more]]+Table2[[#This Row],[Number of Other Jobs Earning a Living Wage or more]]</f>
        <v>82</v>
      </c>
      <c r="CW211" s="47">
        <v>100</v>
      </c>
      <c r="CX211" s="47">
        <v>0</v>
      </c>
      <c r="CY211" s="47">
        <v>0</v>
      </c>
      <c r="CZ211" s="47">
        <v>0</v>
      </c>
      <c r="DA211" s="42">
        <v>1</v>
      </c>
      <c r="DB211" s="4"/>
      <c r="DE211" s="3"/>
      <c r="DF211" s="4"/>
      <c r="DG211" s="4"/>
      <c r="DH211" s="11"/>
      <c r="DI211" s="3"/>
      <c r="DJ211" s="1"/>
      <c r="DK211" s="1"/>
      <c r="DL211" s="1"/>
    </row>
    <row r="212" spans="1:116" x14ac:dyDescent="0.2">
      <c r="A212" s="12">
        <v>94243</v>
      </c>
      <c r="B212" s="14" t="s">
        <v>1470</v>
      </c>
      <c r="C212" s="15" t="s">
        <v>1648</v>
      </c>
      <c r="D212" s="15" t="s">
        <v>1848</v>
      </c>
      <c r="E212" s="25" t="s">
        <v>1660</v>
      </c>
      <c r="F212" s="26" t="s">
        <v>13</v>
      </c>
      <c r="G212" s="16">
        <v>15488517</v>
      </c>
      <c r="H212" s="14" t="s">
        <v>123</v>
      </c>
      <c r="I212" s="14" t="s">
        <v>1881</v>
      </c>
      <c r="J212" s="12">
        <v>42</v>
      </c>
      <c r="K212" s="14" t="s">
        <v>12</v>
      </c>
      <c r="L212" s="15" t="s">
        <v>2408</v>
      </c>
      <c r="M212" s="15" t="s">
        <v>1923</v>
      </c>
      <c r="N212" s="15">
        <v>78024</v>
      </c>
      <c r="O212" s="15">
        <v>78024</v>
      </c>
      <c r="P212" s="13">
        <v>0</v>
      </c>
      <c r="Q212" s="13">
        <v>32</v>
      </c>
      <c r="R212" s="13">
        <v>0</v>
      </c>
      <c r="S212" s="13">
        <v>0</v>
      </c>
      <c r="T212" s="13">
        <v>0</v>
      </c>
      <c r="U212" s="13">
        <v>0</v>
      </c>
      <c r="V212" s="13">
        <v>0</v>
      </c>
      <c r="W212" s="13">
        <v>0</v>
      </c>
      <c r="X212" s="13">
        <v>10</v>
      </c>
      <c r="Y212" s="13">
        <v>0</v>
      </c>
      <c r="Z212" s="13">
        <v>0</v>
      </c>
      <c r="AA212" s="13">
        <v>0</v>
      </c>
      <c r="AB212" s="13" t="s">
        <v>16</v>
      </c>
      <c r="AC212" s="13" t="s">
        <v>16</v>
      </c>
      <c r="AD212" s="17">
        <v>0</v>
      </c>
      <c r="AE212" s="13">
        <v>0</v>
      </c>
      <c r="AF212" s="13">
        <v>0</v>
      </c>
      <c r="AG212" s="13">
        <v>0</v>
      </c>
      <c r="AH212" s="13">
        <v>0</v>
      </c>
      <c r="AI212" s="18">
        <v>62.540500000000002</v>
      </c>
      <c r="AJ212" s="18">
        <v>62.540500000000002</v>
      </c>
      <c r="AK212" s="18">
        <v>0</v>
      </c>
      <c r="AL212" s="27">
        <f>Table2[[#This Row],[Direct Tax Revenue
Through Current FY]]+Table2[[#This Row],[Direct Tax Revenue
Next FY &amp; After]]</f>
        <v>62.540500000000002</v>
      </c>
      <c r="AM212" s="18">
        <v>45.844999999999999</v>
      </c>
      <c r="AN212" s="18">
        <v>45.844999999999999</v>
      </c>
      <c r="AO212" s="18">
        <v>300.005</v>
      </c>
      <c r="AP212" s="18">
        <f>Table2[[#This Row],[Indirect  &amp; Induced Tax Revenue
Through Current FY]]+Table2[[#This Row],[Indirect  &amp; Induced Tax Revenue
Next FY &amp; After]]</f>
        <v>345.85</v>
      </c>
      <c r="AQ212" s="18">
        <v>108.38549999999999</v>
      </c>
      <c r="AR212" s="18">
        <v>108.38549999999999</v>
      </c>
      <c r="AS212" s="18">
        <v>300.005</v>
      </c>
      <c r="AT212" s="18">
        <f>Table2[[#This Row],[Total Tax Revenue Generated
Through Current FY]]+Table2[[#This Row],[Total Tax Revenues Generated 
Next FY &amp; After]]</f>
        <v>408.39049999999997</v>
      </c>
      <c r="AU212" s="18">
        <f>VLOOKUP(A:A,[1]AssistancePivot!$1:$1048576,86,FALSE)</f>
        <v>0</v>
      </c>
      <c r="AV212" s="18">
        <v>0</v>
      </c>
      <c r="AW212" s="18">
        <v>0</v>
      </c>
      <c r="AX212" s="18">
        <v>0</v>
      </c>
      <c r="AY212" s="18">
        <v>0</v>
      </c>
      <c r="AZ212" s="18">
        <v>0</v>
      </c>
      <c r="BA212" s="18">
        <v>0</v>
      </c>
      <c r="BB212" s="18">
        <f>Table2[[#This Row],[MRT Savings
Through Current FY]]+Table2[[#This Row],[MRT Savings
Next FY &amp; After]]</f>
        <v>0</v>
      </c>
      <c r="BC212" s="18">
        <v>19.700900000000001</v>
      </c>
      <c r="BD212" s="18">
        <v>19.700900000000001</v>
      </c>
      <c r="BE212" s="18">
        <v>551.86929999999995</v>
      </c>
      <c r="BF212" s="18">
        <f>Table2[[#This Row],[ST Savings
Through Current FY]]+Table2[[#This Row],[ST Savings
Next FY &amp; After]]</f>
        <v>571.5702</v>
      </c>
      <c r="BG212" s="18">
        <v>0</v>
      </c>
      <c r="BH212" s="18">
        <v>0</v>
      </c>
      <c r="BI212" s="18">
        <v>0</v>
      </c>
      <c r="BJ212" s="18">
        <f>Table2[[#This Row],[Energy Savings
Through Current FY]]+Table2[[#This Row],[Energy Savings
Next FY &amp; After]]</f>
        <v>0</v>
      </c>
      <c r="BK212" s="18">
        <v>0</v>
      </c>
      <c r="BL212" s="18">
        <v>0</v>
      </c>
      <c r="BM212" s="18">
        <v>0</v>
      </c>
      <c r="BN212" s="18">
        <f>Table2[[#This Row],[Bond Savings
Through Current FY]]+Table2[[#This Row],[Bond Savings
Next FY &amp; After]]</f>
        <v>0</v>
      </c>
      <c r="BO212" s="18">
        <v>19.700900000000001</v>
      </c>
      <c r="BP212" s="18">
        <v>19.700900000000001</v>
      </c>
      <c r="BQ212" s="18">
        <v>551.86929999999995</v>
      </c>
      <c r="BR212" s="18">
        <f>Table2[[#This Row],[Total Savings
Through Current FY]]+Table2[[#This Row],[Total Savings
Next FY &amp; After]]</f>
        <v>571.5702</v>
      </c>
      <c r="BS212" s="18">
        <v>0</v>
      </c>
      <c r="BT212" s="18">
        <v>0</v>
      </c>
      <c r="BU212" s="18">
        <v>0</v>
      </c>
      <c r="BV212" s="18">
        <f>Table2[[#This Row],[Recapture, Cancellation, or Reduction
Through Current FY]]+Table2[[#This Row],[Recapture, Cancellation, or Reduction
Next FY &amp; After]]</f>
        <v>0</v>
      </c>
      <c r="BW212" s="18">
        <v>0</v>
      </c>
      <c r="BX212" s="18">
        <v>0</v>
      </c>
      <c r="BY212" s="18">
        <v>0</v>
      </c>
      <c r="BZ212" s="18">
        <f>Table2[[#This Row],[Penalty Paid
Through Current FY]]+Table2[[#This Row],[Penalty Paid
Next FY &amp; After]]</f>
        <v>0</v>
      </c>
      <c r="CA212" s="18">
        <v>0</v>
      </c>
      <c r="CB212" s="18">
        <v>0</v>
      </c>
      <c r="CC212" s="18">
        <v>0</v>
      </c>
      <c r="CD212" s="18">
        <f>Table2[[#This Row],[Total Recapture &amp; Penalties
Through Current FY]]+Table2[[#This Row],[Total Recapture &amp; Penalties
Next FY &amp; After]]</f>
        <v>0</v>
      </c>
      <c r="CE212" s="18">
        <v>88.684600000000003</v>
      </c>
      <c r="CF212" s="18">
        <v>88.684600000000003</v>
      </c>
      <c r="CG212" s="18">
        <v>-251.86429999999999</v>
      </c>
      <c r="CH212" s="18">
        <f>Table2[[#This Row],[Total Net Tax Revenue Generated
Through Current FY]]+Table2[[#This Row],[Total Net Tax Revenue Generated
Next FY &amp; After]]</f>
        <v>-163.17969999999997</v>
      </c>
      <c r="CI212" s="18">
        <v>0</v>
      </c>
      <c r="CJ212" s="18">
        <v>0</v>
      </c>
      <c r="CK212" s="18">
        <v>0</v>
      </c>
      <c r="CL212" s="18">
        <v>0</v>
      </c>
      <c r="CM212" s="43">
        <v>10</v>
      </c>
      <c r="CN212" s="43">
        <v>0</v>
      </c>
      <c r="CO212" s="43">
        <v>0</v>
      </c>
      <c r="CP212" s="43">
        <v>0</v>
      </c>
      <c r="CQ212" s="43">
        <f>Table2[[#This Row],[Total Number of Industrial Jobs]]+Table2[[#This Row],[Total Number of Restaurant Jobs]]+Table2[[#This Row],[Total Number of Retail Jobs]]+Table2[[#This Row],[Total Number of Other Jobs]]</f>
        <v>10</v>
      </c>
      <c r="CR212" s="43">
        <v>10</v>
      </c>
      <c r="CS212" s="43">
        <v>0</v>
      </c>
      <c r="CT212" s="43">
        <v>0</v>
      </c>
      <c r="CU212" s="43">
        <v>0</v>
      </c>
      <c r="CV212" s="43">
        <f>Table2[[#This Row],[Number of Industrial Jobs Earning a Living Wage or more]]+Table2[[#This Row],[Number of Restaurant Jobs Earning a Living Wage or more]]+Table2[[#This Row],[Number of Retail Jobs Earning a Living Wage or more]]+Table2[[#This Row],[Number of Other Jobs Earning a Living Wage or more]]</f>
        <v>10</v>
      </c>
      <c r="CW212" s="47">
        <v>100</v>
      </c>
      <c r="CX212" s="47">
        <v>0</v>
      </c>
      <c r="CY212" s="47">
        <v>0</v>
      </c>
      <c r="CZ212" s="47">
        <v>0</v>
      </c>
      <c r="DA212" s="42">
        <v>1</v>
      </c>
      <c r="DB212" s="4"/>
      <c r="DE212" s="3"/>
      <c r="DF212" s="4"/>
      <c r="DG212" s="4"/>
      <c r="DH212" s="11"/>
      <c r="DI212" s="3"/>
      <c r="DJ212" s="1"/>
      <c r="DK212" s="1"/>
      <c r="DL212" s="1"/>
    </row>
    <row r="213" spans="1:116" x14ac:dyDescent="0.2">
      <c r="A213" s="12">
        <v>94147</v>
      </c>
      <c r="B213" s="14" t="s">
        <v>1087</v>
      </c>
      <c r="C213" s="15" t="s">
        <v>1580</v>
      </c>
      <c r="D213" s="15" t="s">
        <v>1089</v>
      </c>
      <c r="E213" s="25" t="s">
        <v>1678</v>
      </c>
      <c r="F213" s="26" t="s">
        <v>13</v>
      </c>
      <c r="G213" s="16">
        <v>41000000</v>
      </c>
      <c r="H213" s="14" t="s">
        <v>123</v>
      </c>
      <c r="I213" s="14" t="s">
        <v>1088</v>
      </c>
      <c r="J213" s="12">
        <v>28</v>
      </c>
      <c r="K213" s="14" t="s">
        <v>20</v>
      </c>
      <c r="L213" s="15" t="s">
        <v>2340</v>
      </c>
      <c r="M213" s="15" t="s">
        <v>1902</v>
      </c>
      <c r="N213" s="15">
        <v>141706</v>
      </c>
      <c r="O213" s="15">
        <v>165714</v>
      </c>
      <c r="P213" s="13">
        <v>0</v>
      </c>
      <c r="Q213" s="13">
        <v>74</v>
      </c>
      <c r="R213" s="13">
        <v>0</v>
      </c>
      <c r="S213" s="13">
        <v>6</v>
      </c>
      <c r="T213" s="13">
        <v>10</v>
      </c>
      <c r="U213" s="13">
        <v>0</v>
      </c>
      <c r="V213" s="13">
        <v>91</v>
      </c>
      <c r="W213" s="13">
        <v>1</v>
      </c>
      <c r="X213" s="13">
        <v>0</v>
      </c>
      <c r="Y213" s="13">
        <v>108</v>
      </c>
      <c r="Z213" s="13">
        <v>100</v>
      </c>
      <c r="AA213" s="13">
        <v>13.888888888888889</v>
      </c>
      <c r="AB213" s="13" t="s">
        <v>16</v>
      </c>
      <c r="AC213" s="13" t="s">
        <v>17</v>
      </c>
      <c r="AD213" s="17">
        <v>0</v>
      </c>
      <c r="AE213" s="13">
        <v>0</v>
      </c>
      <c r="AF213" s="13">
        <v>0</v>
      </c>
      <c r="AG213" s="13">
        <v>0</v>
      </c>
      <c r="AH213" s="13">
        <v>0</v>
      </c>
      <c r="AI213" s="18">
        <v>816.92039999999997</v>
      </c>
      <c r="AJ213" s="18">
        <v>4402.54</v>
      </c>
      <c r="AK213" s="18">
        <v>4045.8031999999998</v>
      </c>
      <c r="AL213" s="27">
        <f>Table2[[#This Row],[Direct Tax Revenue
Through Current FY]]+Table2[[#This Row],[Direct Tax Revenue
Next FY &amp; After]]</f>
        <v>8448.3431999999993</v>
      </c>
      <c r="AM213" s="18">
        <v>317.21199999999999</v>
      </c>
      <c r="AN213" s="18">
        <v>1757.2138</v>
      </c>
      <c r="AO213" s="18">
        <v>1570.9947999999999</v>
      </c>
      <c r="AP213" s="18">
        <f>Table2[[#This Row],[Indirect  &amp; Induced Tax Revenue
Through Current FY]]+Table2[[#This Row],[Indirect  &amp; Induced Tax Revenue
Next FY &amp; After]]</f>
        <v>3328.2085999999999</v>
      </c>
      <c r="AQ213" s="18">
        <v>1134.1324</v>
      </c>
      <c r="AR213" s="18">
        <v>6159.7538000000004</v>
      </c>
      <c r="AS213" s="18">
        <v>5616.7979999999998</v>
      </c>
      <c r="AT213" s="18">
        <f>Table2[[#This Row],[Total Tax Revenue Generated
Through Current FY]]+Table2[[#This Row],[Total Tax Revenues Generated 
Next FY &amp; After]]</f>
        <v>11776.551800000001</v>
      </c>
      <c r="AU213" s="18">
        <f>VLOOKUP(A:A,[1]AssistancePivot!$1:$1048576,86,FALSE)</f>
        <v>400.7296</v>
      </c>
      <c r="AV213" s="18">
        <v>1026.9788000000001</v>
      </c>
      <c r="AW213" s="18">
        <v>1984.6156000000001</v>
      </c>
      <c r="AX213" s="18">
        <v>3011.5944</v>
      </c>
      <c r="AY213" s="18">
        <v>0</v>
      </c>
      <c r="AZ213" s="18">
        <v>0</v>
      </c>
      <c r="BA213" s="18">
        <v>0</v>
      </c>
      <c r="BB213" s="18">
        <f>Table2[[#This Row],[MRT Savings
Through Current FY]]+Table2[[#This Row],[MRT Savings
Next FY &amp; After]]</f>
        <v>0</v>
      </c>
      <c r="BC213" s="18">
        <v>0</v>
      </c>
      <c r="BD213" s="18">
        <v>54.183900000000001</v>
      </c>
      <c r="BE213" s="18">
        <v>0</v>
      </c>
      <c r="BF213" s="18">
        <f>Table2[[#This Row],[ST Savings
Through Current FY]]+Table2[[#This Row],[ST Savings
Next FY &amp; After]]</f>
        <v>54.183900000000001</v>
      </c>
      <c r="BG213" s="18">
        <v>0</v>
      </c>
      <c r="BH213" s="18">
        <v>0</v>
      </c>
      <c r="BI213" s="18">
        <v>0</v>
      </c>
      <c r="BJ213" s="18">
        <f>Table2[[#This Row],[Energy Savings
Through Current FY]]+Table2[[#This Row],[Energy Savings
Next FY &amp; After]]</f>
        <v>0</v>
      </c>
      <c r="BK213" s="18">
        <v>0</v>
      </c>
      <c r="BL213" s="18">
        <v>0</v>
      </c>
      <c r="BM213" s="18">
        <v>0</v>
      </c>
      <c r="BN213" s="18">
        <f>Table2[[#This Row],[Bond Savings
Through Current FY]]+Table2[[#This Row],[Bond Savings
Next FY &amp; After]]</f>
        <v>0</v>
      </c>
      <c r="BO213" s="18">
        <v>400.7296</v>
      </c>
      <c r="BP213" s="18">
        <v>1081.1627000000001</v>
      </c>
      <c r="BQ213" s="18">
        <v>1984.6156000000001</v>
      </c>
      <c r="BR213" s="18">
        <f>Table2[[#This Row],[Total Savings
Through Current FY]]+Table2[[#This Row],[Total Savings
Next FY &amp; After]]</f>
        <v>3065.7782999999999</v>
      </c>
      <c r="BS213" s="18">
        <v>0</v>
      </c>
      <c r="BT213" s="18">
        <v>0</v>
      </c>
      <c r="BU213" s="18">
        <v>0</v>
      </c>
      <c r="BV213" s="18">
        <f>Table2[[#This Row],[Recapture, Cancellation, or Reduction
Through Current FY]]+Table2[[#This Row],[Recapture, Cancellation, or Reduction
Next FY &amp; After]]</f>
        <v>0</v>
      </c>
      <c r="BW213" s="18">
        <v>0</v>
      </c>
      <c r="BX213" s="18">
        <v>0</v>
      </c>
      <c r="BY213" s="18">
        <v>0</v>
      </c>
      <c r="BZ213" s="18">
        <f>Table2[[#This Row],[Penalty Paid
Through Current FY]]+Table2[[#This Row],[Penalty Paid
Next FY &amp; After]]</f>
        <v>0</v>
      </c>
      <c r="CA213" s="18">
        <v>0</v>
      </c>
      <c r="CB213" s="18">
        <v>0</v>
      </c>
      <c r="CC213" s="18">
        <v>0</v>
      </c>
      <c r="CD213" s="18">
        <f>Table2[[#This Row],[Total Recapture &amp; Penalties
Through Current FY]]+Table2[[#This Row],[Total Recapture &amp; Penalties
Next FY &amp; After]]</f>
        <v>0</v>
      </c>
      <c r="CE213" s="18">
        <v>733.40279999999996</v>
      </c>
      <c r="CF213" s="18">
        <v>5078.5910999999996</v>
      </c>
      <c r="CG213" s="18">
        <v>3632.1824000000001</v>
      </c>
      <c r="CH213" s="18">
        <f>Table2[[#This Row],[Total Net Tax Revenue Generated
Through Current FY]]+Table2[[#This Row],[Total Net Tax Revenue Generated
Next FY &amp; After]]</f>
        <v>8710.7734999999993</v>
      </c>
      <c r="CI213" s="18">
        <v>0</v>
      </c>
      <c r="CJ213" s="18">
        <v>0</v>
      </c>
      <c r="CK213" s="18">
        <v>0</v>
      </c>
      <c r="CL213" s="18">
        <v>0</v>
      </c>
      <c r="CM213" s="43">
        <v>108</v>
      </c>
      <c r="CN213" s="43">
        <v>0</v>
      </c>
      <c r="CO213" s="43">
        <v>0</v>
      </c>
      <c r="CP213" s="43">
        <v>0</v>
      </c>
      <c r="CQ213" s="43">
        <f>Table2[[#This Row],[Total Number of Industrial Jobs]]+Table2[[#This Row],[Total Number of Restaurant Jobs]]+Table2[[#This Row],[Total Number of Retail Jobs]]+Table2[[#This Row],[Total Number of Other Jobs]]</f>
        <v>108</v>
      </c>
      <c r="CR213" s="43">
        <v>106</v>
      </c>
      <c r="CS213" s="43">
        <v>0</v>
      </c>
      <c r="CT213" s="43">
        <v>0</v>
      </c>
      <c r="CU213" s="43">
        <v>0</v>
      </c>
      <c r="CV213" s="43">
        <f>Table2[[#This Row],[Number of Industrial Jobs Earning a Living Wage or more]]+Table2[[#This Row],[Number of Restaurant Jobs Earning a Living Wage or more]]+Table2[[#This Row],[Number of Retail Jobs Earning a Living Wage or more]]+Table2[[#This Row],[Number of Other Jobs Earning a Living Wage or more]]</f>
        <v>106</v>
      </c>
      <c r="CW213" s="47">
        <v>98.15</v>
      </c>
      <c r="CX213" s="47">
        <v>0</v>
      </c>
      <c r="CY213" s="47">
        <v>0</v>
      </c>
      <c r="CZ213" s="47">
        <v>0</v>
      </c>
      <c r="DA213" s="42">
        <v>0.98148148148148151</v>
      </c>
      <c r="DB213" s="4"/>
      <c r="DE213" s="3"/>
      <c r="DF213" s="4"/>
      <c r="DG213" s="4"/>
      <c r="DH213" s="11"/>
      <c r="DI213" s="3"/>
      <c r="DJ213" s="1"/>
      <c r="DK213" s="1"/>
      <c r="DL213" s="1"/>
    </row>
    <row r="214" spans="1:116" x14ac:dyDescent="0.2">
      <c r="A214" s="12">
        <v>92505</v>
      </c>
      <c r="B214" s="14" t="s">
        <v>139</v>
      </c>
      <c r="C214" s="15" t="s">
        <v>1511</v>
      </c>
      <c r="D214" s="15" t="s">
        <v>138</v>
      </c>
      <c r="E214" s="25" t="s">
        <v>1669</v>
      </c>
      <c r="F214" s="26" t="s">
        <v>13</v>
      </c>
      <c r="G214" s="16">
        <v>1910000</v>
      </c>
      <c r="H214" s="14" t="s">
        <v>68</v>
      </c>
      <c r="I214" s="14" t="s">
        <v>140</v>
      </c>
      <c r="J214" s="12">
        <v>1</v>
      </c>
      <c r="K214" s="14" t="s">
        <v>94</v>
      </c>
      <c r="L214" s="15" t="s">
        <v>1986</v>
      </c>
      <c r="M214" s="15" t="s">
        <v>1987</v>
      </c>
      <c r="N214" s="15">
        <v>0</v>
      </c>
      <c r="O214" s="15">
        <v>8992</v>
      </c>
      <c r="P214" s="13">
        <v>0</v>
      </c>
      <c r="Q214" s="13">
        <v>2</v>
      </c>
      <c r="R214" s="13">
        <v>0</v>
      </c>
      <c r="S214" s="13">
        <v>0</v>
      </c>
      <c r="T214" s="13">
        <v>0</v>
      </c>
      <c r="U214" s="13">
        <v>0</v>
      </c>
      <c r="V214" s="13">
        <v>8</v>
      </c>
      <c r="W214" s="13">
        <v>0</v>
      </c>
      <c r="X214" s="13">
        <v>0</v>
      </c>
      <c r="Y214" s="13">
        <v>8</v>
      </c>
      <c r="Z214" s="13">
        <v>8</v>
      </c>
      <c r="AA214" s="13">
        <v>75</v>
      </c>
      <c r="AB214" s="13" t="s">
        <v>17</v>
      </c>
      <c r="AC214" s="13" t="s">
        <v>17</v>
      </c>
      <c r="AD214" s="17">
        <v>0</v>
      </c>
      <c r="AE214" s="13">
        <v>0</v>
      </c>
      <c r="AF214" s="13">
        <v>0</v>
      </c>
      <c r="AG214" s="13">
        <v>0</v>
      </c>
      <c r="AH214" s="13">
        <v>0</v>
      </c>
      <c r="AI214" s="18">
        <v>181.19640000000001</v>
      </c>
      <c r="AJ214" s="18">
        <v>1259.9413</v>
      </c>
      <c r="AK214" s="18">
        <v>167.7371</v>
      </c>
      <c r="AL214" s="27">
        <f>Table2[[#This Row],[Direct Tax Revenue
Through Current FY]]+Table2[[#This Row],[Direct Tax Revenue
Next FY &amp; After]]</f>
        <v>1427.6784</v>
      </c>
      <c r="AM214" s="18">
        <v>76.558700000000002</v>
      </c>
      <c r="AN214" s="18">
        <v>751.16920000000005</v>
      </c>
      <c r="AO214" s="18">
        <v>70.872</v>
      </c>
      <c r="AP214" s="18">
        <f>Table2[[#This Row],[Indirect  &amp; Induced Tax Revenue
Through Current FY]]+Table2[[#This Row],[Indirect  &amp; Induced Tax Revenue
Next FY &amp; After]]</f>
        <v>822.0412</v>
      </c>
      <c r="AQ214" s="18">
        <v>257.75510000000003</v>
      </c>
      <c r="AR214" s="18">
        <v>2011.1105</v>
      </c>
      <c r="AS214" s="18">
        <v>238.60910000000001</v>
      </c>
      <c r="AT214" s="18">
        <f>Table2[[#This Row],[Total Tax Revenue Generated
Through Current FY]]+Table2[[#This Row],[Total Tax Revenues Generated 
Next FY &amp; After]]</f>
        <v>2249.7195999999999</v>
      </c>
      <c r="AU214" s="18">
        <f>VLOOKUP(A:A,[1]AssistancePivot!$1:$1048576,86,FALSE)</f>
        <v>90.757300000000001</v>
      </c>
      <c r="AV214" s="18">
        <v>441.8066</v>
      </c>
      <c r="AW214" s="18">
        <v>84.015900000000002</v>
      </c>
      <c r="AX214" s="18">
        <v>525.82249999999999</v>
      </c>
      <c r="AY214" s="18">
        <v>0</v>
      </c>
      <c r="AZ214" s="18">
        <v>22.369900000000001</v>
      </c>
      <c r="BA214" s="18">
        <v>0</v>
      </c>
      <c r="BB214" s="18">
        <f>Table2[[#This Row],[MRT Savings
Through Current FY]]+Table2[[#This Row],[MRT Savings
Next FY &amp; After]]</f>
        <v>22.369900000000001</v>
      </c>
      <c r="BC214" s="18">
        <v>0</v>
      </c>
      <c r="BD214" s="18">
        <v>0</v>
      </c>
      <c r="BE214" s="18">
        <v>0</v>
      </c>
      <c r="BF214" s="18">
        <f>Table2[[#This Row],[ST Savings
Through Current FY]]+Table2[[#This Row],[ST Savings
Next FY &amp; After]]</f>
        <v>0</v>
      </c>
      <c r="BG214" s="18">
        <v>0</v>
      </c>
      <c r="BH214" s="18">
        <v>0.77339999999999998</v>
      </c>
      <c r="BI214" s="18">
        <v>0</v>
      </c>
      <c r="BJ214" s="18">
        <f>Table2[[#This Row],[Energy Savings
Through Current FY]]+Table2[[#This Row],[Energy Savings
Next FY &amp; After]]</f>
        <v>0.77339999999999998</v>
      </c>
      <c r="BK214" s="18">
        <v>0</v>
      </c>
      <c r="BL214" s="18">
        <v>0</v>
      </c>
      <c r="BM214" s="18">
        <v>0</v>
      </c>
      <c r="BN214" s="18">
        <f>Table2[[#This Row],[Bond Savings
Through Current FY]]+Table2[[#This Row],[Bond Savings
Next FY &amp; After]]</f>
        <v>0</v>
      </c>
      <c r="BO214" s="18">
        <v>90.757300000000001</v>
      </c>
      <c r="BP214" s="18">
        <v>464.94990000000001</v>
      </c>
      <c r="BQ214" s="18">
        <v>84.015900000000002</v>
      </c>
      <c r="BR214" s="18">
        <f>Table2[[#This Row],[Total Savings
Through Current FY]]+Table2[[#This Row],[Total Savings
Next FY &amp; After]]</f>
        <v>548.96580000000006</v>
      </c>
      <c r="BS214" s="18">
        <v>0</v>
      </c>
      <c r="BT214" s="18">
        <v>0</v>
      </c>
      <c r="BU214" s="18">
        <v>0</v>
      </c>
      <c r="BV214" s="18">
        <f>Table2[[#This Row],[Recapture, Cancellation, or Reduction
Through Current FY]]+Table2[[#This Row],[Recapture, Cancellation, or Reduction
Next FY &amp; After]]</f>
        <v>0</v>
      </c>
      <c r="BW214" s="18">
        <v>0</v>
      </c>
      <c r="BX214" s="18">
        <v>0</v>
      </c>
      <c r="BY214" s="18">
        <v>0</v>
      </c>
      <c r="BZ214" s="18">
        <f>Table2[[#This Row],[Penalty Paid
Through Current FY]]+Table2[[#This Row],[Penalty Paid
Next FY &amp; After]]</f>
        <v>0</v>
      </c>
      <c r="CA214" s="18">
        <v>0</v>
      </c>
      <c r="CB214" s="18">
        <v>0</v>
      </c>
      <c r="CC214" s="18">
        <v>0</v>
      </c>
      <c r="CD214" s="18">
        <f>Table2[[#This Row],[Total Recapture &amp; Penalties
Through Current FY]]+Table2[[#This Row],[Total Recapture &amp; Penalties
Next FY &amp; After]]</f>
        <v>0</v>
      </c>
      <c r="CE214" s="18">
        <v>166.99780000000001</v>
      </c>
      <c r="CF214" s="18">
        <v>1546.1605999999999</v>
      </c>
      <c r="CG214" s="18">
        <v>154.5932</v>
      </c>
      <c r="CH214" s="18">
        <f>Table2[[#This Row],[Total Net Tax Revenue Generated
Through Current FY]]+Table2[[#This Row],[Total Net Tax Revenue Generated
Next FY &amp; After]]</f>
        <v>1700.7538</v>
      </c>
      <c r="CI214" s="18">
        <v>0</v>
      </c>
      <c r="CJ214" s="18">
        <v>0</v>
      </c>
      <c r="CK214" s="18">
        <v>0</v>
      </c>
      <c r="CL214" s="18">
        <v>0</v>
      </c>
      <c r="CM214" s="43">
        <v>2</v>
      </c>
      <c r="CN214" s="43">
        <v>0</v>
      </c>
      <c r="CO214" s="43">
        <v>3</v>
      </c>
      <c r="CP214" s="43">
        <v>3</v>
      </c>
      <c r="CQ214" s="43">
        <f>Table2[[#This Row],[Total Number of Industrial Jobs]]+Table2[[#This Row],[Total Number of Restaurant Jobs]]+Table2[[#This Row],[Total Number of Retail Jobs]]+Table2[[#This Row],[Total Number of Other Jobs]]</f>
        <v>8</v>
      </c>
      <c r="CR214" s="43">
        <v>2</v>
      </c>
      <c r="CS214" s="43">
        <v>0</v>
      </c>
      <c r="CT214" s="43">
        <v>3</v>
      </c>
      <c r="CU214" s="43">
        <v>3</v>
      </c>
      <c r="CV214" s="43">
        <f>Table2[[#This Row],[Number of Industrial Jobs Earning a Living Wage or more]]+Table2[[#This Row],[Number of Restaurant Jobs Earning a Living Wage or more]]+Table2[[#This Row],[Number of Retail Jobs Earning a Living Wage or more]]+Table2[[#This Row],[Number of Other Jobs Earning a Living Wage or more]]</f>
        <v>8</v>
      </c>
      <c r="CW214" s="47">
        <v>100</v>
      </c>
      <c r="CX214" s="47">
        <v>0</v>
      </c>
      <c r="CY214" s="47">
        <v>100</v>
      </c>
      <c r="CZ214" s="47">
        <v>100</v>
      </c>
      <c r="DA214" s="42">
        <v>1</v>
      </c>
      <c r="DB214" s="4"/>
      <c r="DE214" s="3"/>
      <c r="DF214" s="4"/>
      <c r="DG214" s="4"/>
      <c r="DH214" s="11"/>
      <c r="DI214" s="3"/>
      <c r="DJ214" s="1"/>
      <c r="DK214" s="1"/>
      <c r="DL214" s="1"/>
    </row>
    <row r="215" spans="1:116" x14ac:dyDescent="0.2">
      <c r="A215" s="12">
        <v>93238</v>
      </c>
      <c r="B215" s="14" t="s">
        <v>445</v>
      </c>
      <c r="C215" s="15" t="s">
        <v>1583</v>
      </c>
      <c r="D215" s="15" t="s">
        <v>448</v>
      </c>
      <c r="E215" s="25" t="s">
        <v>1695</v>
      </c>
      <c r="F215" s="26" t="s">
        <v>447</v>
      </c>
      <c r="G215" s="16"/>
      <c r="H215" s="14" t="s">
        <v>449</v>
      </c>
      <c r="I215" s="14" t="s">
        <v>446</v>
      </c>
      <c r="J215" s="12">
        <v>1</v>
      </c>
      <c r="K215" s="14" t="s">
        <v>94</v>
      </c>
      <c r="L215" s="15" t="s">
        <v>2038</v>
      </c>
      <c r="M215" s="15" t="s">
        <v>2007</v>
      </c>
      <c r="N215" s="15">
        <v>236230</v>
      </c>
      <c r="O215" s="15">
        <v>5234783</v>
      </c>
      <c r="P215" s="13">
        <v>0</v>
      </c>
      <c r="Q215" s="13">
        <v>0</v>
      </c>
      <c r="R215" s="13">
        <v>9309</v>
      </c>
      <c r="S215" s="13">
        <v>0</v>
      </c>
      <c r="T215" s="13">
        <v>0</v>
      </c>
      <c r="U215" s="13">
        <v>0</v>
      </c>
      <c r="V215" s="13">
        <v>0</v>
      </c>
      <c r="W215" s="13">
        <v>0</v>
      </c>
      <c r="X215" s="13">
        <v>0</v>
      </c>
      <c r="Y215" s="13">
        <v>0</v>
      </c>
      <c r="Z215" s="13">
        <v>11992</v>
      </c>
      <c r="AA215" s="13">
        <v>0</v>
      </c>
      <c r="AB215" s="13">
        <v>0</v>
      </c>
      <c r="AC215" s="13">
        <v>0</v>
      </c>
      <c r="AD215" s="17">
        <v>0</v>
      </c>
      <c r="AE215" s="13">
        <v>0</v>
      </c>
      <c r="AF215" s="13">
        <v>0</v>
      </c>
      <c r="AG215" s="13">
        <v>0</v>
      </c>
      <c r="AH215" s="13">
        <v>0</v>
      </c>
      <c r="AI215" s="18">
        <v>166144.84880000001</v>
      </c>
      <c r="AJ215" s="18">
        <v>1282895.6159000001</v>
      </c>
      <c r="AK215" s="18">
        <v>0</v>
      </c>
      <c r="AL215" s="27">
        <f>Table2[[#This Row],[Direct Tax Revenue
Through Current FY]]+Table2[[#This Row],[Direct Tax Revenue
Next FY &amp; After]]</f>
        <v>1282895.6159000001</v>
      </c>
      <c r="AM215" s="18">
        <v>148217.3149</v>
      </c>
      <c r="AN215" s="18">
        <v>1344611.1924999999</v>
      </c>
      <c r="AO215" s="18">
        <v>0</v>
      </c>
      <c r="AP215" s="18">
        <f>Table2[[#This Row],[Indirect  &amp; Induced Tax Revenue
Through Current FY]]+Table2[[#This Row],[Indirect  &amp; Induced Tax Revenue
Next FY &amp; After]]</f>
        <v>1344611.1924999999</v>
      </c>
      <c r="AQ215" s="18">
        <v>314362.16369999998</v>
      </c>
      <c r="AR215" s="18">
        <v>2627506.8084</v>
      </c>
      <c r="AS215" s="18">
        <v>0</v>
      </c>
      <c r="AT215" s="18">
        <f>Table2[[#This Row],[Total Tax Revenue Generated
Through Current FY]]+Table2[[#This Row],[Total Tax Revenues Generated 
Next FY &amp; After]]</f>
        <v>2627506.8084</v>
      </c>
      <c r="AU215" s="18">
        <f>VLOOKUP(A:A,[1]AssistancePivot!$1:$1048576,86,FALSE)</f>
        <v>0</v>
      </c>
      <c r="AV215" s="18">
        <v>0</v>
      </c>
      <c r="AW215" s="18">
        <v>0</v>
      </c>
      <c r="AX215" s="18">
        <v>0</v>
      </c>
      <c r="AY215" s="18">
        <v>0</v>
      </c>
      <c r="AZ215" s="18">
        <v>0</v>
      </c>
      <c r="BA215" s="18">
        <v>0</v>
      </c>
      <c r="BB215" s="18">
        <f>Table2[[#This Row],[MRT Savings
Through Current FY]]+Table2[[#This Row],[MRT Savings
Next FY &amp; After]]</f>
        <v>0</v>
      </c>
      <c r="BC215" s="18">
        <v>0</v>
      </c>
      <c r="BD215" s="18">
        <v>0</v>
      </c>
      <c r="BE215" s="18">
        <v>0</v>
      </c>
      <c r="BF215" s="18">
        <f>Table2[[#This Row],[ST Savings
Through Current FY]]+Table2[[#This Row],[ST Savings
Next FY &amp; After]]</f>
        <v>0</v>
      </c>
      <c r="BG215" s="18">
        <v>0</v>
      </c>
      <c r="BH215" s="18">
        <v>414.6379</v>
      </c>
      <c r="BI215" s="18">
        <v>0</v>
      </c>
      <c r="BJ215" s="18">
        <f>Table2[[#This Row],[Energy Savings
Through Current FY]]+Table2[[#This Row],[Energy Savings
Next FY &amp; After]]</f>
        <v>414.6379</v>
      </c>
      <c r="BK215" s="18">
        <v>0</v>
      </c>
      <c r="BL215" s="18">
        <v>0</v>
      </c>
      <c r="BM215" s="18">
        <v>0</v>
      </c>
      <c r="BN215" s="18">
        <f>Table2[[#This Row],[Bond Savings
Through Current FY]]+Table2[[#This Row],[Bond Savings
Next FY &amp; After]]</f>
        <v>0</v>
      </c>
      <c r="BO215" s="18">
        <v>0</v>
      </c>
      <c r="BP215" s="18">
        <v>414.6379</v>
      </c>
      <c r="BQ215" s="18">
        <v>0</v>
      </c>
      <c r="BR215" s="18">
        <f>Table2[[#This Row],[Total Savings
Through Current FY]]+Table2[[#This Row],[Total Savings
Next FY &amp; After]]</f>
        <v>414.6379</v>
      </c>
      <c r="BS215" s="18">
        <v>0</v>
      </c>
      <c r="BT215" s="18">
        <v>0</v>
      </c>
      <c r="BU215" s="18">
        <v>0</v>
      </c>
      <c r="BV215" s="18">
        <f>Table2[[#This Row],[Recapture, Cancellation, or Reduction
Through Current FY]]+Table2[[#This Row],[Recapture, Cancellation, or Reduction
Next FY &amp; After]]</f>
        <v>0</v>
      </c>
      <c r="BW215" s="18">
        <v>0</v>
      </c>
      <c r="BX215" s="18">
        <v>0</v>
      </c>
      <c r="BY215" s="18">
        <v>0</v>
      </c>
      <c r="BZ215" s="18">
        <f>Table2[[#This Row],[Penalty Paid
Through Current FY]]+Table2[[#This Row],[Penalty Paid
Next FY &amp; After]]</f>
        <v>0</v>
      </c>
      <c r="CA215" s="18">
        <v>0</v>
      </c>
      <c r="CB215" s="18">
        <v>0</v>
      </c>
      <c r="CC215" s="18">
        <v>0</v>
      </c>
      <c r="CD215" s="18">
        <f>Table2[[#This Row],[Total Recapture &amp; Penalties
Through Current FY]]+Table2[[#This Row],[Total Recapture &amp; Penalties
Next FY &amp; After]]</f>
        <v>0</v>
      </c>
      <c r="CE215" s="18">
        <v>314362.16369999998</v>
      </c>
      <c r="CF215" s="18">
        <v>2627092.1705</v>
      </c>
      <c r="CG215" s="18">
        <v>0</v>
      </c>
      <c r="CH215" s="18">
        <f>Table2[[#This Row],[Total Net Tax Revenue Generated
Through Current FY]]+Table2[[#This Row],[Total Net Tax Revenue Generated
Next FY &amp; After]]</f>
        <v>2627092.1705</v>
      </c>
      <c r="CI215" s="18">
        <v>0</v>
      </c>
      <c r="CJ215" s="18">
        <v>0</v>
      </c>
      <c r="CK215" s="18">
        <v>0</v>
      </c>
      <c r="CL215" s="18">
        <v>0</v>
      </c>
      <c r="CM215" s="43"/>
      <c r="CN215" s="43"/>
      <c r="CO215" s="43"/>
      <c r="CP215" s="43"/>
      <c r="CQ215" s="43"/>
      <c r="CR215" s="43"/>
      <c r="CS215" s="43"/>
      <c r="CT215" s="43"/>
      <c r="CU215" s="43"/>
      <c r="CV215" s="43"/>
      <c r="CW215" s="47"/>
      <c r="CX215" s="47"/>
      <c r="CY215" s="47"/>
      <c r="CZ215" s="47"/>
      <c r="DA215" s="42"/>
      <c r="DB215" s="4"/>
      <c r="DE215" s="3"/>
      <c r="DF215" s="4"/>
      <c r="DG215" s="4"/>
      <c r="DH215" s="11"/>
      <c r="DI215" s="3"/>
      <c r="DJ215" s="1"/>
      <c r="DK215" s="1"/>
      <c r="DL215" s="1"/>
    </row>
    <row r="216" spans="1:116" x14ac:dyDescent="0.2">
      <c r="A216" s="12">
        <v>92648</v>
      </c>
      <c r="B216" s="14" t="s">
        <v>177</v>
      </c>
      <c r="C216" s="15" t="s">
        <v>1528</v>
      </c>
      <c r="D216" s="15" t="s">
        <v>179</v>
      </c>
      <c r="E216" s="25" t="s">
        <v>1669</v>
      </c>
      <c r="F216" s="26" t="s">
        <v>13</v>
      </c>
      <c r="G216" s="16">
        <v>3000000</v>
      </c>
      <c r="H216" s="14" t="s">
        <v>22</v>
      </c>
      <c r="I216" s="14" t="s">
        <v>178</v>
      </c>
      <c r="J216" s="12">
        <v>30</v>
      </c>
      <c r="K216" s="14" t="s">
        <v>20</v>
      </c>
      <c r="L216" s="15" t="s">
        <v>1957</v>
      </c>
      <c r="M216" s="15" t="s">
        <v>1977</v>
      </c>
      <c r="N216" s="15">
        <v>23431</v>
      </c>
      <c r="O216" s="15">
        <v>39000</v>
      </c>
      <c r="P216" s="13">
        <v>0</v>
      </c>
      <c r="Q216" s="13">
        <v>4</v>
      </c>
      <c r="R216" s="13">
        <v>0</v>
      </c>
      <c r="S216" s="13">
        <v>0</v>
      </c>
      <c r="T216" s="13">
        <v>7</v>
      </c>
      <c r="U216" s="13">
        <v>0</v>
      </c>
      <c r="V216" s="13">
        <v>3</v>
      </c>
      <c r="W216" s="13">
        <v>0</v>
      </c>
      <c r="X216" s="13">
        <v>0</v>
      </c>
      <c r="Y216" s="13">
        <v>10</v>
      </c>
      <c r="Z216" s="13">
        <v>6</v>
      </c>
      <c r="AA216" s="13">
        <v>100</v>
      </c>
      <c r="AB216" s="13" t="s">
        <v>17</v>
      </c>
      <c r="AC216" s="13" t="s">
        <v>17</v>
      </c>
      <c r="AD216" s="17">
        <v>0</v>
      </c>
      <c r="AE216" s="13">
        <v>0</v>
      </c>
      <c r="AF216" s="13">
        <v>0</v>
      </c>
      <c r="AG216" s="13">
        <v>0</v>
      </c>
      <c r="AH216" s="13">
        <v>0</v>
      </c>
      <c r="AI216" s="18">
        <v>172.6533</v>
      </c>
      <c r="AJ216" s="18">
        <v>1876.6652999999999</v>
      </c>
      <c r="AK216" s="18">
        <v>172.21539999999999</v>
      </c>
      <c r="AL216" s="27">
        <f>Table2[[#This Row],[Direct Tax Revenue
Through Current FY]]+Table2[[#This Row],[Direct Tax Revenue
Next FY &amp; After]]</f>
        <v>2048.8806999999997</v>
      </c>
      <c r="AM216" s="18">
        <v>99.246600000000001</v>
      </c>
      <c r="AN216" s="18">
        <v>1209.7206000000001</v>
      </c>
      <c r="AO216" s="18">
        <v>98.994799999999998</v>
      </c>
      <c r="AP216" s="18">
        <f>Table2[[#This Row],[Indirect  &amp; Induced Tax Revenue
Through Current FY]]+Table2[[#This Row],[Indirect  &amp; Induced Tax Revenue
Next FY &amp; After]]</f>
        <v>1308.7154</v>
      </c>
      <c r="AQ216" s="18">
        <v>271.8999</v>
      </c>
      <c r="AR216" s="18">
        <v>3086.3859000000002</v>
      </c>
      <c r="AS216" s="18">
        <v>271.21019999999999</v>
      </c>
      <c r="AT216" s="18">
        <f>Table2[[#This Row],[Total Tax Revenue Generated
Through Current FY]]+Table2[[#This Row],[Total Tax Revenues Generated 
Next FY &amp; After]]</f>
        <v>3357.5961000000002</v>
      </c>
      <c r="AU216" s="18">
        <f>VLOOKUP(A:A,[1]AssistancePivot!$1:$1048576,86,FALSE)</f>
        <v>10.8988</v>
      </c>
      <c r="AV216" s="18">
        <v>174.9701</v>
      </c>
      <c r="AW216" s="18">
        <v>10.8712</v>
      </c>
      <c r="AX216" s="18">
        <v>185.84129999999999</v>
      </c>
      <c r="AY216" s="18">
        <v>0</v>
      </c>
      <c r="AZ216" s="18">
        <v>14.9132</v>
      </c>
      <c r="BA216" s="18">
        <v>0</v>
      </c>
      <c r="BB216" s="18">
        <f>Table2[[#This Row],[MRT Savings
Through Current FY]]+Table2[[#This Row],[MRT Savings
Next FY &amp; After]]</f>
        <v>14.9132</v>
      </c>
      <c r="BC216" s="18">
        <v>0</v>
      </c>
      <c r="BD216" s="18">
        <v>4.8461999999999996</v>
      </c>
      <c r="BE216" s="18">
        <v>0</v>
      </c>
      <c r="BF216" s="18">
        <f>Table2[[#This Row],[ST Savings
Through Current FY]]+Table2[[#This Row],[ST Savings
Next FY &amp; After]]</f>
        <v>4.8461999999999996</v>
      </c>
      <c r="BG216" s="18">
        <v>0</v>
      </c>
      <c r="BH216" s="18">
        <v>0</v>
      </c>
      <c r="BI216" s="18">
        <v>0</v>
      </c>
      <c r="BJ216" s="18">
        <f>Table2[[#This Row],[Energy Savings
Through Current FY]]+Table2[[#This Row],[Energy Savings
Next FY &amp; After]]</f>
        <v>0</v>
      </c>
      <c r="BK216" s="18">
        <v>0</v>
      </c>
      <c r="BL216" s="18">
        <v>0</v>
      </c>
      <c r="BM216" s="18">
        <v>0</v>
      </c>
      <c r="BN216" s="18">
        <f>Table2[[#This Row],[Bond Savings
Through Current FY]]+Table2[[#This Row],[Bond Savings
Next FY &amp; After]]</f>
        <v>0</v>
      </c>
      <c r="BO216" s="18">
        <v>10.8988</v>
      </c>
      <c r="BP216" s="18">
        <v>194.7295</v>
      </c>
      <c r="BQ216" s="18">
        <v>10.8712</v>
      </c>
      <c r="BR216" s="18">
        <f>Table2[[#This Row],[Total Savings
Through Current FY]]+Table2[[#This Row],[Total Savings
Next FY &amp; After]]</f>
        <v>205.60069999999999</v>
      </c>
      <c r="BS216" s="18">
        <v>0</v>
      </c>
      <c r="BT216" s="18">
        <v>0</v>
      </c>
      <c r="BU216" s="18">
        <v>0</v>
      </c>
      <c r="BV216" s="18">
        <f>Table2[[#This Row],[Recapture, Cancellation, or Reduction
Through Current FY]]+Table2[[#This Row],[Recapture, Cancellation, or Reduction
Next FY &amp; After]]</f>
        <v>0</v>
      </c>
      <c r="BW216" s="18">
        <v>0</v>
      </c>
      <c r="BX216" s="18">
        <v>0</v>
      </c>
      <c r="BY216" s="18">
        <v>0</v>
      </c>
      <c r="BZ216" s="18">
        <f>Table2[[#This Row],[Penalty Paid
Through Current FY]]+Table2[[#This Row],[Penalty Paid
Next FY &amp; After]]</f>
        <v>0</v>
      </c>
      <c r="CA216" s="18">
        <v>0</v>
      </c>
      <c r="CB216" s="18">
        <v>0</v>
      </c>
      <c r="CC216" s="18">
        <v>0</v>
      </c>
      <c r="CD216" s="18">
        <f>Table2[[#This Row],[Total Recapture &amp; Penalties
Through Current FY]]+Table2[[#This Row],[Total Recapture &amp; Penalties
Next FY &amp; After]]</f>
        <v>0</v>
      </c>
      <c r="CE216" s="18">
        <v>261.00110000000001</v>
      </c>
      <c r="CF216" s="18">
        <v>2891.6563999999998</v>
      </c>
      <c r="CG216" s="18">
        <v>260.339</v>
      </c>
      <c r="CH216" s="18">
        <f>Table2[[#This Row],[Total Net Tax Revenue Generated
Through Current FY]]+Table2[[#This Row],[Total Net Tax Revenue Generated
Next FY &amp; After]]</f>
        <v>3151.9953999999998</v>
      </c>
      <c r="CI216" s="18">
        <v>0</v>
      </c>
      <c r="CJ216" s="18">
        <v>0</v>
      </c>
      <c r="CK216" s="18">
        <v>0</v>
      </c>
      <c r="CL216" s="18">
        <v>0</v>
      </c>
      <c r="CM216" s="43">
        <v>0</v>
      </c>
      <c r="CN216" s="43">
        <v>0</v>
      </c>
      <c r="CO216" s="43">
        <v>0</v>
      </c>
      <c r="CP216" s="43">
        <v>10</v>
      </c>
      <c r="CQ216" s="43">
        <f>Table2[[#This Row],[Total Number of Industrial Jobs]]+Table2[[#This Row],[Total Number of Restaurant Jobs]]+Table2[[#This Row],[Total Number of Retail Jobs]]+Table2[[#This Row],[Total Number of Other Jobs]]</f>
        <v>10</v>
      </c>
      <c r="CR216" s="43">
        <v>0</v>
      </c>
      <c r="CS216" s="43">
        <v>0</v>
      </c>
      <c r="CT216" s="43">
        <v>0</v>
      </c>
      <c r="CU216" s="43">
        <v>10</v>
      </c>
      <c r="CV216" s="43">
        <f>Table2[[#This Row],[Number of Industrial Jobs Earning a Living Wage or more]]+Table2[[#This Row],[Number of Restaurant Jobs Earning a Living Wage or more]]+Table2[[#This Row],[Number of Retail Jobs Earning a Living Wage or more]]+Table2[[#This Row],[Number of Other Jobs Earning a Living Wage or more]]</f>
        <v>10</v>
      </c>
      <c r="CW216" s="47">
        <v>0</v>
      </c>
      <c r="CX216" s="47">
        <v>0</v>
      </c>
      <c r="CY216" s="47">
        <v>0</v>
      </c>
      <c r="CZ216" s="47">
        <v>100</v>
      </c>
      <c r="DA216" s="42">
        <v>1</v>
      </c>
      <c r="DB216" s="4"/>
      <c r="DE216" s="3"/>
      <c r="DF216" s="4"/>
      <c r="DG216" s="4"/>
      <c r="DH216" s="11"/>
      <c r="DI216" s="3"/>
      <c r="DJ216" s="1"/>
      <c r="DK216" s="1"/>
      <c r="DL216" s="1"/>
    </row>
    <row r="217" spans="1:116" x14ac:dyDescent="0.2">
      <c r="A217" s="12">
        <v>94058</v>
      </c>
      <c r="B217" s="14" t="s">
        <v>872</v>
      </c>
      <c r="C217" s="15" t="s">
        <v>1598</v>
      </c>
      <c r="D217" s="15" t="s">
        <v>874</v>
      </c>
      <c r="E217" s="25" t="s">
        <v>1754</v>
      </c>
      <c r="F217" s="26" t="s">
        <v>13</v>
      </c>
      <c r="G217" s="16">
        <v>4225000</v>
      </c>
      <c r="H217" s="14" t="s">
        <v>123</v>
      </c>
      <c r="I217" s="14" t="s">
        <v>873</v>
      </c>
      <c r="J217" s="12">
        <v>17</v>
      </c>
      <c r="K217" s="14" t="s">
        <v>25</v>
      </c>
      <c r="L217" s="15" t="s">
        <v>2266</v>
      </c>
      <c r="M217" s="15" t="s">
        <v>2267</v>
      </c>
      <c r="N217" s="15">
        <v>12636</v>
      </c>
      <c r="O217" s="15">
        <v>12636</v>
      </c>
      <c r="P217" s="13">
        <v>0</v>
      </c>
      <c r="Q217" s="13">
        <v>3</v>
      </c>
      <c r="R217" s="13">
        <v>0</v>
      </c>
      <c r="S217" s="13">
        <v>0</v>
      </c>
      <c r="T217" s="13">
        <v>0</v>
      </c>
      <c r="U217" s="13">
        <v>0</v>
      </c>
      <c r="V217" s="13">
        <v>38</v>
      </c>
      <c r="W217" s="13">
        <v>0</v>
      </c>
      <c r="X217" s="13">
        <v>0</v>
      </c>
      <c r="Y217" s="13">
        <v>38</v>
      </c>
      <c r="Z217" s="13">
        <v>38</v>
      </c>
      <c r="AA217" s="13">
        <v>92.10526315789474</v>
      </c>
      <c r="AB217" s="13" t="s">
        <v>16</v>
      </c>
      <c r="AC217" s="13" t="s">
        <v>17</v>
      </c>
      <c r="AD217" s="17">
        <v>0</v>
      </c>
      <c r="AE217" s="13">
        <v>0</v>
      </c>
      <c r="AF217" s="13">
        <v>0</v>
      </c>
      <c r="AG217" s="13">
        <v>0</v>
      </c>
      <c r="AH217" s="13">
        <v>0</v>
      </c>
      <c r="AI217" s="18">
        <v>614.56380000000001</v>
      </c>
      <c r="AJ217" s="18">
        <v>2340.2743</v>
      </c>
      <c r="AK217" s="18">
        <v>6308.5766000000003</v>
      </c>
      <c r="AL217" s="27">
        <f>Table2[[#This Row],[Direct Tax Revenue
Through Current FY]]+Table2[[#This Row],[Direct Tax Revenue
Next FY &amp; After]]</f>
        <v>8648.8509000000013</v>
      </c>
      <c r="AM217" s="18">
        <v>622.59699999999998</v>
      </c>
      <c r="AN217" s="18">
        <v>2372.8000000000002</v>
      </c>
      <c r="AO217" s="18">
        <v>6391.0393000000004</v>
      </c>
      <c r="AP217" s="18">
        <f>Table2[[#This Row],[Indirect  &amp; Induced Tax Revenue
Through Current FY]]+Table2[[#This Row],[Indirect  &amp; Induced Tax Revenue
Next FY &amp; After]]</f>
        <v>8763.8392999999996</v>
      </c>
      <c r="AQ217" s="18">
        <v>1237.1608000000001</v>
      </c>
      <c r="AR217" s="18">
        <v>4713.0743000000002</v>
      </c>
      <c r="AS217" s="18">
        <v>12699.615900000001</v>
      </c>
      <c r="AT217" s="18">
        <f>Table2[[#This Row],[Total Tax Revenue Generated
Through Current FY]]+Table2[[#This Row],[Total Tax Revenues Generated 
Next FY &amp; After]]</f>
        <v>17412.690200000001</v>
      </c>
      <c r="AU217" s="18">
        <f>VLOOKUP(A:A,[1]AssistancePivot!$1:$1048576,86,FALSE)</f>
        <v>25.250599999999999</v>
      </c>
      <c r="AV217" s="18">
        <v>75.936000000000007</v>
      </c>
      <c r="AW217" s="18">
        <v>259.20089999999999</v>
      </c>
      <c r="AX217" s="18">
        <v>335.13689999999997</v>
      </c>
      <c r="AY217" s="18">
        <v>0</v>
      </c>
      <c r="AZ217" s="18">
        <v>0</v>
      </c>
      <c r="BA217" s="18">
        <v>0</v>
      </c>
      <c r="BB217" s="18">
        <f>Table2[[#This Row],[MRT Savings
Through Current FY]]+Table2[[#This Row],[MRT Savings
Next FY &amp; After]]</f>
        <v>0</v>
      </c>
      <c r="BC217" s="18">
        <v>0</v>
      </c>
      <c r="BD217" s="18">
        <v>0</v>
      </c>
      <c r="BE217" s="18">
        <v>0</v>
      </c>
      <c r="BF217" s="18">
        <f>Table2[[#This Row],[ST Savings
Through Current FY]]+Table2[[#This Row],[ST Savings
Next FY &amp; After]]</f>
        <v>0</v>
      </c>
      <c r="BG217" s="18">
        <v>0</v>
      </c>
      <c r="BH217" s="18">
        <v>0</v>
      </c>
      <c r="BI217" s="18">
        <v>0</v>
      </c>
      <c r="BJ217" s="18">
        <f>Table2[[#This Row],[Energy Savings
Through Current FY]]+Table2[[#This Row],[Energy Savings
Next FY &amp; After]]</f>
        <v>0</v>
      </c>
      <c r="BK217" s="18">
        <v>0</v>
      </c>
      <c r="BL217" s="18">
        <v>0</v>
      </c>
      <c r="BM217" s="18">
        <v>0</v>
      </c>
      <c r="BN217" s="18">
        <f>Table2[[#This Row],[Bond Savings
Through Current FY]]+Table2[[#This Row],[Bond Savings
Next FY &amp; After]]</f>
        <v>0</v>
      </c>
      <c r="BO217" s="18">
        <v>25.250599999999999</v>
      </c>
      <c r="BP217" s="18">
        <v>75.936000000000007</v>
      </c>
      <c r="BQ217" s="18">
        <v>259.20089999999999</v>
      </c>
      <c r="BR217" s="18">
        <f>Table2[[#This Row],[Total Savings
Through Current FY]]+Table2[[#This Row],[Total Savings
Next FY &amp; After]]</f>
        <v>335.13689999999997</v>
      </c>
      <c r="BS217" s="18">
        <v>0</v>
      </c>
      <c r="BT217" s="18">
        <v>0</v>
      </c>
      <c r="BU217" s="18">
        <v>0</v>
      </c>
      <c r="BV217" s="18">
        <f>Table2[[#This Row],[Recapture, Cancellation, or Reduction
Through Current FY]]+Table2[[#This Row],[Recapture, Cancellation, or Reduction
Next FY &amp; After]]</f>
        <v>0</v>
      </c>
      <c r="BW217" s="18">
        <v>0</v>
      </c>
      <c r="BX217" s="18">
        <v>0</v>
      </c>
      <c r="BY217" s="18">
        <v>0</v>
      </c>
      <c r="BZ217" s="18">
        <f>Table2[[#This Row],[Penalty Paid
Through Current FY]]+Table2[[#This Row],[Penalty Paid
Next FY &amp; After]]</f>
        <v>0</v>
      </c>
      <c r="CA217" s="18">
        <v>0</v>
      </c>
      <c r="CB217" s="18">
        <v>0</v>
      </c>
      <c r="CC217" s="18">
        <v>0</v>
      </c>
      <c r="CD217" s="18">
        <f>Table2[[#This Row],[Total Recapture &amp; Penalties
Through Current FY]]+Table2[[#This Row],[Total Recapture &amp; Penalties
Next FY &amp; After]]</f>
        <v>0</v>
      </c>
      <c r="CE217" s="18">
        <v>1211.9102</v>
      </c>
      <c r="CF217" s="18">
        <v>4637.1382999999996</v>
      </c>
      <c r="CG217" s="18">
        <v>12440.415000000001</v>
      </c>
      <c r="CH217" s="18">
        <f>Table2[[#This Row],[Total Net Tax Revenue Generated
Through Current FY]]+Table2[[#This Row],[Total Net Tax Revenue Generated
Next FY &amp; After]]</f>
        <v>17077.5533</v>
      </c>
      <c r="CI217" s="18">
        <v>0</v>
      </c>
      <c r="CJ217" s="18">
        <v>0</v>
      </c>
      <c r="CK217" s="18">
        <v>0</v>
      </c>
      <c r="CL217" s="18">
        <v>0</v>
      </c>
      <c r="CM217" s="43">
        <v>27</v>
      </c>
      <c r="CN217" s="43">
        <v>0</v>
      </c>
      <c r="CO217" s="43">
        <v>0</v>
      </c>
      <c r="CP217" s="43">
        <v>11</v>
      </c>
      <c r="CQ217" s="43">
        <f>Table2[[#This Row],[Total Number of Industrial Jobs]]+Table2[[#This Row],[Total Number of Restaurant Jobs]]+Table2[[#This Row],[Total Number of Retail Jobs]]+Table2[[#This Row],[Total Number of Other Jobs]]</f>
        <v>38</v>
      </c>
      <c r="CR217" s="43">
        <v>27</v>
      </c>
      <c r="CS217" s="43">
        <v>0</v>
      </c>
      <c r="CT217" s="43">
        <v>0</v>
      </c>
      <c r="CU217" s="43">
        <v>11</v>
      </c>
      <c r="CV217" s="43">
        <f>Table2[[#This Row],[Number of Industrial Jobs Earning a Living Wage or more]]+Table2[[#This Row],[Number of Restaurant Jobs Earning a Living Wage or more]]+Table2[[#This Row],[Number of Retail Jobs Earning a Living Wage or more]]+Table2[[#This Row],[Number of Other Jobs Earning a Living Wage or more]]</f>
        <v>38</v>
      </c>
      <c r="CW217" s="47">
        <v>100</v>
      </c>
      <c r="CX217" s="47">
        <v>0</v>
      </c>
      <c r="CY217" s="47">
        <v>0</v>
      </c>
      <c r="CZ217" s="47">
        <v>100</v>
      </c>
      <c r="DA217" s="42">
        <v>1</v>
      </c>
      <c r="DB217" s="4"/>
      <c r="DE217" s="3"/>
      <c r="DF217" s="4"/>
      <c r="DG217" s="4"/>
      <c r="DH217" s="11"/>
      <c r="DI217" s="3"/>
      <c r="DJ217" s="1"/>
      <c r="DK217" s="1"/>
      <c r="DL217" s="1"/>
    </row>
    <row r="218" spans="1:116" x14ac:dyDescent="0.2">
      <c r="A218" s="12">
        <v>93186</v>
      </c>
      <c r="B218" s="14" t="s">
        <v>410</v>
      </c>
      <c r="C218" s="15" t="s">
        <v>1575</v>
      </c>
      <c r="D218" s="15" t="s">
        <v>412</v>
      </c>
      <c r="E218" s="25" t="s">
        <v>1686</v>
      </c>
      <c r="F218" s="26" t="s">
        <v>41</v>
      </c>
      <c r="G218" s="16">
        <v>6200000</v>
      </c>
      <c r="H218" s="14" t="s">
        <v>72</v>
      </c>
      <c r="I218" s="14" t="s">
        <v>411</v>
      </c>
      <c r="J218" s="12">
        <v>31</v>
      </c>
      <c r="K218" s="14" t="s">
        <v>20</v>
      </c>
      <c r="L218" s="15" t="s">
        <v>2091</v>
      </c>
      <c r="M218" s="15" t="s">
        <v>1969</v>
      </c>
      <c r="N218" s="15">
        <v>60736</v>
      </c>
      <c r="O218" s="15">
        <v>57811</v>
      </c>
      <c r="P218" s="13">
        <v>0</v>
      </c>
      <c r="Q218" s="13">
        <v>66</v>
      </c>
      <c r="R218" s="13">
        <v>0</v>
      </c>
      <c r="S218" s="13">
        <v>0</v>
      </c>
      <c r="T218" s="13">
        <v>0</v>
      </c>
      <c r="U218" s="13">
        <v>21</v>
      </c>
      <c r="V218" s="13">
        <v>350</v>
      </c>
      <c r="W218" s="13">
        <v>0</v>
      </c>
      <c r="X218" s="13">
        <v>0</v>
      </c>
      <c r="Y218" s="13">
        <v>371</v>
      </c>
      <c r="Z218" s="13">
        <v>371</v>
      </c>
      <c r="AA218" s="13">
        <v>93.261455525606479</v>
      </c>
      <c r="AB218" s="13" t="s">
        <v>16</v>
      </c>
      <c r="AC218" s="13" t="s">
        <v>17</v>
      </c>
      <c r="AD218" s="17">
        <v>42</v>
      </c>
      <c r="AE218" s="13">
        <v>0</v>
      </c>
      <c r="AF218" s="13">
        <v>308</v>
      </c>
      <c r="AG218" s="13">
        <v>11</v>
      </c>
      <c r="AH218" s="13">
        <v>10</v>
      </c>
      <c r="AI218" s="18">
        <v>4441.1040999999996</v>
      </c>
      <c r="AJ218" s="18">
        <v>38723.984199999999</v>
      </c>
      <c r="AK218" s="18">
        <v>15529.2628</v>
      </c>
      <c r="AL218" s="27">
        <f>Table2[[#This Row],[Direct Tax Revenue
Through Current FY]]+Table2[[#This Row],[Direct Tax Revenue
Next FY &amp; After]]</f>
        <v>54253.247000000003</v>
      </c>
      <c r="AM218" s="18">
        <v>2575.3804</v>
      </c>
      <c r="AN218" s="18">
        <v>21044.841700000001</v>
      </c>
      <c r="AO218" s="18">
        <v>9005.3636000000006</v>
      </c>
      <c r="AP218" s="18">
        <f>Table2[[#This Row],[Indirect  &amp; Induced Tax Revenue
Through Current FY]]+Table2[[#This Row],[Indirect  &amp; Induced Tax Revenue
Next FY &amp; After]]</f>
        <v>30050.205300000001</v>
      </c>
      <c r="AQ218" s="18">
        <v>7016.4844999999996</v>
      </c>
      <c r="AR218" s="18">
        <v>59768.825900000003</v>
      </c>
      <c r="AS218" s="18">
        <v>24534.626400000001</v>
      </c>
      <c r="AT218" s="18">
        <f>Table2[[#This Row],[Total Tax Revenue Generated
Through Current FY]]+Table2[[#This Row],[Total Tax Revenues Generated 
Next FY &amp; After]]</f>
        <v>84303.452300000004</v>
      </c>
      <c r="AU218" s="18">
        <f>VLOOKUP(A:A,[1]AssistancePivot!$1:$1048576,86,FALSE)</f>
        <v>152.41079999999999</v>
      </c>
      <c r="AV218" s="18">
        <v>614.74490000000003</v>
      </c>
      <c r="AW218" s="18">
        <v>532.93679999999995</v>
      </c>
      <c r="AX218" s="18">
        <v>1147.6817000000001</v>
      </c>
      <c r="AY218" s="18">
        <v>0</v>
      </c>
      <c r="AZ218" s="18">
        <v>107.184</v>
      </c>
      <c r="BA218" s="18">
        <v>0</v>
      </c>
      <c r="BB218" s="18">
        <f>Table2[[#This Row],[MRT Savings
Through Current FY]]+Table2[[#This Row],[MRT Savings
Next FY &amp; After]]</f>
        <v>107.184</v>
      </c>
      <c r="BC218" s="18">
        <v>0</v>
      </c>
      <c r="BD218" s="18">
        <v>239.27760000000001</v>
      </c>
      <c r="BE218" s="18">
        <v>0</v>
      </c>
      <c r="BF218" s="18">
        <f>Table2[[#This Row],[ST Savings
Through Current FY]]+Table2[[#This Row],[ST Savings
Next FY &amp; After]]</f>
        <v>239.27760000000001</v>
      </c>
      <c r="BG218" s="18">
        <v>0</v>
      </c>
      <c r="BH218" s="18">
        <v>0</v>
      </c>
      <c r="BI218" s="18">
        <v>0</v>
      </c>
      <c r="BJ218" s="18">
        <f>Table2[[#This Row],[Energy Savings
Through Current FY]]+Table2[[#This Row],[Energy Savings
Next FY &amp; After]]</f>
        <v>0</v>
      </c>
      <c r="BK218" s="18">
        <v>0</v>
      </c>
      <c r="BL218" s="18">
        <v>27.375800000000002</v>
      </c>
      <c r="BM218" s="18">
        <v>0</v>
      </c>
      <c r="BN218" s="18">
        <f>Table2[[#This Row],[Bond Savings
Through Current FY]]+Table2[[#This Row],[Bond Savings
Next FY &amp; After]]</f>
        <v>27.375800000000002</v>
      </c>
      <c r="BO218" s="18">
        <v>152.41079999999999</v>
      </c>
      <c r="BP218" s="18">
        <v>988.58230000000003</v>
      </c>
      <c r="BQ218" s="18">
        <v>532.93679999999995</v>
      </c>
      <c r="BR218" s="18">
        <f>Table2[[#This Row],[Total Savings
Through Current FY]]+Table2[[#This Row],[Total Savings
Next FY &amp; After]]</f>
        <v>1521.5191</v>
      </c>
      <c r="BS218" s="18">
        <v>0</v>
      </c>
      <c r="BT218" s="18">
        <v>0</v>
      </c>
      <c r="BU218" s="18">
        <v>0</v>
      </c>
      <c r="BV218" s="18">
        <f>Table2[[#This Row],[Recapture, Cancellation, or Reduction
Through Current FY]]+Table2[[#This Row],[Recapture, Cancellation, or Reduction
Next FY &amp; After]]</f>
        <v>0</v>
      </c>
      <c r="BW218" s="18">
        <v>0</v>
      </c>
      <c r="BX218" s="18">
        <v>0</v>
      </c>
      <c r="BY218" s="18">
        <v>0</v>
      </c>
      <c r="BZ218" s="18">
        <f>Table2[[#This Row],[Penalty Paid
Through Current FY]]+Table2[[#This Row],[Penalty Paid
Next FY &amp; After]]</f>
        <v>0</v>
      </c>
      <c r="CA218" s="18">
        <v>0</v>
      </c>
      <c r="CB218" s="18">
        <v>0</v>
      </c>
      <c r="CC218" s="18">
        <v>0</v>
      </c>
      <c r="CD218" s="18">
        <f>Table2[[#This Row],[Total Recapture &amp; Penalties
Through Current FY]]+Table2[[#This Row],[Total Recapture &amp; Penalties
Next FY &amp; After]]</f>
        <v>0</v>
      </c>
      <c r="CE218" s="18">
        <v>6864.0736999999999</v>
      </c>
      <c r="CF218" s="18">
        <v>58780.243600000002</v>
      </c>
      <c r="CG218" s="18">
        <v>24001.689600000002</v>
      </c>
      <c r="CH218" s="18">
        <f>Table2[[#This Row],[Total Net Tax Revenue Generated
Through Current FY]]+Table2[[#This Row],[Total Net Tax Revenue Generated
Next FY &amp; After]]</f>
        <v>82781.933199999999</v>
      </c>
      <c r="CI218" s="18">
        <v>0</v>
      </c>
      <c r="CJ218" s="18">
        <v>0</v>
      </c>
      <c r="CK218" s="18">
        <v>0</v>
      </c>
      <c r="CL218" s="18">
        <v>0</v>
      </c>
      <c r="CM218" s="43">
        <v>0</v>
      </c>
      <c r="CN218" s="43">
        <v>0</v>
      </c>
      <c r="CO218" s="43">
        <v>0</v>
      </c>
      <c r="CP218" s="43">
        <v>371</v>
      </c>
      <c r="CQ218" s="43">
        <f>Table2[[#This Row],[Total Number of Industrial Jobs]]+Table2[[#This Row],[Total Number of Restaurant Jobs]]+Table2[[#This Row],[Total Number of Retail Jobs]]+Table2[[#This Row],[Total Number of Other Jobs]]</f>
        <v>371</v>
      </c>
      <c r="CR218" s="43">
        <v>0</v>
      </c>
      <c r="CS218" s="43">
        <v>0</v>
      </c>
      <c r="CT218" s="43">
        <v>0</v>
      </c>
      <c r="CU218" s="43">
        <v>371</v>
      </c>
      <c r="CV218" s="43">
        <f>Table2[[#This Row],[Number of Industrial Jobs Earning a Living Wage or more]]+Table2[[#This Row],[Number of Restaurant Jobs Earning a Living Wage or more]]+Table2[[#This Row],[Number of Retail Jobs Earning a Living Wage or more]]+Table2[[#This Row],[Number of Other Jobs Earning a Living Wage or more]]</f>
        <v>371</v>
      </c>
      <c r="CW218" s="47">
        <v>0</v>
      </c>
      <c r="CX218" s="47">
        <v>0</v>
      </c>
      <c r="CY218" s="47">
        <v>0</v>
      </c>
      <c r="CZ218" s="47">
        <v>100</v>
      </c>
      <c r="DA218" s="42">
        <v>1</v>
      </c>
      <c r="DB218" s="4"/>
      <c r="DE218" s="3"/>
      <c r="DF218" s="4"/>
      <c r="DG218" s="4"/>
      <c r="DH218" s="11"/>
      <c r="DI218" s="3"/>
      <c r="DJ218" s="1"/>
      <c r="DK218" s="1"/>
      <c r="DL218" s="1"/>
    </row>
    <row r="219" spans="1:116" x14ac:dyDescent="0.2">
      <c r="A219" s="12">
        <v>93954</v>
      </c>
      <c r="B219" s="14" t="s">
        <v>746</v>
      </c>
      <c r="C219" s="15" t="s">
        <v>1524</v>
      </c>
      <c r="D219" s="15" t="s">
        <v>748</v>
      </c>
      <c r="E219" s="25" t="s">
        <v>1731</v>
      </c>
      <c r="F219" s="26" t="s">
        <v>477</v>
      </c>
      <c r="G219" s="16">
        <v>40000000</v>
      </c>
      <c r="H219" s="14" t="s">
        <v>229</v>
      </c>
      <c r="I219" s="14" t="s">
        <v>747</v>
      </c>
      <c r="J219" s="12">
        <v>2</v>
      </c>
      <c r="K219" s="14" t="s">
        <v>94</v>
      </c>
      <c r="L219" s="15" t="s">
        <v>2219</v>
      </c>
      <c r="M219" s="15" t="s">
        <v>2037</v>
      </c>
      <c r="N219" s="15">
        <v>35915</v>
      </c>
      <c r="O219" s="15">
        <v>272148</v>
      </c>
      <c r="P219" s="13">
        <v>24</v>
      </c>
      <c r="Q219" s="13">
        <v>31</v>
      </c>
      <c r="R219" s="13">
        <v>0</v>
      </c>
      <c r="S219" s="13">
        <v>1</v>
      </c>
      <c r="T219" s="13">
        <v>0</v>
      </c>
      <c r="U219" s="13">
        <v>0</v>
      </c>
      <c r="V219" s="13">
        <v>196</v>
      </c>
      <c r="W219" s="13">
        <v>0</v>
      </c>
      <c r="X219" s="13">
        <v>0</v>
      </c>
      <c r="Y219" s="13">
        <v>197</v>
      </c>
      <c r="Z219" s="13">
        <v>196</v>
      </c>
      <c r="AA219" s="13">
        <v>78.172588832487307</v>
      </c>
      <c r="AB219" s="13" t="s">
        <v>16</v>
      </c>
      <c r="AC219" s="13" t="s">
        <v>17</v>
      </c>
      <c r="AD219" s="17">
        <v>189</v>
      </c>
      <c r="AE219" s="13">
        <v>70</v>
      </c>
      <c r="AF219" s="13">
        <v>6</v>
      </c>
      <c r="AG219" s="13">
        <v>1</v>
      </c>
      <c r="AH219" s="13">
        <v>21</v>
      </c>
      <c r="AI219" s="18">
        <v>388.12369999999999</v>
      </c>
      <c r="AJ219" s="18">
        <v>2370.5048000000002</v>
      </c>
      <c r="AK219" s="18">
        <v>3942.6311999999998</v>
      </c>
      <c r="AL219" s="27">
        <f>Table2[[#This Row],[Direct Tax Revenue
Through Current FY]]+Table2[[#This Row],[Direct Tax Revenue
Next FY &amp; After]]</f>
        <v>6313.1360000000004</v>
      </c>
      <c r="AM219" s="18">
        <v>727.69410000000005</v>
      </c>
      <c r="AN219" s="18">
        <v>4889.1012000000001</v>
      </c>
      <c r="AO219" s="18">
        <v>7392.0496000000003</v>
      </c>
      <c r="AP219" s="18">
        <f>Table2[[#This Row],[Indirect  &amp; Induced Tax Revenue
Through Current FY]]+Table2[[#This Row],[Indirect  &amp; Induced Tax Revenue
Next FY &amp; After]]</f>
        <v>12281.150799999999</v>
      </c>
      <c r="AQ219" s="18">
        <v>1115.8178</v>
      </c>
      <c r="AR219" s="18">
        <v>7259.6059999999998</v>
      </c>
      <c r="AS219" s="18">
        <v>11334.6808</v>
      </c>
      <c r="AT219" s="18">
        <f>Table2[[#This Row],[Total Tax Revenue Generated
Through Current FY]]+Table2[[#This Row],[Total Tax Revenues Generated 
Next FY &amp; After]]</f>
        <v>18594.286800000002</v>
      </c>
      <c r="AU219" s="18">
        <f>VLOOKUP(A:A,[1]AssistancePivot!$1:$1048576,86,FALSE)</f>
        <v>0</v>
      </c>
      <c r="AV219" s="18">
        <v>0</v>
      </c>
      <c r="AW219" s="18">
        <v>0</v>
      </c>
      <c r="AX219" s="18">
        <v>0</v>
      </c>
      <c r="AY219" s="18">
        <v>0</v>
      </c>
      <c r="AZ219" s="18">
        <v>0</v>
      </c>
      <c r="BA219" s="18">
        <v>0</v>
      </c>
      <c r="BB219" s="18">
        <f>Table2[[#This Row],[MRT Savings
Through Current FY]]+Table2[[#This Row],[MRT Savings
Next FY &amp; After]]</f>
        <v>0</v>
      </c>
      <c r="BC219" s="18">
        <v>0</v>
      </c>
      <c r="BD219" s="18">
        <v>0</v>
      </c>
      <c r="BE219" s="18">
        <v>0</v>
      </c>
      <c r="BF219" s="18">
        <f>Table2[[#This Row],[ST Savings
Through Current FY]]+Table2[[#This Row],[ST Savings
Next FY &amp; After]]</f>
        <v>0</v>
      </c>
      <c r="BG219" s="18">
        <v>0</v>
      </c>
      <c r="BH219" s="18">
        <v>0</v>
      </c>
      <c r="BI219" s="18">
        <v>0</v>
      </c>
      <c r="BJ219" s="18">
        <f>Table2[[#This Row],[Energy Savings
Through Current FY]]+Table2[[#This Row],[Energy Savings
Next FY &amp; After]]</f>
        <v>0</v>
      </c>
      <c r="BK219" s="18">
        <v>16.935600000000001</v>
      </c>
      <c r="BL219" s="18">
        <v>135.2792</v>
      </c>
      <c r="BM219" s="18">
        <v>122.8766</v>
      </c>
      <c r="BN219" s="18">
        <f>Table2[[#This Row],[Bond Savings
Through Current FY]]+Table2[[#This Row],[Bond Savings
Next FY &amp; After]]</f>
        <v>258.1558</v>
      </c>
      <c r="BO219" s="18">
        <v>16.935600000000001</v>
      </c>
      <c r="BP219" s="18">
        <v>135.2792</v>
      </c>
      <c r="BQ219" s="18">
        <v>122.8766</v>
      </c>
      <c r="BR219" s="18">
        <f>Table2[[#This Row],[Total Savings
Through Current FY]]+Table2[[#This Row],[Total Savings
Next FY &amp; After]]</f>
        <v>258.1558</v>
      </c>
      <c r="BS219" s="18">
        <v>0</v>
      </c>
      <c r="BT219" s="18">
        <v>0</v>
      </c>
      <c r="BU219" s="18">
        <v>0</v>
      </c>
      <c r="BV219" s="18">
        <f>Table2[[#This Row],[Recapture, Cancellation, or Reduction
Through Current FY]]+Table2[[#This Row],[Recapture, Cancellation, or Reduction
Next FY &amp; After]]</f>
        <v>0</v>
      </c>
      <c r="BW219" s="18">
        <v>0</v>
      </c>
      <c r="BX219" s="18">
        <v>0</v>
      </c>
      <c r="BY219" s="18">
        <v>0</v>
      </c>
      <c r="BZ219" s="18">
        <f>Table2[[#This Row],[Penalty Paid
Through Current FY]]+Table2[[#This Row],[Penalty Paid
Next FY &amp; After]]</f>
        <v>0</v>
      </c>
      <c r="CA219" s="18">
        <v>0</v>
      </c>
      <c r="CB219" s="18">
        <v>0</v>
      </c>
      <c r="CC219" s="18">
        <v>0</v>
      </c>
      <c r="CD219" s="18">
        <f>Table2[[#This Row],[Total Recapture &amp; Penalties
Through Current FY]]+Table2[[#This Row],[Total Recapture &amp; Penalties
Next FY &amp; After]]</f>
        <v>0</v>
      </c>
      <c r="CE219" s="18">
        <v>1098.8822</v>
      </c>
      <c r="CF219" s="18">
        <v>7124.3267999999998</v>
      </c>
      <c r="CG219" s="18">
        <v>11211.8042</v>
      </c>
      <c r="CH219" s="18">
        <f>Table2[[#This Row],[Total Net Tax Revenue Generated
Through Current FY]]+Table2[[#This Row],[Total Net Tax Revenue Generated
Next FY &amp; After]]</f>
        <v>18336.131000000001</v>
      </c>
      <c r="CI219" s="18">
        <v>0</v>
      </c>
      <c r="CJ219" s="18">
        <v>0</v>
      </c>
      <c r="CK219" s="18">
        <v>0</v>
      </c>
      <c r="CL219" s="18">
        <v>0</v>
      </c>
      <c r="CM219" s="43">
        <v>0</v>
      </c>
      <c r="CN219" s="43">
        <v>0</v>
      </c>
      <c r="CO219" s="43">
        <v>0</v>
      </c>
      <c r="CP219" s="43">
        <v>197</v>
      </c>
      <c r="CQ219" s="43">
        <f>Table2[[#This Row],[Total Number of Industrial Jobs]]+Table2[[#This Row],[Total Number of Restaurant Jobs]]+Table2[[#This Row],[Total Number of Retail Jobs]]+Table2[[#This Row],[Total Number of Other Jobs]]</f>
        <v>197</v>
      </c>
      <c r="CR219" s="43">
        <v>0</v>
      </c>
      <c r="CS219" s="43">
        <v>0</v>
      </c>
      <c r="CT219" s="43">
        <v>0</v>
      </c>
      <c r="CU219" s="43">
        <v>197</v>
      </c>
      <c r="CV219" s="43">
        <f>Table2[[#This Row],[Number of Industrial Jobs Earning a Living Wage or more]]+Table2[[#This Row],[Number of Restaurant Jobs Earning a Living Wage or more]]+Table2[[#This Row],[Number of Retail Jobs Earning a Living Wage or more]]+Table2[[#This Row],[Number of Other Jobs Earning a Living Wage or more]]</f>
        <v>197</v>
      </c>
      <c r="CW219" s="47">
        <v>0</v>
      </c>
      <c r="CX219" s="47">
        <v>0</v>
      </c>
      <c r="CY219" s="47">
        <v>0</v>
      </c>
      <c r="CZ219" s="47">
        <v>100</v>
      </c>
      <c r="DA219" s="42">
        <v>1</v>
      </c>
      <c r="DB219" s="4"/>
      <c r="DE219" s="3"/>
      <c r="DF219" s="4"/>
      <c r="DG219" s="4"/>
      <c r="DH219" s="11"/>
      <c r="DI219" s="3"/>
      <c r="DJ219" s="1"/>
      <c r="DK219" s="1"/>
      <c r="DL219" s="1"/>
    </row>
    <row r="220" spans="1:116" x14ac:dyDescent="0.2">
      <c r="A220" s="12">
        <v>92708</v>
      </c>
      <c r="B220" s="14" t="s">
        <v>230</v>
      </c>
      <c r="C220" s="15" t="s">
        <v>1545</v>
      </c>
      <c r="D220" s="15" t="s">
        <v>232</v>
      </c>
      <c r="E220" s="25" t="s">
        <v>1670</v>
      </c>
      <c r="F220" s="26" t="s">
        <v>13</v>
      </c>
      <c r="G220" s="16">
        <v>2500000</v>
      </c>
      <c r="H220" s="14" t="s">
        <v>22</v>
      </c>
      <c r="I220" s="14" t="s">
        <v>231</v>
      </c>
      <c r="J220" s="12">
        <v>26</v>
      </c>
      <c r="K220" s="14" t="s">
        <v>20</v>
      </c>
      <c r="L220" s="15" t="s">
        <v>2024</v>
      </c>
      <c r="M220" s="15" t="s">
        <v>2025</v>
      </c>
      <c r="N220" s="15">
        <v>20000</v>
      </c>
      <c r="O220" s="15">
        <v>42000</v>
      </c>
      <c r="P220" s="13">
        <v>26</v>
      </c>
      <c r="Q220" s="13">
        <v>20</v>
      </c>
      <c r="R220" s="13">
        <v>0</v>
      </c>
      <c r="S220" s="13">
        <v>0</v>
      </c>
      <c r="T220" s="13">
        <v>0</v>
      </c>
      <c r="U220" s="13">
        <v>0</v>
      </c>
      <c r="V220" s="13">
        <v>0</v>
      </c>
      <c r="W220" s="13">
        <v>0</v>
      </c>
      <c r="X220" s="13">
        <v>0</v>
      </c>
      <c r="Y220" s="13">
        <v>0</v>
      </c>
      <c r="Z220" s="13">
        <v>7</v>
      </c>
      <c r="AA220" s="13">
        <v>0</v>
      </c>
      <c r="AB220" s="13">
        <v>0</v>
      </c>
      <c r="AC220" s="13">
        <v>0</v>
      </c>
      <c r="AD220" s="17">
        <v>0</v>
      </c>
      <c r="AE220" s="13">
        <v>0</v>
      </c>
      <c r="AF220" s="13">
        <v>0</v>
      </c>
      <c r="AG220" s="13">
        <v>0</v>
      </c>
      <c r="AH220" s="13">
        <v>0</v>
      </c>
      <c r="AI220" s="18">
        <v>196.9092</v>
      </c>
      <c r="AJ220" s="18">
        <v>2774.3017</v>
      </c>
      <c r="AK220" s="18">
        <v>0</v>
      </c>
      <c r="AL220" s="27">
        <f>Table2[[#This Row],[Direct Tax Revenue
Through Current FY]]+Table2[[#This Row],[Direct Tax Revenue
Next FY &amp; After]]</f>
        <v>2774.3017</v>
      </c>
      <c r="AM220" s="18">
        <v>28.3765</v>
      </c>
      <c r="AN220" s="18">
        <v>1904.4745</v>
      </c>
      <c r="AO220" s="18">
        <v>0</v>
      </c>
      <c r="AP220" s="18">
        <f>Table2[[#This Row],[Indirect  &amp; Induced Tax Revenue
Through Current FY]]+Table2[[#This Row],[Indirect  &amp; Induced Tax Revenue
Next FY &amp; After]]</f>
        <v>1904.4745</v>
      </c>
      <c r="AQ220" s="18">
        <v>225.28569999999999</v>
      </c>
      <c r="AR220" s="18">
        <v>4678.7762000000002</v>
      </c>
      <c r="AS220" s="18">
        <v>0</v>
      </c>
      <c r="AT220" s="18">
        <f>Table2[[#This Row],[Total Tax Revenue Generated
Through Current FY]]+Table2[[#This Row],[Total Tax Revenues Generated 
Next FY &amp; After]]</f>
        <v>4678.7762000000002</v>
      </c>
      <c r="AU220" s="18">
        <f>VLOOKUP(A:A,[1]AssistancePivot!$1:$1048576,86,FALSE)</f>
        <v>57.574599999999997</v>
      </c>
      <c r="AV220" s="18">
        <v>837.81740000000002</v>
      </c>
      <c r="AW220" s="18">
        <v>0</v>
      </c>
      <c r="AX220" s="18">
        <v>837.81740000000002</v>
      </c>
      <c r="AY220" s="18">
        <v>0</v>
      </c>
      <c r="AZ220" s="18">
        <v>35.090000000000003</v>
      </c>
      <c r="BA220" s="18">
        <v>0</v>
      </c>
      <c r="BB220" s="18">
        <f>Table2[[#This Row],[MRT Savings
Through Current FY]]+Table2[[#This Row],[MRT Savings
Next FY &amp; After]]</f>
        <v>35.090000000000003</v>
      </c>
      <c r="BC220" s="18">
        <v>0</v>
      </c>
      <c r="BD220" s="18">
        <v>0</v>
      </c>
      <c r="BE220" s="18">
        <v>0</v>
      </c>
      <c r="BF220" s="18">
        <f>Table2[[#This Row],[ST Savings
Through Current FY]]+Table2[[#This Row],[ST Savings
Next FY &amp; After]]</f>
        <v>0</v>
      </c>
      <c r="BG220" s="18">
        <v>0</v>
      </c>
      <c r="BH220" s="18">
        <v>0</v>
      </c>
      <c r="BI220" s="18">
        <v>0</v>
      </c>
      <c r="BJ220" s="18">
        <f>Table2[[#This Row],[Energy Savings
Through Current FY]]+Table2[[#This Row],[Energy Savings
Next FY &amp; After]]</f>
        <v>0</v>
      </c>
      <c r="BK220" s="18">
        <v>0</v>
      </c>
      <c r="BL220" s="18">
        <v>0</v>
      </c>
      <c r="BM220" s="18">
        <v>0</v>
      </c>
      <c r="BN220" s="18">
        <f>Table2[[#This Row],[Bond Savings
Through Current FY]]+Table2[[#This Row],[Bond Savings
Next FY &amp; After]]</f>
        <v>0</v>
      </c>
      <c r="BO220" s="18">
        <v>57.574599999999997</v>
      </c>
      <c r="BP220" s="18">
        <v>872.90740000000005</v>
      </c>
      <c r="BQ220" s="18">
        <v>0</v>
      </c>
      <c r="BR220" s="18">
        <f>Table2[[#This Row],[Total Savings
Through Current FY]]+Table2[[#This Row],[Total Savings
Next FY &amp; After]]</f>
        <v>872.90740000000005</v>
      </c>
      <c r="BS220" s="18">
        <v>0</v>
      </c>
      <c r="BT220" s="18">
        <v>0</v>
      </c>
      <c r="BU220" s="18">
        <v>0</v>
      </c>
      <c r="BV220" s="18">
        <f>Table2[[#This Row],[Recapture, Cancellation, or Reduction
Through Current FY]]+Table2[[#This Row],[Recapture, Cancellation, or Reduction
Next FY &amp; After]]</f>
        <v>0</v>
      </c>
      <c r="BW220" s="18">
        <v>0</v>
      </c>
      <c r="BX220" s="18">
        <v>0</v>
      </c>
      <c r="BY220" s="18">
        <v>0</v>
      </c>
      <c r="BZ220" s="18">
        <f>Table2[[#This Row],[Penalty Paid
Through Current FY]]+Table2[[#This Row],[Penalty Paid
Next FY &amp; After]]</f>
        <v>0</v>
      </c>
      <c r="CA220" s="18">
        <v>0</v>
      </c>
      <c r="CB220" s="18">
        <v>0</v>
      </c>
      <c r="CC220" s="18">
        <v>0</v>
      </c>
      <c r="CD220" s="18">
        <f>Table2[[#This Row],[Total Recapture &amp; Penalties
Through Current FY]]+Table2[[#This Row],[Total Recapture &amp; Penalties
Next FY &amp; After]]</f>
        <v>0</v>
      </c>
      <c r="CE220" s="18">
        <v>167.71109999999999</v>
      </c>
      <c r="CF220" s="18">
        <v>3805.8688000000002</v>
      </c>
      <c r="CG220" s="18">
        <v>0</v>
      </c>
      <c r="CH220" s="18">
        <f>Table2[[#This Row],[Total Net Tax Revenue Generated
Through Current FY]]+Table2[[#This Row],[Total Net Tax Revenue Generated
Next FY &amp; After]]</f>
        <v>3805.8688000000002</v>
      </c>
      <c r="CI220" s="18">
        <v>0</v>
      </c>
      <c r="CJ220" s="18">
        <v>0</v>
      </c>
      <c r="CK220" s="18">
        <v>0</v>
      </c>
      <c r="CL220" s="18">
        <v>0</v>
      </c>
      <c r="CM220" s="43"/>
      <c r="CN220" s="43"/>
      <c r="CO220" s="43"/>
      <c r="CP220" s="43"/>
      <c r="CQ220" s="43"/>
      <c r="CR220" s="43"/>
      <c r="CS220" s="43"/>
      <c r="CT220" s="43"/>
      <c r="CU220" s="43"/>
      <c r="CV220" s="43"/>
      <c r="CW220" s="47"/>
      <c r="CX220" s="47"/>
      <c r="CY220" s="47"/>
      <c r="CZ220" s="47"/>
      <c r="DA220" s="42"/>
      <c r="DB220" s="4"/>
      <c r="DE220" s="3"/>
      <c r="DF220" s="4"/>
      <c r="DG220" s="4"/>
      <c r="DH220" s="11"/>
      <c r="DI220" s="3"/>
      <c r="DJ220" s="1"/>
      <c r="DK220" s="1"/>
      <c r="DL220" s="1"/>
    </row>
    <row r="221" spans="1:116" x14ac:dyDescent="0.2">
      <c r="A221" s="12">
        <v>93218</v>
      </c>
      <c r="B221" s="14" t="s">
        <v>442</v>
      </c>
      <c r="C221" s="15" t="s">
        <v>1580</v>
      </c>
      <c r="D221" s="15" t="s">
        <v>444</v>
      </c>
      <c r="E221" s="25" t="s">
        <v>1664</v>
      </c>
      <c r="F221" s="26" t="s">
        <v>13</v>
      </c>
      <c r="G221" s="16">
        <v>11004000</v>
      </c>
      <c r="H221" s="14" t="s">
        <v>15</v>
      </c>
      <c r="I221" s="14" t="s">
        <v>443</v>
      </c>
      <c r="J221" s="12">
        <v>34</v>
      </c>
      <c r="K221" s="14" t="s">
        <v>12</v>
      </c>
      <c r="L221" s="15" t="s">
        <v>2107</v>
      </c>
      <c r="M221" s="15" t="s">
        <v>2108</v>
      </c>
      <c r="N221" s="15">
        <v>52430</v>
      </c>
      <c r="O221" s="15">
        <v>72000</v>
      </c>
      <c r="P221" s="13">
        <v>0</v>
      </c>
      <c r="Q221" s="13">
        <v>100</v>
      </c>
      <c r="R221" s="13">
        <v>0</v>
      </c>
      <c r="S221" s="13">
        <v>1</v>
      </c>
      <c r="T221" s="13">
        <v>15</v>
      </c>
      <c r="U221" s="13">
        <v>4</v>
      </c>
      <c r="V221" s="13">
        <v>66</v>
      </c>
      <c r="W221" s="13">
        <v>0</v>
      </c>
      <c r="X221" s="13">
        <v>0</v>
      </c>
      <c r="Y221" s="13">
        <v>86</v>
      </c>
      <c r="Z221" s="13">
        <v>77</v>
      </c>
      <c r="AA221" s="13">
        <v>17.441860465116278</v>
      </c>
      <c r="AB221" s="13" t="s">
        <v>16</v>
      </c>
      <c r="AC221" s="13" t="s">
        <v>17</v>
      </c>
      <c r="AD221" s="17">
        <v>0</v>
      </c>
      <c r="AE221" s="13">
        <v>0</v>
      </c>
      <c r="AF221" s="13">
        <v>0</v>
      </c>
      <c r="AG221" s="13">
        <v>0</v>
      </c>
      <c r="AH221" s="13">
        <v>0</v>
      </c>
      <c r="AI221" s="18">
        <v>425.20190000000002</v>
      </c>
      <c r="AJ221" s="18">
        <v>7446.5082000000002</v>
      </c>
      <c r="AK221" s="18">
        <v>641.85419999999999</v>
      </c>
      <c r="AL221" s="27">
        <f>Table2[[#This Row],[Direct Tax Revenue
Through Current FY]]+Table2[[#This Row],[Direct Tax Revenue
Next FY &amp; After]]</f>
        <v>8088.3624</v>
      </c>
      <c r="AM221" s="18">
        <v>254.4076</v>
      </c>
      <c r="AN221" s="18">
        <v>4447.9543999999996</v>
      </c>
      <c r="AO221" s="18">
        <v>384.03539999999998</v>
      </c>
      <c r="AP221" s="18">
        <f>Table2[[#This Row],[Indirect  &amp; Induced Tax Revenue
Through Current FY]]+Table2[[#This Row],[Indirect  &amp; Induced Tax Revenue
Next FY &amp; After]]</f>
        <v>4831.9897999999994</v>
      </c>
      <c r="AQ221" s="18">
        <v>679.60950000000003</v>
      </c>
      <c r="AR221" s="18">
        <v>11894.462600000001</v>
      </c>
      <c r="AS221" s="18">
        <v>1025.8896</v>
      </c>
      <c r="AT221" s="18">
        <f>Table2[[#This Row],[Total Tax Revenue Generated
Through Current FY]]+Table2[[#This Row],[Total Tax Revenues Generated 
Next FY &amp; After]]</f>
        <v>12920.352200000001</v>
      </c>
      <c r="AU221" s="18">
        <f>VLOOKUP(A:A,[1]AssistancePivot!$1:$1048576,86,FALSE)</f>
        <v>67.659700000000001</v>
      </c>
      <c r="AV221" s="18">
        <v>1009.5209</v>
      </c>
      <c r="AW221" s="18">
        <v>102.13420000000001</v>
      </c>
      <c r="AX221" s="18">
        <v>1111.6550999999999</v>
      </c>
      <c r="AY221" s="18">
        <v>0</v>
      </c>
      <c r="AZ221" s="18">
        <v>0</v>
      </c>
      <c r="BA221" s="18">
        <v>0</v>
      </c>
      <c r="BB221" s="18">
        <f>Table2[[#This Row],[MRT Savings
Through Current FY]]+Table2[[#This Row],[MRT Savings
Next FY &amp; After]]</f>
        <v>0</v>
      </c>
      <c r="BC221" s="18">
        <v>0</v>
      </c>
      <c r="BD221" s="18">
        <v>0</v>
      </c>
      <c r="BE221" s="18">
        <v>0</v>
      </c>
      <c r="BF221" s="18">
        <f>Table2[[#This Row],[ST Savings
Through Current FY]]+Table2[[#This Row],[ST Savings
Next FY &amp; After]]</f>
        <v>0</v>
      </c>
      <c r="BG221" s="18">
        <v>0</v>
      </c>
      <c r="BH221" s="18">
        <v>0</v>
      </c>
      <c r="BI221" s="18">
        <v>0</v>
      </c>
      <c r="BJ221" s="18">
        <f>Table2[[#This Row],[Energy Savings
Through Current FY]]+Table2[[#This Row],[Energy Savings
Next FY &amp; After]]</f>
        <v>0</v>
      </c>
      <c r="BK221" s="18">
        <v>0</v>
      </c>
      <c r="BL221" s="18">
        <v>0</v>
      </c>
      <c r="BM221" s="18">
        <v>0</v>
      </c>
      <c r="BN221" s="18">
        <f>Table2[[#This Row],[Bond Savings
Through Current FY]]+Table2[[#This Row],[Bond Savings
Next FY &amp; After]]</f>
        <v>0</v>
      </c>
      <c r="BO221" s="18">
        <v>67.659700000000001</v>
      </c>
      <c r="BP221" s="18">
        <v>1009.5209</v>
      </c>
      <c r="BQ221" s="18">
        <v>102.13420000000001</v>
      </c>
      <c r="BR221" s="18">
        <f>Table2[[#This Row],[Total Savings
Through Current FY]]+Table2[[#This Row],[Total Savings
Next FY &amp; After]]</f>
        <v>1111.6550999999999</v>
      </c>
      <c r="BS221" s="18">
        <v>0</v>
      </c>
      <c r="BT221" s="18">
        <v>0</v>
      </c>
      <c r="BU221" s="18">
        <v>0</v>
      </c>
      <c r="BV221" s="18">
        <f>Table2[[#This Row],[Recapture, Cancellation, or Reduction
Through Current FY]]+Table2[[#This Row],[Recapture, Cancellation, or Reduction
Next FY &amp; After]]</f>
        <v>0</v>
      </c>
      <c r="BW221" s="18">
        <v>0</v>
      </c>
      <c r="BX221" s="18">
        <v>0</v>
      </c>
      <c r="BY221" s="18">
        <v>0</v>
      </c>
      <c r="BZ221" s="18">
        <f>Table2[[#This Row],[Penalty Paid
Through Current FY]]+Table2[[#This Row],[Penalty Paid
Next FY &amp; After]]</f>
        <v>0</v>
      </c>
      <c r="CA221" s="18">
        <v>0</v>
      </c>
      <c r="CB221" s="18">
        <v>0</v>
      </c>
      <c r="CC221" s="18">
        <v>0</v>
      </c>
      <c r="CD221" s="18">
        <f>Table2[[#This Row],[Total Recapture &amp; Penalties
Through Current FY]]+Table2[[#This Row],[Total Recapture &amp; Penalties
Next FY &amp; After]]</f>
        <v>0</v>
      </c>
      <c r="CE221" s="18">
        <v>611.94979999999998</v>
      </c>
      <c r="CF221" s="18">
        <v>10884.941699999999</v>
      </c>
      <c r="CG221" s="18">
        <v>923.75540000000001</v>
      </c>
      <c r="CH221" s="18">
        <f>Table2[[#This Row],[Total Net Tax Revenue Generated
Through Current FY]]+Table2[[#This Row],[Total Net Tax Revenue Generated
Next FY &amp; After]]</f>
        <v>11808.697099999999</v>
      </c>
      <c r="CI221" s="18">
        <v>0</v>
      </c>
      <c r="CJ221" s="18">
        <v>0</v>
      </c>
      <c r="CK221" s="18">
        <v>0</v>
      </c>
      <c r="CL221" s="18">
        <v>0</v>
      </c>
      <c r="CM221" s="43">
        <v>86</v>
      </c>
      <c r="CN221" s="43">
        <v>0</v>
      </c>
      <c r="CO221" s="43">
        <v>0</v>
      </c>
      <c r="CP221" s="43">
        <v>0</v>
      </c>
      <c r="CQ221" s="43">
        <f>Table2[[#This Row],[Total Number of Industrial Jobs]]+Table2[[#This Row],[Total Number of Restaurant Jobs]]+Table2[[#This Row],[Total Number of Retail Jobs]]+Table2[[#This Row],[Total Number of Other Jobs]]</f>
        <v>86</v>
      </c>
      <c r="CR221" s="43">
        <v>86</v>
      </c>
      <c r="CS221" s="43">
        <v>0</v>
      </c>
      <c r="CT221" s="43">
        <v>0</v>
      </c>
      <c r="CU221" s="43">
        <v>0</v>
      </c>
      <c r="CV221" s="43">
        <f>Table2[[#This Row],[Number of Industrial Jobs Earning a Living Wage or more]]+Table2[[#This Row],[Number of Restaurant Jobs Earning a Living Wage or more]]+Table2[[#This Row],[Number of Retail Jobs Earning a Living Wage or more]]+Table2[[#This Row],[Number of Other Jobs Earning a Living Wage or more]]</f>
        <v>86</v>
      </c>
      <c r="CW221" s="47">
        <v>100</v>
      </c>
      <c r="CX221" s="47">
        <v>0</v>
      </c>
      <c r="CY221" s="47">
        <v>0</v>
      </c>
      <c r="CZ221" s="47">
        <v>0</v>
      </c>
      <c r="DA221" s="42">
        <v>1</v>
      </c>
      <c r="DB221" s="4"/>
      <c r="DE221" s="3"/>
      <c r="DF221" s="4"/>
      <c r="DG221" s="4"/>
      <c r="DH221" s="11"/>
      <c r="DI221" s="3"/>
      <c r="DJ221" s="1"/>
      <c r="DK221" s="1"/>
      <c r="DL221" s="1"/>
    </row>
    <row r="222" spans="1:116" x14ac:dyDescent="0.2">
      <c r="A222" s="12">
        <v>94142</v>
      </c>
      <c r="B222" s="14" t="s">
        <v>1072</v>
      </c>
      <c r="C222" s="15" t="s">
        <v>1632</v>
      </c>
      <c r="D222" s="15" t="s">
        <v>1074</v>
      </c>
      <c r="E222" s="25" t="s">
        <v>1720</v>
      </c>
      <c r="F222" s="26" t="s">
        <v>13</v>
      </c>
      <c r="G222" s="16">
        <v>4200000</v>
      </c>
      <c r="H222" s="14" t="s">
        <v>301</v>
      </c>
      <c r="I222" s="14" t="s">
        <v>1073</v>
      </c>
      <c r="J222" s="12">
        <v>34</v>
      </c>
      <c r="K222" s="14" t="s">
        <v>12</v>
      </c>
      <c r="L222" s="15" t="s">
        <v>1903</v>
      </c>
      <c r="M222" s="15" t="s">
        <v>1964</v>
      </c>
      <c r="N222" s="15">
        <v>7500</v>
      </c>
      <c r="O222" s="15">
        <v>7500</v>
      </c>
      <c r="P222" s="13">
        <v>2</v>
      </c>
      <c r="Q222" s="13">
        <v>12</v>
      </c>
      <c r="R222" s="13">
        <v>0</v>
      </c>
      <c r="S222" s="13">
        <v>0</v>
      </c>
      <c r="T222" s="13">
        <v>6</v>
      </c>
      <c r="U222" s="13">
        <v>0</v>
      </c>
      <c r="V222" s="13">
        <v>13</v>
      </c>
      <c r="W222" s="13">
        <v>0</v>
      </c>
      <c r="X222" s="13">
        <v>0</v>
      </c>
      <c r="Y222" s="13">
        <v>19</v>
      </c>
      <c r="Z222" s="13">
        <v>16</v>
      </c>
      <c r="AA222" s="13">
        <v>100</v>
      </c>
      <c r="AB222" s="13" t="s">
        <v>16</v>
      </c>
      <c r="AC222" s="13" t="s">
        <v>17</v>
      </c>
      <c r="AD222" s="17">
        <v>0</v>
      </c>
      <c r="AE222" s="13">
        <v>0</v>
      </c>
      <c r="AF222" s="13">
        <v>0</v>
      </c>
      <c r="AG222" s="13">
        <v>0</v>
      </c>
      <c r="AH222" s="13">
        <v>0</v>
      </c>
      <c r="AI222" s="18">
        <v>260.46719999999999</v>
      </c>
      <c r="AJ222" s="18">
        <v>961.46929999999998</v>
      </c>
      <c r="AK222" s="18">
        <v>3371.9774000000002</v>
      </c>
      <c r="AL222" s="27">
        <f>Table2[[#This Row],[Direct Tax Revenue
Through Current FY]]+Table2[[#This Row],[Direct Tax Revenue
Next FY &amp; After]]</f>
        <v>4333.4467000000004</v>
      </c>
      <c r="AM222" s="18">
        <v>115.68</v>
      </c>
      <c r="AN222" s="18">
        <v>392.64429999999999</v>
      </c>
      <c r="AO222" s="18">
        <v>1497.5808</v>
      </c>
      <c r="AP222" s="18">
        <f>Table2[[#This Row],[Indirect  &amp; Induced Tax Revenue
Through Current FY]]+Table2[[#This Row],[Indirect  &amp; Induced Tax Revenue
Next FY &amp; After]]</f>
        <v>1890.2250999999999</v>
      </c>
      <c r="AQ222" s="18">
        <v>376.1472</v>
      </c>
      <c r="AR222" s="18">
        <v>1354.1135999999999</v>
      </c>
      <c r="AS222" s="18">
        <v>4869.5582000000004</v>
      </c>
      <c r="AT222" s="18">
        <f>Table2[[#This Row],[Total Tax Revenue Generated
Through Current FY]]+Table2[[#This Row],[Total Tax Revenues Generated 
Next FY &amp; After]]</f>
        <v>6223.6718000000001</v>
      </c>
      <c r="AU222" s="18">
        <f>VLOOKUP(A:A,[1]AssistancePivot!$1:$1048576,86,FALSE)</f>
        <v>35.335700000000003</v>
      </c>
      <c r="AV222" s="18">
        <v>54.418900000000001</v>
      </c>
      <c r="AW222" s="18">
        <v>457.45139999999998</v>
      </c>
      <c r="AX222" s="18">
        <v>511.87029999999999</v>
      </c>
      <c r="AY222" s="18">
        <v>0</v>
      </c>
      <c r="AZ222" s="18">
        <v>58.867199999999997</v>
      </c>
      <c r="BA222" s="18">
        <v>0</v>
      </c>
      <c r="BB222" s="18">
        <f>Table2[[#This Row],[MRT Savings
Through Current FY]]+Table2[[#This Row],[MRT Savings
Next FY &amp; After]]</f>
        <v>58.867199999999997</v>
      </c>
      <c r="BC222" s="18">
        <v>0</v>
      </c>
      <c r="BD222" s="18">
        <v>0</v>
      </c>
      <c r="BE222" s="18">
        <v>0</v>
      </c>
      <c r="BF222" s="18">
        <f>Table2[[#This Row],[ST Savings
Through Current FY]]+Table2[[#This Row],[ST Savings
Next FY &amp; After]]</f>
        <v>0</v>
      </c>
      <c r="BG222" s="18">
        <v>0</v>
      </c>
      <c r="BH222" s="18">
        <v>0</v>
      </c>
      <c r="BI222" s="18">
        <v>0</v>
      </c>
      <c r="BJ222" s="18">
        <f>Table2[[#This Row],[Energy Savings
Through Current FY]]+Table2[[#This Row],[Energy Savings
Next FY &amp; After]]</f>
        <v>0</v>
      </c>
      <c r="BK222" s="18">
        <v>0</v>
      </c>
      <c r="BL222" s="18">
        <v>0</v>
      </c>
      <c r="BM222" s="18">
        <v>0</v>
      </c>
      <c r="BN222" s="18">
        <f>Table2[[#This Row],[Bond Savings
Through Current FY]]+Table2[[#This Row],[Bond Savings
Next FY &amp; After]]</f>
        <v>0</v>
      </c>
      <c r="BO222" s="18">
        <v>35.335700000000003</v>
      </c>
      <c r="BP222" s="18">
        <v>113.2861</v>
      </c>
      <c r="BQ222" s="18">
        <v>457.45139999999998</v>
      </c>
      <c r="BR222" s="18">
        <f>Table2[[#This Row],[Total Savings
Through Current FY]]+Table2[[#This Row],[Total Savings
Next FY &amp; After]]</f>
        <v>570.73749999999995</v>
      </c>
      <c r="BS222" s="18">
        <v>0</v>
      </c>
      <c r="BT222" s="18">
        <v>0</v>
      </c>
      <c r="BU222" s="18">
        <v>0</v>
      </c>
      <c r="BV222" s="18">
        <f>Table2[[#This Row],[Recapture, Cancellation, or Reduction
Through Current FY]]+Table2[[#This Row],[Recapture, Cancellation, or Reduction
Next FY &amp; After]]</f>
        <v>0</v>
      </c>
      <c r="BW222" s="18">
        <v>0</v>
      </c>
      <c r="BX222" s="18">
        <v>0</v>
      </c>
      <c r="BY222" s="18">
        <v>0</v>
      </c>
      <c r="BZ222" s="18">
        <f>Table2[[#This Row],[Penalty Paid
Through Current FY]]+Table2[[#This Row],[Penalty Paid
Next FY &amp; After]]</f>
        <v>0</v>
      </c>
      <c r="CA222" s="18">
        <v>0</v>
      </c>
      <c r="CB222" s="18">
        <v>0</v>
      </c>
      <c r="CC222" s="18">
        <v>0</v>
      </c>
      <c r="CD222" s="18">
        <f>Table2[[#This Row],[Total Recapture &amp; Penalties
Through Current FY]]+Table2[[#This Row],[Total Recapture &amp; Penalties
Next FY &amp; After]]</f>
        <v>0</v>
      </c>
      <c r="CE222" s="18">
        <v>340.81150000000002</v>
      </c>
      <c r="CF222" s="18">
        <v>1240.8275000000001</v>
      </c>
      <c r="CG222" s="18">
        <v>4412.1067999999996</v>
      </c>
      <c r="CH222" s="18">
        <f>Table2[[#This Row],[Total Net Tax Revenue Generated
Through Current FY]]+Table2[[#This Row],[Total Net Tax Revenue Generated
Next FY &amp; After]]</f>
        <v>5652.9342999999999</v>
      </c>
      <c r="CI222" s="18">
        <v>0</v>
      </c>
      <c r="CJ222" s="18">
        <v>0</v>
      </c>
      <c r="CK222" s="18">
        <v>0</v>
      </c>
      <c r="CL222" s="18">
        <v>0</v>
      </c>
      <c r="CM222" s="43">
        <v>9</v>
      </c>
      <c r="CN222" s="43">
        <v>6</v>
      </c>
      <c r="CO222" s="43">
        <v>0</v>
      </c>
      <c r="CP222" s="43">
        <v>4</v>
      </c>
      <c r="CQ222" s="43">
        <f>Table2[[#This Row],[Total Number of Industrial Jobs]]+Table2[[#This Row],[Total Number of Restaurant Jobs]]+Table2[[#This Row],[Total Number of Retail Jobs]]+Table2[[#This Row],[Total Number of Other Jobs]]</f>
        <v>19</v>
      </c>
      <c r="CR222" s="43">
        <v>9</v>
      </c>
      <c r="CS222" s="43">
        <v>6</v>
      </c>
      <c r="CT222" s="43">
        <v>0</v>
      </c>
      <c r="CU222" s="43">
        <v>4</v>
      </c>
      <c r="CV222" s="43">
        <f>Table2[[#This Row],[Number of Industrial Jobs Earning a Living Wage or more]]+Table2[[#This Row],[Number of Restaurant Jobs Earning a Living Wage or more]]+Table2[[#This Row],[Number of Retail Jobs Earning a Living Wage or more]]+Table2[[#This Row],[Number of Other Jobs Earning a Living Wage or more]]</f>
        <v>19</v>
      </c>
      <c r="CW222" s="47">
        <v>100</v>
      </c>
      <c r="CX222" s="47">
        <v>100</v>
      </c>
      <c r="CY222" s="47">
        <v>0</v>
      </c>
      <c r="CZ222" s="47">
        <v>100</v>
      </c>
      <c r="DA222" s="42">
        <v>1</v>
      </c>
      <c r="DB222" s="4"/>
      <c r="DE222" s="3"/>
      <c r="DF222" s="4"/>
      <c r="DG222" s="4"/>
      <c r="DH222" s="11"/>
      <c r="DI222" s="3"/>
      <c r="DJ222" s="1"/>
      <c r="DK222" s="1"/>
      <c r="DL222" s="1"/>
    </row>
    <row r="223" spans="1:116" x14ac:dyDescent="0.2">
      <c r="A223" s="12">
        <v>93856</v>
      </c>
      <c r="B223" s="14" t="s">
        <v>589</v>
      </c>
      <c r="C223" s="15" t="s">
        <v>1524</v>
      </c>
      <c r="D223" s="15" t="s">
        <v>591</v>
      </c>
      <c r="E223" s="25" t="s">
        <v>1718</v>
      </c>
      <c r="F223" s="26" t="s">
        <v>477</v>
      </c>
      <c r="G223" s="16">
        <v>16925000</v>
      </c>
      <c r="H223" s="14" t="s">
        <v>91</v>
      </c>
      <c r="I223" s="14" t="s">
        <v>590</v>
      </c>
      <c r="J223" s="12">
        <v>6</v>
      </c>
      <c r="K223" s="14" t="s">
        <v>94</v>
      </c>
      <c r="L223" s="15" t="s">
        <v>2179</v>
      </c>
      <c r="M223" s="15" t="s">
        <v>2180</v>
      </c>
      <c r="N223" s="15">
        <v>0</v>
      </c>
      <c r="O223" s="15">
        <v>39655</v>
      </c>
      <c r="P223" s="13">
        <v>64</v>
      </c>
      <c r="Q223" s="13">
        <v>0</v>
      </c>
      <c r="R223" s="13">
        <v>0</v>
      </c>
      <c r="S223" s="13">
        <v>0</v>
      </c>
      <c r="T223" s="13">
        <v>2</v>
      </c>
      <c r="U223" s="13">
        <v>0</v>
      </c>
      <c r="V223" s="13">
        <v>74</v>
      </c>
      <c r="W223" s="13">
        <v>1</v>
      </c>
      <c r="X223" s="13">
        <v>0</v>
      </c>
      <c r="Y223" s="13">
        <v>77</v>
      </c>
      <c r="Z223" s="13">
        <v>76</v>
      </c>
      <c r="AA223" s="13">
        <v>72.727272727272734</v>
      </c>
      <c r="AB223" s="13" t="s">
        <v>16</v>
      </c>
      <c r="AC223" s="13" t="s">
        <v>17</v>
      </c>
      <c r="AD223" s="17">
        <v>0</v>
      </c>
      <c r="AE223" s="13">
        <v>0</v>
      </c>
      <c r="AF223" s="13">
        <v>0</v>
      </c>
      <c r="AG223" s="13">
        <v>0</v>
      </c>
      <c r="AH223" s="13">
        <v>0</v>
      </c>
      <c r="AI223" s="18">
        <v>150.49700000000001</v>
      </c>
      <c r="AJ223" s="18">
        <v>1355.0418</v>
      </c>
      <c r="AK223" s="18">
        <v>84.953000000000003</v>
      </c>
      <c r="AL223" s="27">
        <f>Table2[[#This Row],[Direct Tax Revenue
Through Current FY]]+Table2[[#This Row],[Direct Tax Revenue
Next FY &amp; After]]</f>
        <v>1439.9947999999999</v>
      </c>
      <c r="AM223" s="18">
        <v>282.1669</v>
      </c>
      <c r="AN223" s="18">
        <v>2265.5922</v>
      </c>
      <c r="AO223" s="18">
        <v>159.2784</v>
      </c>
      <c r="AP223" s="18">
        <f>Table2[[#This Row],[Indirect  &amp; Induced Tax Revenue
Through Current FY]]+Table2[[#This Row],[Indirect  &amp; Induced Tax Revenue
Next FY &amp; After]]</f>
        <v>2424.8706000000002</v>
      </c>
      <c r="AQ223" s="18">
        <v>432.66390000000001</v>
      </c>
      <c r="AR223" s="18">
        <v>3620.634</v>
      </c>
      <c r="AS223" s="18">
        <v>244.23140000000001</v>
      </c>
      <c r="AT223" s="18">
        <f>Table2[[#This Row],[Total Tax Revenue Generated
Through Current FY]]+Table2[[#This Row],[Total Tax Revenues Generated 
Next FY &amp; After]]</f>
        <v>3864.8654000000001</v>
      </c>
      <c r="AU223" s="18">
        <f>VLOOKUP(A:A,[1]AssistancePivot!$1:$1048576,86,FALSE)</f>
        <v>0</v>
      </c>
      <c r="AV223" s="18">
        <v>0</v>
      </c>
      <c r="AW223" s="18">
        <v>0</v>
      </c>
      <c r="AX223" s="18">
        <v>0</v>
      </c>
      <c r="AY223" s="18">
        <v>0</v>
      </c>
      <c r="AZ223" s="18">
        <v>276.85980000000001</v>
      </c>
      <c r="BA223" s="18">
        <v>0</v>
      </c>
      <c r="BB223" s="18">
        <f>Table2[[#This Row],[MRT Savings
Through Current FY]]+Table2[[#This Row],[MRT Savings
Next FY &amp; After]]</f>
        <v>276.85980000000001</v>
      </c>
      <c r="BC223" s="18">
        <v>0</v>
      </c>
      <c r="BD223" s="18">
        <v>0</v>
      </c>
      <c r="BE223" s="18">
        <v>0</v>
      </c>
      <c r="BF223" s="18">
        <f>Table2[[#This Row],[ST Savings
Through Current FY]]+Table2[[#This Row],[ST Savings
Next FY &amp; After]]</f>
        <v>0</v>
      </c>
      <c r="BG223" s="18">
        <v>0</v>
      </c>
      <c r="BH223" s="18">
        <v>0</v>
      </c>
      <c r="BI223" s="18">
        <v>0</v>
      </c>
      <c r="BJ223" s="18">
        <f>Table2[[#This Row],[Energy Savings
Through Current FY]]+Table2[[#This Row],[Energy Savings
Next FY &amp; After]]</f>
        <v>0</v>
      </c>
      <c r="BK223" s="18">
        <v>4.8308999999999997</v>
      </c>
      <c r="BL223" s="18">
        <v>67.368799999999993</v>
      </c>
      <c r="BM223" s="18">
        <v>2.6347</v>
      </c>
      <c r="BN223" s="18">
        <f>Table2[[#This Row],[Bond Savings
Through Current FY]]+Table2[[#This Row],[Bond Savings
Next FY &amp; After]]</f>
        <v>70.003499999999988</v>
      </c>
      <c r="BO223" s="18">
        <v>4.8308999999999997</v>
      </c>
      <c r="BP223" s="18">
        <v>344.22859999999997</v>
      </c>
      <c r="BQ223" s="18">
        <v>2.6347</v>
      </c>
      <c r="BR223" s="18">
        <f>Table2[[#This Row],[Total Savings
Through Current FY]]+Table2[[#This Row],[Total Savings
Next FY &amp; After]]</f>
        <v>346.86329999999998</v>
      </c>
      <c r="BS223" s="18">
        <v>0</v>
      </c>
      <c r="BT223" s="18">
        <v>0</v>
      </c>
      <c r="BU223" s="18">
        <v>0</v>
      </c>
      <c r="BV223" s="18">
        <f>Table2[[#This Row],[Recapture, Cancellation, or Reduction
Through Current FY]]+Table2[[#This Row],[Recapture, Cancellation, or Reduction
Next FY &amp; After]]</f>
        <v>0</v>
      </c>
      <c r="BW223" s="18">
        <v>0</v>
      </c>
      <c r="BX223" s="18">
        <v>0</v>
      </c>
      <c r="BY223" s="18">
        <v>0</v>
      </c>
      <c r="BZ223" s="18">
        <f>Table2[[#This Row],[Penalty Paid
Through Current FY]]+Table2[[#This Row],[Penalty Paid
Next FY &amp; After]]</f>
        <v>0</v>
      </c>
      <c r="CA223" s="18">
        <v>0</v>
      </c>
      <c r="CB223" s="18">
        <v>0</v>
      </c>
      <c r="CC223" s="18">
        <v>0</v>
      </c>
      <c r="CD223" s="18">
        <f>Table2[[#This Row],[Total Recapture &amp; Penalties
Through Current FY]]+Table2[[#This Row],[Total Recapture &amp; Penalties
Next FY &amp; After]]</f>
        <v>0</v>
      </c>
      <c r="CE223" s="18">
        <v>427.83300000000003</v>
      </c>
      <c r="CF223" s="18">
        <v>3276.4054000000001</v>
      </c>
      <c r="CG223" s="18">
        <v>241.5967</v>
      </c>
      <c r="CH223" s="18">
        <f>Table2[[#This Row],[Total Net Tax Revenue Generated
Through Current FY]]+Table2[[#This Row],[Total Net Tax Revenue Generated
Next FY &amp; After]]</f>
        <v>3518.0021000000002</v>
      </c>
      <c r="CI223" s="18">
        <v>0</v>
      </c>
      <c r="CJ223" s="18">
        <v>0</v>
      </c>
      <c r="CK223" s="18">
        <v>0</v>
      </c>
      <c r="CL223" s="18">
        <v>0</v>
      </c>
      <c r="CM223" s="43">
        <v>0</v>
      </c>
      <c r="CN223" s="43">
        <v>0</v>
      </c>
      <c r="CO223" s="43">
        <v>0</v>
      </c>
      <c r="CP223" s="43">
        <v>77</v>
      </c>
      <c r="CQ223" s="43">
        <f>Table2[[#This Row],[Total Number of Industrial Jobs]]+Table2[[#This Row],[Total Number of Restaurant Jobs]]+Table2[[#This Row],[Total Number of Retail Jobs]]+Table2[[#This Row],[Total Number of Other Jobs]]</f>
        <v>77</v>
      </c>
      <c r="CR223" s="43">
        <v>0</v>
      </c>
      <c r="CS223" s="43">
        <v>0</v>
      </c>
      <c r="CT223" s="43">
        <v>0</v>
      </c>
      <c r="CU223" s="43">
        <v>77</v>
      </c>
      <c r="CV223" s="43">
        <f>Table2[[#This Row],[Number of Industrial Jobs Earning a Living Wage or more]]+Table2[[#This Row],[Number of Restaurant Jobs Earning a Living Wage or more]]+Table2[[#This Row],[Number of Retail Jobs Earning a Living Wage or more]]+Table2[[#This Row],[Number of Other Jobs Earning a Living Wage or more]]</f>
        <v>77</v>
      </c>
      <c r="CW223" s="47">
        <v>0</v>
      </c>
      <c r="CX223" s="47">
        <v>0</v>
      </c>
      <c r="CY223" s="47">
        <v>0</v>
      </c>
      <c r="CZ223" s="47">
        <v>100</v>
      </c>
      <c r="DA223" s="42">
        <v>1</v>
      </c>
      <c r="DB223" s="4"/>
      <c r="DE223" s="3"/>
      <c r="DF223" s="4"/>
      <c r="DG223" s="4"/>
      <c r="DH223" s="11"/>
      <c r="DI223" s="3"/>
      <c r="DJ223" s="1"/>
      <c r="DK223" s="1"/>
      <c r="DL223" s="1"/>
    </row>
    <row r="224" spans="1:116" x14ac:dyDescent="0.2">
      <c r="A224" s="12">
        <v>92500</v>
      </c>
      <c r="B224" s="14" t="s">
        <v>133</v>
      </c>
      <c r="C224" s="15" t="s">
        <v>1494</v>
      </c>
      <c r="D224" s="15" t="s">
        <v>135</v>
      </c>
      <c r="E224" s="25" t="s">
        <v>1651</v>
      </c>
      <c r="F224" s="26" t="s">
        <v>89</v>
      </c>
      <c r="G224" s="16">
        <v>1182300</v>
      </c>
      <c r="H224" s="14" t="s">
        <v>91</v>
      </c>
      <c r="I224" s="14" t="s">
        <v>134</v>
      </c>
      <c r="J224" s="12">
        <v>43</v>
      </c>
      <c r="K224" s="14" t="s">
        <v>12</v>
      </c>
      <c r="L224" s="15" t="s">
        <v>1952</v>
      </c>
      <c r="M224" s="15" t="s">
        <v>1953</v>
      </c>
      <c r="N224" s="15">
        <v>5633</v>
      </c>
      <c r="O224" s="15">
        <v>4820</v>
      </c>
      <c r="P224" s="13">
        <v>847</v>
      </c>
      <c r="Q224" s="13">
        <v>29</v>
      </c>
      <c r="R224" s="13">
        <v>0</v>
      </c>
      <c r="S224" s="13">
        <v>0</v>
      </c>
      <c r="T224" s="13">
        <v>20</v>
      </c>
      <c r="U224" s="13">
        <v>0</v>
      </c>
      <c r="V224" s="13">
        <v>25</v>
      </c>
      <c r="W224" s="13">
        <v>0</v>
      </c>
      <c r="X224" s="13">
        <v>0</v>
      </c>
      <c r="Y224" s="13">
        <v>45</v>
      </c>
      <c r="Z224" s="13">
        <v>35</v>
      </c>
      <c r="AA224" s="13">
        <v>93.333333333333329</v>
      </c>
      <c r="AB224" s="13" t="s">
        <v>16</v>
      </c>
      <c r="AC224" s="13" t="s">
        <v>17</v>
      </c>
      <c r="AD224" s="17">
        <v>0</v>
      </c>
      <c r="AE224" s="13">
        <v>0</v>
      </c>
      <c r="AF224" s="13">
        <v>0</v>
      </c>
      <c r="AG224" s="13">
        <v>0</v>
      </c>
      <c r="AH224" s="13">
        <v>0</v>
      </c>
      <c r="AI224" s="18">
        <v>61.162500000000001</v>
      </c>
      <c r="AJ224" s="18">
        <v>1403.8633</v>
      </c>
      <c r="AK224" s="18">
        <v>20.691500000000001</v>
      </c>
      <c r="AL224" s="27">
        <f>Table2[[#This Row],[Direct Tax Revenue
Through Current FY]]+Table2[[#This Row],[Direct Tax Revenue
Next FY &amp; After]]</f>
        <v>1424.5547999999999</v>
      </c>
      <c r="AM224" s="18">
        <v>114.2659</v>
      </c>
      <c r="AN224" s="18">
        <v>2628.6194</v>
      </c>
      <c r="AO224" s="18">
        <v>38.656500000000001</v>
      </c>
      <c r="AP224" s="18">
        <f>Table2[[#This Row],[Indirect  &amp; Induced Tax Revenue
Through Current FY]]+Table2[[#This Row],[Indirect  &amp; Induced Tax Revenue
Next FY &amp; After]]</f>
        <v>2667.2759000000001</v>
      </c>
      <c r="AQ224" s="18">
        <v>175.42840000000001</v>
      </c>
      <c r="AR224" s="18">
        <v>4032.4827</v>
      </c>
      <c r="AS224" s="18">
        <v>59.347999999999999</v>
      </c>
      <c r="AT224" s="18">
        <f>Table2[[#This Row],[Total Tax Revenue Generated
Through Current FY]]+Table2[[#This Row],[Total Tax Revenues Generated 
Next FY &amp; After]]</f>
        <v>4091.8307</v>
      </c>
      <c r="AU224" s="18">
        <f>VLOOKUP(A:A,[1]AssistancePivot!$1:$1048576,86,FALSE)</f>
        <v>0</v>
      </c>
      <c r="AV224" s="18">
        <v>0</v>
      </c>
      <c r="AW224" s="18">
        <v>0</v>
      </c>
      <c r="AX224" s="18">
        <v>0</v>
      </c>
      <c r="AY224" s="18">
        <v>0</v>
      </c>
      <c r="AZ224" s="18">
        <v>129.24160000000001</v>
      </c>
      <c r="BA224" s="18">
        <v>0</v>
      </c>
      <c r="BB224" s="18">
        <f>Table2[[#This Row],[MRT Savings
Through Current FY]]+Table2[[#This Row],[MRT Savings
Next FY &amp; After]]</f>
        <v>129.24160000000001</v>
      </c>
      <c r="BC224" s="18">
        <v>0</v>
      </c>
      <c r="BD224" s="18">
        <v>0</v>
      </c>
      <c r="BE224" s="18">
        <v>0</v>
      </c>
      <c r="BF224" s="18">
        <f>Table2[[#This Row],[ST Savings
Through Current FY]]+Table2[[#This Row],[ST Savings
Next FY &amp; After]]</f>
        <v>0</v>
      </c>
      <c r="BG224" s="18">
        <v>0</v>
      </c>
      <c r="BH224" s="18">
        <v>0</v>
      </c>
      <c r="BI224" s="18">
        <v>0</v>
      </c>
      <c r="BJ224" s="18">
        <f>Table2[[#This Row],[Energy Savings
Through Current FY]]+Table2[[#This Row],[Energy Savings
Next FY &amp; After]]</f>
        <v>0</v>
      </c>
      <c r="BK224" s="18">
        <v>0.19040000000000001</v>
      </c>
      <c r="BL224" s="18">
        <v>9.9207999999999998</v>
      </c>
      <c r="BM224" s="18">
        <v>6.1199999999999997E-2</v>
      </c>
      <c r="BN224" s="18">
        <f>Table2[[#This Row],[Bond Savings
Through Current FY]]+Table2[[#This Row],[Bond Savings
Next FY &amp; After]]</f>
        <v>9.9819999999999993</v>
      </c>
      <c r="BO224" s="18">
        <v>0.19040000000000001</v>
      </c>
      <c r="BP224" s="18">
        <v>139.16239999999999</v>
      </c>
      <c r="BQ224" s="18">
        <v>6.1199999999999997E-2</v>
      </c>
      <c r="BR224" s="18">
        <f>Table2[[#This Row],[Total Savings
Through Current FY]]+Table2[[#This Row],[Total Savings
Next FY &amp; After]]</f>
        <v>139.2236</v>
      </c>
      <c r="BS224" s="18">
        <v>0</v>
      </c>
      <c r="BT224" s="18">
        <v>0</v>
      </c>
      <c r="BU224" s="18">
        <v>0</v>
      </c>
      <c r="BV224" s="18">
        <f>Table2[[#This Row],[Recapture, Cancellation, or Reduction
Through Current FY]]+Table2[[#This Row],[Recapture, Cancellation, or Reduction
Next FY &amp; After]]</f>
        <v>0</v>
      </c>
      <c r="BW224" s="18">
        <v>0</v>
      </c>
      <c r="BX224" s="18">
        <v>0</v>
      </c>
      <c r="BY224" s="18">
        <v>0</v>
      </c>
      <c r="BZ224" s="18">
        <f>Table2[[#This Row],[Penalty Paid
Through Current FY]]+Table2[[#This Row],[Penalty Paid
Next FY &amp; After]]</f>
        <v>0</v>
      </c>
      <c r="CA224" s="18">
        <v>0</v>
      </c>
      <c r="CB224" s="18">
        <v>0</v>
      </c>
      <c r="CC224" s="18">
        <v>0</v>
      </c>
      <c r="CD224" s="18">
        <f>Table2[[#This Row],[Total Recapture &amp; Penalties
Through Current FY]]+Table2[[#This Row],[Total Recapture &amp; Penalties
Next FY &amp; After]]</f>
        <v>0</v>
      </c>
      <c r="CE224" s="18">
        <v>175.238</v>
      </c>
      <c r="CF224" s="18">
        <v>3893.3202999999999</v>
      </c>
      <c r="CG224" s="18">
        <v>59.286799999999999</v>
      </c>
      <c r="CH224" s="18">
        <f>Table2[[#This Row],[Total Net Tax Revenue Generated
Through Current FY]]+Table2[[#This Row],[Total Net Tax Revenue Generated
Next FY &amp; After]]</f>
        <v>3952.6070999999997</v>
      </c>
      <c r="CI224" s="18">
        <v>0</v>
      </c>
      <c r="CJ224" s="18">
        <v>0</v>
      </c>
      <c r="CK224" s="18">
        <v>0</v>
      </c>
      <c r="CL224" s="18">
        <v>0</v>
      </c>
      <c r="CM224" s="43">
        <v>0</v>
      </c>
      <c r="CN224" s="43">
        <v>0</v>
      </c>
      <c r="CO224" s="43">
        <v>0</v>
      </c>
      <c r="CP224" s="43">
        <v>45</v>
      </c>
      <c r="CQ224" s="43">
        <f>Table2[[#This Row],[Total Number of Industrial Jobs]]+Table2[[#This Row],[Total Number of Restaurant Jobs]]+Table2[[#This Row],[Total Number of Retail Jobs]]+Table2[[#This Row],[Total Number of Other Jobs]]</f>
        <v>45</v>
      </c>
      <c r="CR224" s="43">
        <v>0</v>
      </c>
      <c r="CS224" s="43">
        <v>0</v>
      </c>
      <c r="CT224" s="43">
        <v>0</v>
      </c>
      <c r="CU224" s="43">
        <v>45</v>
      </c>
      <c r="CV224" s="43">
        <f>Table2[[#This Row],[Number of Industrial Jobs Earning a Living Wage or more]]+Table2[[#This Row],[Number of Restaurant Jobs Earning a Living Wage or more]]+Table2[[#This Row],[Number of Retail Jobs Earning a Living Wage or more]]+Table2[[#This Row],[Number of Other Jobs Earning a Living Wage or more]]</f>
        <v>45</v>
      </c>
      <c r="CW224" s="47">
        <v>0</v>
      </c>
      <c r="CX224" s="47">
        <v>0</v>
      </c>
      <c r="CY224" s="47">
        <v>0</v>
      </c>
      <c r="CZ224" s="47">
        <v>100</v>
      </c>
      <c r="DA224" s="42">
        <v>1</v>
      </c>
      <c r="DB224" s="4"/>
      <c r="DE224" s="3"/>
      <c r="DF224" s="4"/>
      <c r="DG224" s="4"/>
      <c r="DH224" s="11"/>
      <c r="DI224" s="3"/>
      <c r="DJ224" s="1"/>
      <c r="DK224" s="1"/>
      <c r="DL224" s="1"/>
    </row>
    <row r="225" spans="1:116" x14ac:dyDescent="0.2">
      <c r="A225" s="12">
        <v>93860</v>
      </c>
      <c r="B225" s="14" t="s">
        <v>598</v>
      </c>
      <c r="C225" s="15" t="s">
        <v>1607</v>
      </c>
      <c r="D225" s="15" t="s">
        <v>600</v>
      </c>
      <c r="E225" s="25" t="s">
        <v>1710</v>
      </c>
      <c r="F225" s="26" t="s">
        <v>13</v>
      </c>
      <c r="G225" s="16">
        <v>1125000</v>
      </c>
      <c r="H225" s="14" t="s">
        <v>22</v>
      </c>
      <c r="I225" s="14" t="s">
        <v>599</v>
      </c>
      <c r="J225" s="12">
        <v>42</v>
      </c>
      <c r="K225" s="14" t="s">
        <v>12</v>
      </c>
      <c r="L225" s="15" t="s">
        <v>2186</v>
      </c>
      <c r="M225" s="15" t="s">
        <v>2071</v>
      </c>
      <c r="N225" s="15">
        <v>12600</v>
      </c>
      <c r="O225" s="15">
        <v>9000</v>
      </c>
      <c r="P225" s="13">
        <v>10</v>
      </c>
      <c r="Q225" s="13">
        <v>4</v>
      </c>
      <c r="R225" s="13">
        <v>0</v>
      </c>
      <c r="S225" s="13">
        <v>0</v>
      </c>
      <c r="T225" s="13">
        <v>0</v>
      </c>
      <c r="U225" s="13">
        <v>0</v>
      </c>
      <c r="V225" s="13">
        <v>7</v>
      </c>
      <c r="W225" s="13">
        <v>0</v>
      </c>
      <c r="X225" s="13">
        <v>0</v>
      </c>
      <c r="Y225" s="13">
        <v>7</v>
      </c>
      <c r="Z225" s="13">
        <v>7</v>
      </c>
      <c r="AA225" s="13">
        <v>71.428571428571431</v>
      </c>
      <c r="AB225" s="13" t="s">
        <v>16</v>
      </c>
      <c r="AC225" s="13" t="s">
        <v>17</v>
      </c>
      <c r="AD225" s="17">
        <v>0</v>
      </c>
      <c r="AE225" s="13">
        <v>0</v>
      </c>
      <c r="AF225" s="13">
        <v>0</v>
      </c>
      <c r="AG225" s="13">
        <v>0</v>
      </c>
      <c r="AH225" s="13">
        <v>0</v>
      </c>
      <c r="AI225" s="18">
        <v>96.755200000000002</v>
      </c>
      <c r="AJ225" s="18">
        <v>1028.2911999999999</v>
      </c>
      <c r="AK225" s="18">
        <v>723.10249999999996</v>
      </c>
      <c r="AL225" s="27">
        <f>Table2[[#This Row],[Direct Tax Revenue
Through Current FY]]+Table2[[#This Row],[Direct Tax Revenue
Next FY &amp; After]]</f>
        <v>1751.3936999999999</v>
      </c>
      <c r="AM225" s="18">
        <v>69.244399999999999</v>
      </c>
      <c r="AN225" s="18">
        <v>913.00689999999997</v>
      </c>
      <c r="AO225" s="18">
        <v>517.49890000000005</v>
      </c>
      <c r="AP225" s="18">
        <f>Table2[[#This Row],[Indirect  &amp; Induced Tax Revenue
Through Current FY]]+Table2[[#This Row],[Indirect  &amp; Induced Tax Revenue
Next FY &amp; After]]</f>
        <v>1430.5057999999999</v>
      </c>
      <c r="AQ225" s="18">
        <v>165.99959999999999</v>
      </c>
      <c r="AR225" s="18">
        <v>1941.2981</v>
      </c>
      <c r="AS225" s="18">
        <v>1240.6014</v>
      </c>
      <c r="AT225" s="18">
        <f>Table2[[#This Row],[Total Tax Revenue Generated
Through Current FY]]+Table2[[#This Row],[Total Tax Revenues Generated 
Next FY &amp; After]]</f>
        <v>3181.8995</v>
      </c>
      <c r="AU225" s="18">
        <f>VLOOKUP(A:A,[1]AssistancePivot!$1:$1048576,86,FALSE)</f>
        <v>33.088000000000001</v>
      </c>
      <c r="AV225" s="18">
        <v>171.37649999999999</v>
      </c>
      <c r="AW225" s="18">
        <v>247.28370000000001</v>
      </c>
      <c r="AX225" s="18">
        <v>418.66020000000003</v>
      </c>
      <c r="AY225" s="18">
        <v>0</v>
      </c>
      <c r="AZ225" s="18">
        <v>9.4815000000000005</v>
      </c>
      <c r="BA225" s="18">
        <v>0</v>
      </c>
      <c r="BB225" s="18">
        <f>Table2[[#This Row],[MRT Savings
Through Current FY]]+Table2[[#This Row],[MRT Savings
Next FY &amp; After]]</f>
        <v>9.4815000000000005</v>
      </c>
      <c r="BC225" s="18">
        <v>0</v>
      </c>
      <c r="BD225" s="18">
        <v>0</v>
      </c>
      <c r="BE225" s="18">
        <v>0</v>
      </c>
      <c r="BF225" s="18">
        <f>Table2[[#This Row],[ST Savings
Through Current FY]]+Table2[[#This Row],[ST Savings
Next FY &amp; After]]</f>
        <v>0</v>
      </c>
      <c r="BG225" s="18">
        <v>0</v>
      </c>
      <c r="BH225" s="18">
        <v>0</v>
      </c>
      <c r="BI225" s="18">
        <v>0</v>
      </c>
      <c r="BJ225" s="18">
        <f>Table2[[#This Row],[Energy Savings
Through Current FY]]+Table2[[#This Row],[Energy Savings
Next FY &amp; After]]</f>
        <v>0</v>
      </c>
      <c r="BK225" s="18">
        <v>0</v>
      </c>
      <c r="BL225" s="18">
        <v>0</v>
      </c>
      <c r="BM225" s="18">
        <v>0</v>
      </c>
      <c r="BN225" s="18">
        <f>Table2[[#This Row],[Bond Savings
Through Current FY]]+Table2[[#This Row],[Bond Savings
Next FY &amp; After]]</f>
        <v>0</v>
      </c>
      <c r="BO225" s="18">
        <v>33.088000000000001</v>
      </c>
      <c r="BP225" s="18">
        <v>180.858</v>
      </c>
      <c r="BQ225" s="18">
        <v>247.28370000000001</v>
      </c>
      <c r="BR225" s="18">
        <f>Table2[[#This Row],[Total Savings
Through Current FY]]+Table2[[#This Row],[Total Savings
Next FY &amp; After]]</f>
        <v>428.14170000000001</v>
      </c>
      <c r="BS225" s="18">
        <v>0</v>
      </c>
      <c r="BT225" s="18">
        <v>0</v>
      </c>
      <c r="BU225" s="18">
        <v>0</v>
      </c>
      <c r="BV225" s="18">
        <f>Table2[[#This Row],[Recapture, Cancellation, or Reduction
Through Current FY]]+Table2[[#This Row],[Recapture, Cancellation, or Reduction
Next FY &amp; After]]</f>
        <v>0</v>
      </c>
      <c r="BW225" s="18">
        <v>0</v>
      </c>
      <c r="BX225" s="18">
        <v>0</v>
      </c>
      <c r="BY225" s="18">
        <v>0</v>
      </c>
      <c r="BZ225" s="18">
        <f>Table2[[#This Row],[Penalty Paid
Through Current FY]]+Table2[[#This Row],[Penalty Paid
Next FY &amp; After]]</f>
        <v>0</v>
      </c>
      <c r="CA225" s="18">
        <v>0</v>
      </c>
      <c r="CB225" s="18">
        <v>0</v>
      </c>
      <c r="CC225" s="18">
        <v>0</v>
      </c>
      <c r="CD225" s="18">
        <f>Table2[[#This Row],[Total Recapture &amp; Penalties
Through Current FY]]+Table2[[#This Row],[Total Recapture &amp; Penalties
Next FY &amp; After]]</f>
        <v>0</v>
      </c>
      <c r="CE225" s="18">
        <v>132.91159999999999</v>
      </c>
      <c r="CF225" s="18">
        <v>1760.4401</v>
      </c>
      <c r="CG225" s="18">
        <v>993.31769999999995</v>
      </c>
      <c r="CH225" s="18">
        <f>Table2[[#This Row],[Total Net Tax Revenue Generated
Through Current FY]]+Table2[[#This Row],[Total Net Tax Revenue Generated
Next FY &amp; After]]</f>
        <v>2753.7577999999999</v>
      </c>
      <c r="CI225" s="18">
        <v>0</v>
      </c>
      <c r="CJ225" s="18">
        <v>0</v>
      </c>
      <c r="CK225" s="18">
        <v>0</v>
      </c>
      <c r="CL225" s="18">
        <v>0</v>
      </c>
      <c r="CM225" s="43">
        <v>7</v>
      </c>
      <c r="CN225" s="43">
        <v>0</v>
      </c>
      <c r="CO225" s="43">
        <v>0</v>
      </c>
      <c r="CP225" s="43">
        <v>0</v>
      </c>
      <c r="CQ225" s="43">
        <f>Table2[[#This Row],[Total Number of Industrial Jobs]]+Table2[[#This Row],[Total Number of Restaurant Jobs]]+Table2[[#This Row],[Total Number of Retail Jobs]]+Table2[[#This Row],[Total Number of Other Jobs]]</f>
        <v>7</v>
      </c>
      <c r="CR225" s="43">
        <v>7</v>
      </c>
      <c r="CS225" s="43">
        <v>0</v>
      </c>
      <c r="CT225" s="43">
        <v>0</v>
      </c>
      <c r="CU225" s="43">
        <v>0</v>
      </c>
      <c r="CV225" s="43">
        <f>Table2[[#This Row],[Number of Industrial Jobs Earning a Living Wage or more]]+Table2[[#This Row],[Number of Restaurant Jobs Earning a Living Wage or more]]+Table2[[#This Row],[Number of Retail Jobs Earning a Living Wage or more]]+Table2[[#This Row],[Number of Other Jobs Earning a Living Wage or more]]</f>
        <v>7</v>
      </c>
      <c r="CW225" s="47">
        <v>100</v>
      </c>
      <c r="CX225" s="47">
        <v>0</v>
      </c>
      <c r="CY225" s="47">
        <v>0</v>
      </c>
      <c r="CZ225" s="47">
        <v>0</v>
      </c>
      <c r="DA225" s="42">
        <v>1</v>
      </c>
      <c r="DB225" s="4"/>
      <c r="DE225" s="3"/>
      <c r="DF225" s="4"/>
      <c r="DG225" s="4"/>
      <c r="DH225" s="11"/>
      <c r="DI225" s="3"/>
      <c r="DJ225" s="1"/>
      <c r="DK225" s="1"/>
      <c r="DL225" s="1"/>
    </row>
    <row r="226" spans="1:116" x14ac:dyDescent="0.2">
      <c r="A226" s="12">
        <v>94062</v>
      </c>
      <c r="B226" s="14" t="s">
        <v>884</v>
      </c>
      <c r="C226" s="15" t="s">
        <v>1500</v>
      </c>
      <c r="D226" s="15" t="s">
        <v>886</v>
      </c>
      <c r="E226" s="25" t="s">
        <v>1743</v>
      </c>
      <c r="F226" s="26" t="s">
        <v>13</v>
      </c>
      <c r="G226" s="16">
        <v>2525000</v>
      </c>
      <c r="H226" s="14" t="s">
        <v>22</v>
      </c>
      <c r="I226" s="14" t="s">
        <v>885</v>
      </c>
      <c r="J226" s="12">
        <v>42</v>
      </c>
      <c r="K226" s="14" t="s">
        <v>12</v>
      </c>
      <c r="L226" s="15" t="s">
        <v>2272</v>
      </c>
      <c r="M226" s="15" t="s">
        <v>1933</v>
      </c>
      <c r="N226" s="15">
        <v>13680</v>
      </c>
      <c r="O226" s="15">
        <v>12985</v>
      </c>
      <c r="P226" s="13">
        <v>0</v>
      </c>
      <c r="Q226" s="13">
        <v>2</v>
      </c>
      <c r="R226" s="13">
        <v>0</v>
      </c>
      <c r="S226" s="13">
        <v>0</v>
      </c>
      <c r="T226" s="13">
        <v>0</v>
      </c>
      <c r="U226" s="13">
        <v>0</v>
      </c>
      <c r="V226" s="13">
        <v>35</v>
      </c>
      <c r="W226" s="13">
        <v>0</v>
      </c>
      <c r="X226" s="13">
        <v>0</v>
      </c>
      <c r="Y226" s="13">
        <v>35</v>
      </c>
      <c r="Z226" s="13">
        <v>35</v>
      </c>
      <c r="AA226" s="13">
        <v>82.857142857142861</v>
      </c>
      <c r="AB226" s="13" t="s">
        <v>16</v>
      </c>
      <c r="AC226" s="13" t="s">
        <v>17</v>
      </c>
      <c r="AD226" s="17">
        <v>0</v>
      </c>
      <c r="AE226" s="13">
        <v>0</v>
      </c>
      <c r="AF226" s="13">
        <v>0</v>
      </c>
      <c r="AG226" s="13">
        <v>0</v>
      </c>
      <c r="AH226" s="13">
        <v>0</v>
      </c>
      <c r="AI226" s="18">
        <v>440.63459999999998</v>
      </c>
      <c r="AJ226" s="18">
        <v>2647.8467999999998</v>
      </c>
      <c r="AK226" s="18">
        <v>4081.9607999999998</v>
      </c>
      <c r="AL226" s="27">
        <f>Table2[[#This Row],[Direct Tax Revenue
Through Current FY]]+Table2[[#This Row],[Direct Tax Revenue
Next FY &amp; After]]</f>
        <v>6729.8076000000001</v>
      </c>
      <c r="AM226" s="18">
        <v>267.81130000000002</v>
      </c>
      <c r="AN226" s="18">
        <v>1638.7328</v>
      </c>
      <c r="AO226" s="18">
        <v>2480.9558000000002</v>
      </c>
      <c r="AP226" s="18">
        <f>Table2[[#This Row],[Indirect  &amp; Induced Tax Revenue
Through Current FY]]+Table2[[#This Row],[Indirect  &amp; Induced Tax Revenue
Next FY &amp; After]]</f>
        <v>4119.6886000000004</v>
      </c>
      <c r="AQ226" s="18">
        <v>708.44590000000005</v>
      </c>
      <c r="AR226" s="18">
        <v>4286.5796</v>
      </c>
      <c r="AS226" s="18">
        <v>6562.9165999999996</v>
      </c>
      <c r="AT226" s="18">
        <f>Table2[[#This Row],[Total Tax Revenue Generated
Through Current FY]]+Table2[[#This Row],[Total Tax Revenues Generated 
Next FY &amp; After]]</f>
        <v>10849.4962</v>
      </c>
      <c r="AU226" s="18">
        <f>VLOOKUP(A:A,[1]AssistancePivot!$1:$1048576,86,FALSE)</f>
        <v>16.399999999999999</v>
      </c>
      <c r="AV226" s="18">
        <v>74.796899999999994</v>
      </c>
      <c r="AW226" s="18">
        <v>151.9271</v>
      </c>
      <c r="AX226" s="18">
        <v>226.72399999999999</v>
      </c>
      <c r="AY226" s="18">
        <v>0</v>
      </c>
      <c r="AZ226" s="18">
        <v>28.2227</v>
      </c>
      <c r="BA226" s="18">
        <v>0</v>
      </c>
      <c r="BB226" s="18">
        <f>Table2[[#This Row],[MRT Savings
Through Current FY]]+Table2[[#This Row],[MRT Savings
Next FY &amp; After]]</f>
        <v>28.2227</v>
      </c>
      <c r="BC226" s="18">
        <v>0</v>
      </c>
      <c r="BD226" s="18">
        <v>5.7028999999999996</v>
      </c>
      <c r="BE226" s="18">
        <v>0</v>
      </c>
      <c r="BF226" s="18">
        <f>Table2[[#This Row],[ST Savings
Through Current FY]]+Table2[[#This Row],[ST Savings
Next FY &amp; After]]</f>
        <v>5.7028999999999996</v>
      </c>
      <c r="BG226" s="18">
        <v>0</v>
      </c>
      <c r="BH226" s="18">
        <v>0</v>
      </c>
      <c r="BI226" s="18">
        <v>0</v>
      </c>
      <c r="BJ226" s="18">
        <f>Table2[[#This Row],[Energy Savings
Through Current FY]]+Table2[[#This Row],[Energy Savings
Next FY &amp; After]]</f>
        <v>0</v>
      </c>
      <c r="BK226" s="18">
        <v>0</v>
      </c>
      <c r="BL226" s="18">
        <v>0</v>
      </c>
      <c r="BM226" s="18">
        <v>0</v>
      </c>
      <c r="BN226" s="18">
        <f>Table2[[#This Row],[Bond Savings
Through Current FY]]+Table2[[#This Row],[Bond Savings
Next FY &amp; After]]</f>
        <v>0</v>
      </c>
      <c r="BO226" s="18">
        <v>16.399999999999999</v>
      </c>
      <c r="BP226" s="18">
        <v>108.7225</v>
      </c>
      <c r="BQ226" s="18">
        <v>151.9271</v>
      </c>
      <c r="BR226" s="18">
        <f>Table2[[#This Row],[Total Savings
Through Current FY]]+Table2[[#This Row],[Total Savings
Next FY &amp; After]]</f>
        <v>260.64959999999996</v>
      </c>
      <c r="BS226" s="18">
        <v>0</v>
      </c>
      <c r="BT226" s="18">
        <v>0</v>
      </c>
      <c r="BU226" s="18">
        <v>0</v>
      </c>
      <c r="BV226" s="18">
        <f>Table2[[#This Row],[Recapture, Cancellation, or Reduction
Through Current FY]]+Table2[[#This Row],[Recapture, Cancellation, or Reduction
Next FY &amp; After]]</f>
        <v>0</v>
      </c>
      <c r="BW226" s="18">
        <v>0</v>
      </c>
      <c r="BX226" s="18">
        <v>0</v>
      </c>
      <c r="BY226" s="18">
        <v>0</v>
      </c>
      <c r="BZ226" s="18">
        <f>Table2[[#This Row],[Penalty Paid
Through Current FY]]+Table2[[#This Row],[Penalty Paid
Next FY &amp; After]]</f>
        <v>0</v>
      </c>
      <c r="CA226" s="18">
        <v>0</v>
      </c>
      <c r="CB226" s="18">
        <v>0</v>
      </c>
      <c r="CC226" s="18">
        <v>0</v>
      </c>
      <c r="CD226" s="18">
        <f>Table2[[#This Row],[Total Recapture &amp; Penalties
Through Current FY]]+Table2[[#This Row],[Total Recapture &amp; Penalties
Next FY &amp; After]]</f>
        <v>0</v>
      </c>
      <c r="CE226" s="18">
        <v>692.04589999999996</v>
      </c>
      <c r="CF226" s="18">
        <v>4177.8571000000002</v>
      </c>
      <c r="CG226" s="18">
        <v>6410.9894999999997</v>
      </c>
      <c r="CH226" s="18">
        <f>Table2[[#This Row],[Total Net Tax Revenue Generated
Through Current FY]]+Table2[[#This Row],[Total Net Tax Revenue Generated
Next FY &amp; After]]</f>
        <v>10588.846600000001</v>
      </c>
      <c r="CI226" s="18">
        <v>0</v>
      </c>
      <c r="CJ226" s="18">
        <v>0</v>
      </c>
      <c r="CK226" s="18">
        <v>0</v>
      </c>
      <c r="CL226" s="18">
        <v>0</v>
      </c>
      <c r="CM226" s="43">
        <v>35</v>
      </c>
      <c r="CN226" s="43">
        <v>0</v>
      </c>
      <c r="CO226" s="43">
        <v>0</v>
      </c>
      <c r="CP226" s="43">
        <v>0</v>
      </c>
      <c r="CQ226" s="43">
        <f>Table2[[#This Row],[Total Number of Industrial Jobs]]+Table2[[#This Row],[Total Number of Restaurant Jobs]]+Table2[[#This Row],[Total Number of Retail Jobs]]+Table2[[#This Row],[Total Number of Other Jobs]]</f>
        <v>35</v>
      </c>
      <c r="CR226" s="43">
        <v>35</v>
      </c>
      <c r="CS226" s="43">
        <v>0</v>
      </c>
      <c r="CT226" s="43">
        <v>0</v>
      </c>
      <c r="CU226" s="43">
        <v>0</v>
      </c>
      <c r="CV226" s="43">
        <f>Table2[[#This Row],[Number of Industrial Jobs Earning a Living Wage or more]]+Table2[[#This Row],[Number of Restaurant Jobs Earning a Living Wage or more]]+Table2[[#This Row],[Number of Retail Jobs Earning a Living Wage or more]]+Table2[[#This Row],[Number of Other Jobs Earning a Living Wage or more]]</f>
        <v>35</v>
      </c>
      <c r="CW226" s="47">
        <v>100</v>
      </c>
      <c r="CX226" s="47">
        <v>0</v>
      </c>
      <c r="CY226" s="47">
        <v>0</v>
      </c>
      <c r="CZ226" s="47">
        <v>0</v>
      </c>
      <c r="DA226" s="42">
        <v>1</v>
      </c>
      <c r="DB226" s="4"/>
      <c r="DE226" s="3"/>
      <c r="DF226" s="4"/>
      <c r="DG226" s="4"/>
      <c r="DH226" s="11"/>
      <c r="DI226" s="3"/>
      <c r="DJ226" s="1"/>
      <c r="DK226" s="1"/>
      <c r="DL226" s="1"/>
    </row>
    <row r="227" spans="1:116" x14ac:dyDescent="0.2">
      <c r="A227" s="12">
        <v>94098</v>
      </c>
      <c r="B227" s="14" t="s">
        <v>964</v>
      </c>
      <c r="C227" s="15" t="s">
        <v>1524</v>
      </c>
      <c r="D227" s="15" t="s">
        <v>966</v>
      </c>
      <c r="E227" s="25" t="s">
        <v>1780</v>
      </c>
      <c r="F227" s="26" t="s">
        <v>477</v>
      </c>
      <c r="G227" s="16">
        <v>4785000</v>
      </c>
      <c r="H227" s="14" t="s">
        <v>91</v>
      </c>
      <c r="I227" s="14" t="s">
        <v>965</v>
      </c>
      <c r="J227" s="12">
        <v>39</v>
      </c>
      <c r="K227" s="14" t="s">
        <v>12</v>
      </c>
      <c r="L227" s="15" t="s">
        <v>2302</v>
      </c>
      <c r="M227" s="15" t="s">
        <v>2045</v>
      </c>
      <c r="N227" s="15">
        <v>23025</v>
      </c>
      <c r="O227" s="15">
        <v>26896</v>
      </c>
      <c r="P227" s="13">
        <v>48</v>
      </c>
      <c r="Q227" s="13">
        <v>8</v>
      </c>
      <c r="R227" s="13">
        <v>0</v>
      </c>
      <c r="S227" s="13">
        <v>0</v>
      </c>
      <c r="T227" s="13">
        <v>7</v>
      </c>
      <c r="U227" s="13">
        <v>0</v>
      </c>
      <c r="V227" s="13">
        <v>49</v>
      </c>
      <c r="W227" s="13">
        <v>0</v>
      </c>
      <c r="X227" s="13">
        <v>0</v>
      </c>
      <c r="Y227" s="13">
        <v>56</v>
      </c>
      <c r="Z227" s="13">
        <v>52</v>
      </c>
      <c r="AA227" s="13">
        <v>94.642857142857139</v>
      </c>
      <c r="AB227" s="13" t="s">
        <v>16</v>
      </c>
      <c r="AC227" s="13" t="s">
        <v>17</v>
      </c>
      <c r="AD227" s="17">
        <v>0</v>
      </c>
      <c r="AE227" s="13">
        <v>0</v>
      </c>
      <c r="AF227" s="13">
        <v>0</v>
      </c>
      <c r="AG227" s="13">
        <v>0</v>
      </c>
      <c r="AH227" s="13">
        <v>0</v>
      </c>
      <c r="AI227" s="18">
        <v>121.47499999999999</v>
      </c>
      <c r="AJ227" s="18">
        <v>718.16629999999998</v>
      </c>
      <c r="AK227" s="18">
        <v>1484.2191</v>
      </c>
      <c r="AL227" s="27">
        <f>Table2[[#This Row],[Direct Tax Revenue
Through Current FY]]+Table2[[#This Row],[Direct Tax Revenue
Next FY &amp; After]]</f>
        <v>2202.3854000000001</v>
      </c>
      <c r="AM227" s="18">
        <v>209.70419999999999</v>
      </c>
      <c r="AN227" s="18">
        <v>1165.0776000000001</v>
      </c>
      <c r="AO227" s="18">
        <v>2562.2345999999998</v>
      </c>
      <c r="AP227" s="18">
        <f>Table2[[#This Row],[Indirect  &amp; Induced Tax Revenue
Through Current FY]]+Table2[[#This Row],[Indirect  &amp; Induced Tax Revenue
Next FY &amp; After]]</f>
        <v>3727.3121999999998</v>
      </c>
      <c r="AQ227" s="18">
        <v>331.17919999999998</v>
      </c>
      <c r="AR227" s="18">
        <v>1883.2438999999999</v>
      </c>
      <c r="AS227" s="18">
        <v>4046.4537</v>
      </c>
      <c r="AT227" s="18">
        <f>Table2[[#This Row],[Total Tax Revenue Generated
Through Current FY]]+Table2[[#This Row],[Total Tax Revenues Generated 
Next FY &amp; After]]</f>
        <v>5929.6975999999995</v>
      </c>
      <c r="AU227" s="18">
        <f>VLOOKUP(A:A,[1]AssistancePivot!$1:$1048576,86,FALSE)</f>
        <v>0</v>
      </c>
      <c r="AV227" s="18">
        <v>0</v>
      </c>
      <c r="AW227" s="18">
        <v>0</v>
      </c>
      <c r="AX227" s="18">
        <v>0</v>
      </c>
      <c r="AY227" s="18">
        <v>0</v>
      </c>
      <c r="AZ227" s="18">
        <v>78.378299999999996</v>
      </c>
      <c r="BA227" s="18">
        <v>0</v>
      </c>
      <c r="BB227" s="18">
        <f>Table2[[#This Row],[MRT Savings
Through Current FY]]+Table2[[#This Row],[MRT Savings
Next FY &amp; After]]</f>
        <v>78.378299999999996</v>
      </c>
      <c r="BC227" s="18">
        <v>0</v>
      </c>
      <c r="BD227" s="18">
        <v>0</v>
      </c>
      <c r="BE227" s="18">
        <v>0</v>
      </c>
      <c r="BF227" s="18">
        <f>Table2[[#This Row],[ST Savings
Through Current FY]]+Table2[[#This Row],[ST Savings
Next FY &amp; After]]</f>
        <v>0</v>
      </c>
      <c r="BG227" s="18">
        <v>0</v>
      </c>
      <c r="BH227" s="18">
        <v>0</v>
      </c>
      <c r="BI227" s="18">
        <v>0</v>
      </c>
      <c r="BJ227" s="18">
        <f>Table2[[#This Row],[Energy Savings
Through Current FY]]+Table2[[#This Row],[Energy Savings
Next FY &amp; After]]</f>
        <v>0</v>
      </c>
      <c r="BK227" s="18">
        <v>1.9765999999999999</v>
      </c>
      <c r="BL227" s="18">
        <v>11.501799999999999</v>
      </c>
      <c r="BM227" s="18">
        <v>16.851199999999999</v>
      </c>
      <c r="BN227" s="18">
        <f>Table2[[#This Row],[Bond Savings
Through Current FY]]+Table2[[#This Row],[Bond Savings
Next FY &amp; After]]</f>
        <v>28.352999999999998</v>
      </c>
      <c r="BO227" s="18">
        <v>1.9765999999999999</v>
      </c>
      <c r="BP227" s="18">
        <v>89.880099999999999</v>
      </c>
      <c r="BQ227" s="18">
        <v>16.851199999999999</v>
      </c>
      <c r="BR227" s="18">
        <f>Table2[[#This Row],[Total Savings
Through Current FY]]+Table2[[#This Row],[Total Savings
Next FY &amp; After]]</f>
        <v>106.7313</v>
      </c>
      <c r="BS227" s="18">
        <v>0</v>
      </c>
      <c r="BT227" s="18">
        <v>0</v>
      </c>
      <c r="BU227" s="18">
        <v>0</v>
      </c>
      <c r="BV227" s="18">
        <f>Table2[[#This Row],[Recapture, Cancellation, or Reduction
Through Current FY]]+Table2[[#This Row],[Recapture, Cancellation, or Reduction
Next FY &amp; After]]</f>
        <v>0</v>
      </c>
      <c r="BW227" s="18">
        <v>0</v>
      </c>
      <c r="BX227" s="18">
        <v>0</v>
      </c>
      <c r="BY227" s="18">
        <v>0</v>
      </c>
      <c r="BZ227" s="18">
        <f>Table2[[#This Row],[Penalty Paid
Through Current FY]]+Table2[[#This Row],[Penalty Paid
Next FY &amp; After]]</f>
        <v>0</v>
      </c>
      <c r="CA227" s="18">
        <v>0</v>
      </c>
      <c r="CB227" s="18">
        <v>0</v>
      </c>
      <c r="CC227" s="18">
        <v>0</v>
      </c>
      <c r="CD227" s="18">
        <f>Table2[[#This Row],[Total Recapture &amp; Penalties
Through Current FY]]+Table2[[#This Row],[Total Recapture &amp; Penalties
Next FY &amp; After]]</f>
        <v>0</v>
      </c>
      <c r="CE227" s="18">
        <v>329.20260000000002</v>
      </c>
      <c r="CF227" s="18">
        <v>1793.3638000000001</v>
      </c>
      <c r="CG227" s="18">
        <v>4029.6025</v>
      </c>
      <c r="CH227" s="18">
        <f>Table2[[#This Row],[Total Net Tax Revenue Generated
Through Current FY]]+Table2[[#This Row],[Total Net Tax Revenue Generated
Next FY &amp; After]]</f>
        <v>5822.9663</v>
      </c>
      <c r="CI227" s="18">
        <v>0</v>
      </c>
      <c r="CJ227" s="18">
        <v>0</v>
      </c>
      <c r="CK227" s="18">
        <v>0</v>
      </c>
      <c r="CL227" s="18">
        <v>0</v>
      </c>
      <c r="CM227" s="43">
        <v>0</v>
      </c>
      <c r="CN227" s="43">
        <v>0</v>
      </c>
      <c r="CO227" s="43">
        <v>0</v>
      </c>
      <c r="CP227" s="43">
        <v>56</v>
      </c>
      <c r="CQ227" s="43">
        <f>Table2[[#This Row],[Total Number of Industrial Jobs]]+Table2[[#This Row],[Total Number of Restaurant Jobs]]+Table2[[#This Row],[Total Number of Retail Jobs]]+Table2[[#This Row],[Total Number of Other Jobs]]</f>
        <v>56</v>
      </c>
      <c r="CR227" s="43">
        <v>0</v>
      </c>
      <c r="CS227" s="43">
        <v>0</v>
      </c>
      <c r="CT227" s="43">
        <v>0</v>
      </c>
      <c r="CU227" s="43">
        <v>56</v>
      </c>
      <c r="CV227" s="43">
        <f>Table2[[#This Row],[Number of Industrial Jobs Earning a Living Wage or more]]+Table2[[#This Row],[Number of Restaurant Jobs Earning a Living Wage or more]]+Table2[[#This Row],[Number of Retail Jobs Earning a Living Wage or more]]+Table2[[#This Row],[Number of Other Jobs Earning a Living Wage or more]]</f>
        <v>56</v>
      </c>
      <c r="CW227" s="47">
        <v>0</v>
      </c>
      <c r="CX227" s="47">
        <v>0</v>
      </c>
      <c r="CY227" s="47">
        <v>0</v>
      </c>
      <c r="CZ227" s="47">
        <v>100</v>
      </c>
      <c r="DA227" s="42">
        <v>1</v>
      </c>
      <c r="DB227" s="4"/>
      <c r="DE227" s="3"/>
      <c r="DF227" s="4"/>
      <c r="DG227" s="4"/>
      <c r="DH227" s="11"/>
      <c r="DI227" s="3"/>
      <c r="DJ227" s="1"/>
      <c r="DK227" s="1"/>
      <c r="DL227" s="1"/>
    </row>
    <row r="228" spans="1:116" x14ac:dyDescent="0.2">
      <c r="A228" s="12">
        <v>94241</v>
      </c>
      <c r="B228" s="14" t="s">
        <v>1468</v>
      </c>
      <c r="C228" s="15" t="s">
        <v>1601</v>
      </c>
      <c r="D228" s="15" t="s">
        <v>1843</v>
      </c>
      <c r="E228" s="25" t="s">
        <v>1800</v>
      </c>
      <c r="F228" s="26" t="s">
        <v>539</v>
      </c>
      <c r="G228" s="16">
        <v>2350892</v>
      </c>
      <c r="H228" s="14" t="s">
        <v>123</v>
      </c>
      <c r="I228" s="14" t="s">
        <v>1879</v>
      </c>
      <c r="J228" s="12">
        <v>34</v>
      </c>
      <c r="K228" s="14" t="s">
        <v>12</v>
      </c>
      <c r="L228" s="15" t="s">
        <v>2403</v>
      </c>
      <c r="M228" s="15" t="s">
        <v>2180</v>
      </c>
      <c r="N228" s="15">
        <v>11875</v>
      </c>
      <c r="O228" s="15">
        <v>10167</v>
      </c>
      <c r="P228" s="13">
        <v>0</v>
      </c>
      <c r="Q228" s="13">
        <v>31</v>
      </c>
      <c r="R228" s="13">
        <v>0</v>
      </c>
      <c r="S228" s="13">
        <v>0</v>
      </c>
      <c r="T228" s="13">
        <v>10</v>
      </c>
      <c r="U228" s="13">
        <v>0</v>
      </c>
      <c r="V228" s="13">
        <v>2</v>
      </c>
      <c r="W228" s="13">
        <v>0</v>
      </c>
      <c r="X228" s="13">
        <v>0</v>
      </c>
      <c r="Y228" s="13">
        <v>12</v>
      </c>
      <c r="Z228" s="13">
        <v>7</v>
      </c>
      <c r="AA228" s="13">
        <v>100</v>
      </c>
      <c r="AB228" s="13" t="s">
        <v>17</v>
      </c>
      <c r="AC228" s="13" t="s">
        <v>17</v>
      </c>
      <c r="AD228" s="17">
        <v>0</v>
      </c>
      <c r="AE228" s="13">
        <v>0</v>
      </c>
      <c r="AF228" s="13">
        <v>0</v>
      </c>
      <c r="AG228" s="13">
        <v>0</v>
      </c>
      <c r="AH228" s="13">
        <v>0</v>
      </c>
      <c r="AI228" s="18">
        <v>50.923699999999997</v>
      </c>
      <c r="AJ228" s="18">
        <v>50.923699999999997</v>
      </c>
      <c r="AK228" s="18">
        <v>921.6037</v>
      </c>
      <c r="AL228" s="27">
        <f>Table2[[#This Row],[Direct Tax Revenue
Through Current FY]]+Table2[[#This Row],[Direct Tax Revenue
Next FY &amp; After]]</f>
        <v>972.52739999999994</v>
      </c>
      <c r="AM228" s="18">
        <v>23.4223</v>
      </c>
      <c r="AN228" s="18">
        <v>23.4223</v>
      </c>
      <c r="AO228" s="18">
        <v>423.8904</v>
      </c>
      <c r="AP228" s="18">
        <f>Table2[[#This Row],[Indirect  &amp; Induced Tax Revenue
Through Current FY]]+Table2[[#This Row],[Indirect  &amp; Induced Tax Revenue
Next FY &amp; After]]</f>
        <v>447.31270000000001</v>
      </c>
      <c r="AQ228" s="18">
        <v>74.346000000000004</v>
      </c>
      <c r="AR228" s="18">
        <v>74.346000000000004</v>
      </c>
      <c r="AS228" s="18">
        <v>1345.4940999999999</v>
      </c>
      <c r="AT228" s="18">
        <f>Table2[[#This Row],[Total Tax Revenue Generated
Through Current FY]]+Table2[[#This Row],[Total Tax Revenues Generated 
Next FY &amp; After]]</f>
        <v>1419.8400999999999</v>
      </c>
      <c r="AU228" s="18">
        <f>VLOOKUP(A:A,[1]AssistancePivot!$1:$1048576,86,FALSE)</f>
        <v>0</v>
      </c>
      <c r="AV228" s="18">
        <v>0</v>
      </c>
      <c r="AW228" s="18">
        <v>0</v>
      </c>
      <c r="AX228" s="18">
        <v>0</v>
      </c>
      <c r="AY228" s="18">
        <v>0</v>
      </c>
      <c r="AZ228" s="18">
        <v>0</v>
      </c>
      <c r="BA228" s="18">
        <v>0</v>
      </c>
      <c r="BB228" s="18">
        <f>Table2[[#This Row],[MRT Savings
Through Current FY]]+Table2[[#This Row],[MRT Savings
Next FY &amp; After]]</f>
        <v>0</v>
      </c>
      <c r="BC228" s="18">
        <v>24.8001</v>
      </c>
      <c r="BD228" s="18">
        <v>24.8001</v>
      </c>
      <c r="BE228" s="18">
        <v>115.8832</v>
      </c>
      <c r="BF228" s="18">
        <f>Table2[[#This Row],[ST Savings
Through Current FY]]+Table2[[#This Row],[ST Savings
Next FY &amp; After]]</f>
        <v>140.6833</v>
      </c>
      <c r="BG228" s="18">
        <v>0</v>
      </c>
      <c r="BH228" s="18">
        <v>0</v>
      </c>
      <c r="BI228" s="18">
        <v>0</v>
      </c>
      <c r="BJ228" s="18">
        <f>Table2[[#This Row],[Energy Savings
Through Current FY]]+Table2[[#This Row],[Energy Savings
Next FY &amp; After]]</f>
        <v>0</v>
      </c>
      <c r="BK228" s="18">
        <v>0</v>
      </c>
      <c r="BL228" s="18">
        <v>0</v>
      </c>
      <c r="BM228" s="18">
        <v>0</v>
      </c>
      <c r="BN228" s="18">
        <f>Table2[[#This Row],[Bond Savings
Through Current FY]]+Table2[[#This Row],[Bond Savings
Next FY &amp; After]]</f>
        <v>0</v>
      </c>
      <c r="BO228" s="18">
        <v>24.8001</v>
      </c>
      <c r="BP228" s="18">
        <v>24.8001</v>
      </c>
      <c r="BQ228" s="18">
        <v>115.8832</v>
      </c>
      <c r="BR228" s="18">
        <f>Table2[[#This Row],[Total Savings
Through Current FY]]+Table2[[#This Row],[Total Savings
Next FY &amp; After]]</f>
        <v>140.6833</v>
      </c>
      <c r="BS228" s="18">
        <v>0</v>
      </c>
      <c r="BT228" s="18">
        <v>0</v>
      </c>
      <c r="BU228" s="18">
        <v>0</v>
      </c>
      <c r="BV228" s="18">
        <f>Table2[[#This Row],[Recapture, Cancellation, or Reduction
Through Current FY]]+Table2[[#This Row],[Recapture, Cancellation, or Reduction
Next FY &amp; After]]</f>
        <v>0</v>
      </c>
      <c r="BW228" s="18">
        <v>0</v>
      </c>
      <c r="BX228" s="18">
        <v>0</v>
      </c>
      <c r="BY228" s="18">
        <v>0</v>
      </c>
      <c r="BZ228" s="18">
        <f>Table2[[#This Row],[Penalty Paid
Through Current FY]]+Table2[[#This Row],[Penalty Paid
Next FY &amp; After]]</f>
        <v>0</v>
      </c>
      <c r="CA228" s="18">
        <v>0</v>
      </c>
      <c r="CB228" s="18">
        <v>0</v>
      </c>
      <c r="CC228" s="18">
        <v>0</v>
      </c>
      <c r="CD228" s="18">
        <f>Table2[[#This Row],[Total Recapture &amp; Penalties
Through Current FY]]+Table2[[#This Row],[Total Recapture &amp; Penalties
Next FY &amp; After]]</f>
        <v>0</v>
      </c>
      <c r="CE228" s="18">
        <v>49.545900000000003</v>
      </c>
      <c r="CF228" s="18">
        <v>49.545900000000003</v>
      </c>
      <c r="CG228" s="18">
        <v>1229.6108999999999</v>
      </c>
      <c r="CH228" s="18">
        <f>Table2[[#This Row],[Total Net Tax Revenue Generated
Through Current FY]]+Table2[[#This Row],[Total Net Tax Revenue Generated
Next FY &amp; After]]</f>
        <v>1279.1568</v>
      </c>
      <c r="CI228" s="18">
        <v>0</v>
      </c>
      <c r="CJ228" s="18">
        <v>0</v>
      </c>
      <c r="CK228" s="18">
        <v>0</v>
      </c>
      <c r="CL228" s="18">
        <v>0</v>
      </c>
      <c r="CM228" s="43">
        <v>0</v>
      </c>
      <c r="CN228" s="43">
        <v>0</v>
      </c>
      <c r="CO228" s="43">
        <v>12</v>
      </c>
      <c r="CP228" s="43">
        <v>0</v>
      </c>
      <c r="CQ228" s="43">
        <f>Table2[[#This Row],[Total Number of Industrial Jobs]]+Table2[[#This Row],[Total Number of Restaurant Jobs]]+Table2[[#This Row],[Total Number of Retail Jobs]]+Table2[[#This Row],[Total Number of Other Jobs]]</f>
        <v>12</v>
      </c>
      <c r="CR228" s="43">
        <v>0</v>
      </c>
      <c r="CS228" s="43">
        <v>0</v>
      </c>
      <c r="CT228" s="43">
        <v>12</v>
      </c>
      <c r="CU228" s="43">
        <v>0</v>
      </c>
      <c r="CV228" s="43">
        <f>Table2[[#This Row],[Number of Industrial Jobs Earning a Living Wage or more]]+Table2[[#This Row],[Number of Restaurant Jobs Earning a Living Wage or more]]+Table2[[#This Row],[Number of Retail Jobs Earning a Living Wage or more]]+Table2[[#This Row],[Number of Other Jobs Earning a Living Wage or more]]</f>
        <v>12</v>
      </c>
      <c r="CW228" s="47">
        <v>0</v>
      </c>
      <c r="CX228" s="47">
        <v>0</v>
      </c>
      <c r="CY228" s="47">
        <v>100</v>
      </c>
      <c r="CZ228" s="47">
        <v>0</v>
      </c>
      <c r="DA228" s="42">
        <v>1</v>
      </c>
      <c r="DB228" s="4"/>
      <c r="DE228" s="3"/>
      <c r="DF228" s="4"/>
      <c r="DG228" s="4"/>
      <c r="DH228" s="11"/>
      <c r="DI228" s="3"/>
      <c r="DJ228" s="1"/>
      <c r="DK228" s="1"/>
      <c r="DL228" s="1"/>
    </row>
    <row r="229" spans="1:116" x14ac:dyDescent="0.2">
      <c r="A229" s="12">
        <v>94259</v>
      </c>
      <c r="B229" s="14" t="s">
        <v>1487</v>
      </c>
      <c r="C229" s="15" t="s">
        <v>1649</v>
      </c>
      <c r="D229" s="15" t="s">
        <v>1870</v>
      </c>
      <c r="E229" s="25" t="s">
        <v>1871</v>
      </c>
      <c r="F229" s="26" t="s">
        <v>477</v>
      </c>
      <c r="G229" s="16">
        <v>4141999</v>
      </c>
      <c r="H229" s="14" t="s">
        <v>229</v>
      </c>
      <c r="I229" s="14" t="s">
        <v>1896</v>
      </c>
      <c r="J229" s="12">
        <v>48</v>
      </c>
      <c r="K229" s="14" t="s">
        <v>12</v>
      </c>
      <c r="L229" s="15" t="s">
        <v>2420</v>
      </c>
      <c r="M229" s="15" t="s">
        <v>1923</v>
      </c>
      <c r="N229" s="15">
        <v>12000</v>
      </c>
      <c r="O229" s="15">
        <v>11800</v>
      </c>
      <c r="P229" s="13">
        <v>100</v>
      </c>
      <c r="Q229" s="13">
        <v>0</v>
      </c>
      <c r="R229" s="13">
        <v>0</v>
      </c>
      <c r="S229" s="13">
        <v>0</v>
      </c>
      <c r="T229" s="13">
        <v>34</v>
      </c>
      <c r="U229" s="13">
        <v>0</v>
      </c>
      <c r="V229" s="13">
        <v>20</v>
      </c>
      <c r="W229" s="13">
        <v>0</v>
      </c>
      <c r="X229" s="13">
        <v>0</v>
      </c>
      <c r="Y229" s="13">
        <v>54</v>
      </c>
      <c r="Z229" s="13">
        <v>37</v>
      </c>
      <c r="AA229" s="13">
        <v>92.592592592592595</v>
      </c>
      <c r="AB229" s="13" t="s">
        <v>16</v>
      </c>
      <c r="AC229" s="13" t="s">
        <v>17</v>
      </c>
      <c r="AD229" s="17">
        <v>0</v>
      </c>
      <c r="AE229" s="13">
        <v>0</v>
      </c>
      <c r="AF229" s="13">
        <v>0</v>
      </c>
      <c r="AG229" s="13">
        <v>0</v>
      </c>
      <c r="AH229" s="13">
        <v>0</v>
      </c>
      <c r="AI229" s="18">
        <v>100.3061</v>
      </c>
      <c r="AJ229" s="18">
        <v>100.3061</v>
      </c>
      <c r="AK229" s="18">
        <v>1866.0431000000001</v>
      </c>
      <c r="AL229" s="27">
        <f>Table2[[#This Row],[Direct Tax Revenue
Through Current FY]]+Table2[[#This Row],[Direct Tax Revenue
Next FY &amp; After]]</f>
        <v>1966.3492000000001</v>
      </c>
      <c r="AM229" s="18">
        <v>188.69</v>
      </c>
      <c r="AN229" s="18">
        <v>188.69</v>
      </c>
      <c r="AO229" s="18">
        <v>3510.2937000000002</v>
      </c>
      <c r="AP229" s="18">
        <f>Table2[[#This Row],[Indirect  &amp; Induced Tax Revenue
Through Current FY]]+Table2[[#This Row],[Indirect  &amp; Induced Tax Revenue
Next FY &amp; After]]</f>
        <v>3698.9837000000002</v>
      </c>
      <c r="AQ229" s="18">
        <v>288.99610000000001</v>
      </c>
      <c r="AR229" s="18">
        <v>288.99610000000001</v>
      </c>
      <c r="AS229" s="18">
        <v>5376.3368</v>
      </c>
      <c r="AT229" s="18">
        <f>Table2[[#This Row],[Total Tax Revenue Generated
Through Current FY]]+Table2[[#This Row],[Total Tax Revenues Generated 
Next FY &amp; After]]</f>
        <v>5665.3329000000003</v>
      </c>
      <c r="AU229" s="18">
        <f>VLOOKUP(A:A,[1]AssistancePivot!$1:$1048576,86,FALSE)</f>
        <v>0</v>
      </c>
      <c r="AV229" s="18">
        <v>0</v>
      </c>
      <c r="AW229" s="18">
        <v>0</v>
      </c>
      <c r="AX229" s="18">
        <v>0</v>
      </c>
      <c r="AY229" s="18">
        <v>0</v>
      </c>
      <c r="AZ229" s="18">
        <v>0</v>
      </c>
      <c r="BA229" s="18">
        <v>0</v>
      </c>
      <c r="BB229" s="18">
        <f>Table2[[#This Row],[MRT Savings
Through Current FY]]+Table2[[#This Row],[MRT Savings
Next FY &amp; After]]</f>
        <v>0</v>
      </c>
      <c r="BC229" s="18">
        <v>0</v>
      </c>
      <c r="BD229" s="18">
        <v>0</v>
      </c>
      <c r="BE229" s="18">
        <v>0</v>
      </c>
      <c r="BF229" s="18">
        <f>Table2[[#This Row],[ST Savings
Through Current FY]]+Table2[[#This Row],[ST Savings
Next FY &amp; After]]</f>
        <v>0</v>
      </c>
      <c r="BG229" s="18">
        <v>0</v>
      </c>
      <c r="BH229" s="18">
        <v>0</v>
      </c>
      <c r="BI229" s="18">
        <v>0</v>
      </c>
      <c r="BJ229" s="18">
        <f>Table2[[#This Row],[Energy Savings
Through Current FY]]+Table2[[#This Row],[Energy Savings
Next FY &amp; After]]</f>
        <v>0</v>
      </c>
      <c r="BK229" s="18">
        <v>1.4775</v>
      </c>
      <c r="BL229" s="18">
        <v>1.4775</v>
      </c>
      <c r="BM229" s="18">
        <v>18.752500000000001</v>
      </c>
      <c r="BN229" s="18">
        <f>Table2[[#This Row],[Bond Savings
Through Current FY]]+Table2[[#This Row],[Bond Savings
Next FY &amp; After]]</f>
        <v>20.23</v>
      </c>
      <c r="BO229" s="18">
        <v>1.4775</v>
      </c>
      <c r="BP229" s="18">
        <v>1.4775</v>
      </c>
      <c r="BQ229" s="18">
        <v>18.752500000000001</v>
      </c>
      <c r="BR229" s="18">
        <f>Table2[[#This Row],[Total Savings
Through Current FY]]+Table2[[#This Row],[Total Savings
Next FY &amp; After]]</f>
        <v>20.23</v>
      </c>
      <c r="BS229" s="18">
        <v>0</v>
      </c>
      <c r="BT229" s="18">
        <v>0</v>
      </c>
      <c r="BU229" s="18">
        <v>0</v>
      </c>
      <c r="BV229" s="18">
        <f>Table2[[#This Row],[Recapture, Cancellation, or Reduction
Through Current FY]]+Table2[[#This Row],[Recapture, Cancellation, or Reduction
Next FY &amp; After]]</f>
        <v>0</v>
      </c>
      <c r="BW229" s="18">
        <v>0</v>
      </c>
      <c r="BX229" s="18">
        <v>0</v>
      </c>
      <c r="BY229" s="18">
        <v>0</v>
      </c>
      <c r="BZ229" s="18">
        <f>Table2[[#This Row],[Penalty Paid
Through Current FY]]+Table2[[#This Row],[Penalty Paid
Next FY &amp; After]]</f>
        <v>0</v>
      </c>
      <c r="CA229" s="18">
        <v>0</v>
      </c>
      <c r="CB229" s="18">
        <v>0</v>
      </c>
      <c r="CC229" s="18">
        <v>0</v>
      </c>
      <c r="CD229" s="18">
        <f>Table2[[#This Row],[Total Recapture &amp; Penalties
Through Current FY]]+Table2[[#This Row],[Total Recapture &amp; Penalties
Next FY &amp; After]]</f>
        <v>0</v>
      </c>
      <c r="CE229" s="18">
        <v>287.51859999999999</v>
      </c>
      <c r="CF229" s="18">
        <v>287.51859999999999</v>
      </c>
      <c r="CG229" s="18">
        <v>5357.5843000000004</v>
      </c>
      <c r="CH229" s="18">
        <f>Table2[[#This Row],[Total Net Tax Revenue Generated
Through Current FY]]+Table2[[#This Row],[Total Net Tax Revenue Generated
Next FY &amp; After]]</f>
        <v>5645.1029000000008</v>
      </c>
      <c r="CI229" s="18">
        <v>4140</v>
      </c>
      <c r="CJ229" s="18">
        <v>0</v>
      </c>
      <c r="CK229" s="18">
        <v>0</v>
      </c>
      <c r="CL229" s="18">
        <v>0</v>
      </c>
      <c r="CM229" s="43">
        <v>0</v>
      </c>
      <c r="CN229" s="43">
        <v>0</v>
      </c>
      <c r="CO229" s="43">
        <v>0</v>
      </c>
      <c r="CP229" s="43">
        <v>54</v>
      </c>
      <c r="CQ229" s="43">
        <f>Table2[[#This Row],[Total Number of Industrial Jobs]]+Table2[[#This Row],[Total Number of Restaurant Jobs]]+Table2[[#This Row],[Total Number of Retail Jobs]]+Table2[[#This Row],[Total Number of Other Jobs]]</f>
        <v>54</v>
      </c>
      <c r="CR229" s="43">
        <v>0</v>
      </c>
      <c r="CS229" s="43">
        <v>0</v>
      </c>
      <c r="CT229" s="43">
        <v>0</v>
      </c>
      <c r="CU229" s="43">
        <v>54</v>
      </c>
      <c r="CV229" s="43">
        <f>Table2[[#This Row],[Number of Industrial Jobs Earning a Living Wage or more]]+Table2[[#This Row],[Number of Restaurant Jobs Earning a Living Wage or more]]+Table2[[#This Row],[Number of Retail Jobs Earning a Living Wage or more]]+Table2[[#This Row],[Number of Other Jobs Earning a Living Wage or more]]</f>
        <v>54</v>
      </c>
      <c r="CW229" s="47">
        <v>0</v>
      </c>
      <c r="CX229" s="47">
        <v>0</v>
      </c>
      <c r="CY229" s="47">
        <v>0</v>
      </c>
      <c r="CZ229" s="47">
        <v>100</v>
      </c>
      <c r="DA229" s="42">
        <v>1</v>
      </c>
      <c r="DB229" s="4"/>
      <c r="DE229" s="3"/>
      <c r="DF229" s="4"/>
      <c r="DG229" s="4"/>
      <c r="DH229" s="11"/>
      <c r="DI229" s="3"/>
      <c r="DJ229" s="1"/>
      <c r="DK229" s="1"/>
      <c r="DL229" s="1"/>
    </row>
    <row r="230" spans="1:116" x14ac:dyDescent="0.2">
      <c r="A230" s="12">
        <v>92709</v>
      </c>
      <c r="B230" s="14" t="s">
        <v>233</v>
      </c>
      <c r="C230" s="15" t="s">
        <v>1546</v>
      </c>
      <c r="D230" s="15" t="s">
        <v>235</v>
      </c>
      <c r="E230" s="25" t="s">
        <v>1669</v>
      </c>
      <c r="F230" s="26" t="s">
        <v>143</v>
      </c>
      <c r="G230" s="16">
        <v>779600000</v>
      </c>
      <c r="H230" s="14" t="s">
        <v>197</v>
      </c>
      <c r="I230" s="14" t="s">
        <v>234</v>
      </c>
      <c r="J230" s="12">
        <v>3</v>
      </c>
      <c r="K230" s="14" t="s">
        <v>94</v>
      </c>
      <c r="L230" s="15" t="s">
        <v>2016</v>
      </c>
      <c r="M230" s="15" t="s">
        <v>2017</v>
      </c>
      <c r="N230" s="15">
        <v>138622</v>
      </c>
      <c r="O230" s="15">
        <v>1270735</v>
      </c>
      <c r="P230" s="13">
        <v>1790</v>
      </c>
      <c r="Q230" s="13">
        <v>1844</v>
      </c>
      <c r="R230" s="13">
        <v>1946</v>
      </c>
      <c r="S230" s="13">
        <v>100</v>
      </c>
      <c r="T230" s="13">
        <v>32</v>
      </c>
      <c r="U230" s="13">
        <v>140</v>
      </c>
      <c r="V230" s="13">
        <v>2334</v>
      </c>
      <c r="W230" s="13">
        <v>860</v>
      </c>
      <c r="X230" s="13">
        <v>0</v>
      </c>
      <c r="Y230" s="13">
        <v>3466</v>
      </c>
      <c r="Z230" s="13">
        <v>2293</v>
      </c>
      <c r="AA230" s="13">
        <v>32.400461627236005</v>
      </c>
      <c r="AB230" s="13" t="s">
        <v>16</v>
      </c>
      <c r="AC230" s="13" t="s">
        <v>17</v>
      </c>
      <c r="AD230" s="17">
        <v>2125</v>
      </c>
      <c r="AE230" s="13">
        <v>48</v>
      </c>
      <c r="AF230" s="13">
        <v>64</v>
      </c>
      <c r="AG230" s="13">
        <v>65</v>
      </c>
      <c r="AH230" s="13">
        <v>304</v>
      </c>
      <c r="AI230" s="18">
        <v>52496.693800000001</v>
      </c>
      <c r="AJ230" s="18">
        <v>426496.39860000001</v>
      </c>
      <c r="AK230" s="18">
        <v>56421.669800000003</v>
      </c>
      <c r="AL230" s="27">
        <f>Table2[[#This Row],[Direct Tax Revenue
Through Current FY]]+Table2[[#This Row],[Direct Tax Revenue
Next FY &amp; After]]</f>
        <v>482918.06839999999</v>
      </c>
      <c r="AM230" s="18">
        <v>41301.532800000001</v>
      </c>
      <c r="AN230" s="18">
        <v>285368.73619999998</v>
      </c>
      <c r="AO230" s="18">
        <v>44389.489800000003</v>
      </c>
      <c r="AP230" s="18">
        <f>Table2[[#This Row],[Indirect  &amp; Induced Tax Revenue
Through Current FY]]+Table2[[#This Row],[Indirect  &amp; Induced Tax Revenue
Next FY &amp; After]]</f>
        <v>329758.22599999997</v>
      </c>
      <c r="AQ230" s="18">
        <v>93798.226599999995</v>
      </c>
      <c r="AR230" s="18">
        <v>711865.1348</v>
      </c>
      <c r="AS230" s="18">
        <v>100811.1596</v>
      </c>
      <c r="AT230" s="18">
        <f>Table2[[#This Row],[Total Tax Revenue Generated
Through Current FY]]+Table2[[#This Row],[Total Tax Revenues Generated 
Next FY &amp; After]]</f>
        <v>812676.29440000001</v>
      </c>
      <c r="AU230" s="18">
        <f>VLOOKUP(A:A,[1]AssistancePivot!$1:$1048576,86,FALSE)</f>
        <v>0</v>
      </c>
      <c r="AV230" s="18">
        <v>10260.4305</v>
      </c>
      <c r="AW230" s="18">
        <v>0</v>
      </c>
      <c r="AX230" s="18">
        <v>10260.4305</v>
      </c>
      <c r="AY230" s="18">
        <v>0</v>
      </c>
      <c r="AZ230" s="18">
        <v>4785</v>
      </c>
      <c r="BA230" s="18">
        <v>0</v>
      </c>
      <c r="BB230" s="18">
        <f>Table2[[#This Row],[MRT Savings
Through Current FY]]+Table2[[#This Row],[MRT Savings
Next FY &amp; After]]</f>
        <v>4785</v>
      </c>
      <c r="BC230" s="18">
        <v>18.395700000000001</v>
      </c>
      <c r="BD230" s="18">
        <v>3479.9077000000002</v>
      </c>
      <c r="BE230" s="18">
        <v>16520.0923</v>
      </c>
      <c r="BF230" s="18">
        <f>Table2[[#This Row],[ST Savings
Through Current FY]]+Table2[[#This Row],[ST Savings
Next FY &amp; After]]</f>
        <v>20000</v>
      </c>
      <c r="BG230" s="18">
        <v>0</v>
      </c>
      <c r="BH230" s="18">
        <v>132.6</v>
      </c>
      <c r="BI230" s="18">
        <v>0</v>
      </c>
      <c r="BJ230" s="18">
        <f>Table2[[#This Row],[Energy Savings
Through Current FY]]+Table2[[#This Row],[Energy Savings
Next FY &amp; After]]</f>
        <v>132.6</v>
      </c>
      <c r="BK230" s="18">
        <v>0</v>
      </c>
      <c r="BL230" s="18">
        <v>0</v>
      </c>
      <c r="BM230" s="18">
        <v>0</v>
      </c>
      <c r="BN230" s="18">
        <f>Table2[[#This Row],[Bond Savings
Through Current FY]]+Table2[[#This Row],[Bond Savings
Next FY &amp; After]]</f>
        <v>0</v>
      </c>
      <c r="BO230" s="18">
        <v>18.395700000000001</v>
      </c>
      <c r="BP230" s="18">
        <v>18657.938200000001</v>
      </c>
      <c r="BQ230" s="18">
        <v>16520.0923</v>
      </c>
      <c r="BR230" s="18">
        <f>Table2[[#This Row],[Total Savings
Through Current FY]]+Table2[[#This Row],[Total Savings
Next FY &amp; After]]</f>
        <v>35178.030500000001</v>
      </c>
      <c r="BS230" s="18">
        <v>0</v>
      </c>
      <c r="BT230" s="18">
        <v>125.2953</v>
      </c>
      <c r="BU230" s="18">
        <v>0</v>
      </c>
      <c r="BV230" s="18">
        <f>Table2[[#This Row],[Recapture, Cancellation, or Reduction
Through Current FY]]+Table2[[#This Row],[Recapture, Cancellation, or Reduction
Next FY &amp; After]]</f>
        <v>125.2953</v>
      </c>
      <c r="BW230" s="18">
        <v>0</v>
      </c>
      <c r="BX230" s="18">
        <v>0</v>
      </c>
      <c r="BY230" s="18">
        <v>0</v>
      </c>
      <c r="BZ230" s="18">
        <f>Table2[[#This Row],[Penalty Paid
Through Current FY]]+Table2[[#This Row],[Penalty Paid
Next FY &amp; After]]</f>
        <v>0</v>
      </c>
      <c r="CA230" s="18">
        <v>0</v>
      </c>
      <c r="CB230" s="18">
        <v>125.2953</v>
      </c>
      <c r="CC230" s="18">
        <v>0</v>
      </c>
      <c r="CD230" s="18">
        <f>Table2[[#This Row],[Total Recapture &amp; Penalties
Through Current FY]]+Table2[[#This Row],[Total Recapture &amp; Penalties
Next FY &amp; After]]</f>
        <v>125.2953</v>
      </c>
      <c r="CE230" s="18">
        <v>93779.830900000001</v>
      </c>
      <c r="CF230" s="18">
        <v>693332.49190000002</v>
      </c>
      <c r="CG230" s="18">
        <v>84291.067299999995</v>
      </c>
      <c r="CH230" s="18">
        <f>Table2[[#This Row],[Total Net Tax Revenue Generated
Through Current FY]]+Table2[[#This Row],[Total Net Tax Revenue Generated
Next FY &amp; After]]</f>
        <v>777623.55920000002</v>
      </c>
      <c r="CI230" s="18">
        <v>0</v>
      </c>
      <c r="CJ230" s="18">
        <v>0</v>
      </c>
      <c r="CK230" s="18">
        <v>0</v>
      </c>
      <c r="CL230" s="18">
        <v>0</v>
      </c>
      <c r="CM230" s="43">
        <v>0</v>
      </c>
      <c r="CN230" s="43">
        <v>0</v>
      </c>
      <c r="CO230" s="43">
        <v>0</v>
      </c>
      <c r="CP230" s="43">
        <v>3466</v>
      </c>
      <c r="CQ230" s="43">
        <f>Table2[[#This Row],[Total Number of Industrial Jobs]]+Table2[[#This Row],[Total Number of Restaurant Jobs]]+Table2[[#This Row],[Total Number of Retail Jobs]]+Table2[[#This Row],[Total Number of Other Jobs]]</f>
        <v>3466</v>
      </c>
      <c r="CR230" s="43">
        <v>0</v>
      </c>
      <c r="CS230" s="43">
        <v>0</v>
      </c>
      <c r="CT230" s="43">
        <v>0</v>
      </c>
      <c r="CU230" s="43">
        <v>3466</v>
      </c>
      <c r="CV230" s="43">
        <f>Table2[[#This Row],[Number of Industrial Jobs Earning a Living Wage or more]]+Table2[[#This Row],[Number of Restaurant Jobs Earning a Living Wage or more]]+Table2[[#This Row],[Number of Retail Jobs Earning a Living Wage or more]]+Table2[[#This Row],[Number of Other Jobs Earning a Living Wage or more]]</f>
        <v>3466</v>
      </c>
      <c r="CW230" s="47">
        <v>0</v>
      </c>
      <c r="CX230" s="47">
        <v>0</v>
      </c>
      <c r="CY230" s="47">
        <v>0</v>
      </c>
      <c r="CZ230" s="47">
        <v>100</v>
      </c>
      <c r="DA230" s="42">
        <v>1</v>
      </c>
      <c r="DB230" s="4"/>
      <c r="DE230" s="3"/>
      <c r="DF230" s="4"/>
      <c r="DG230" s="4"/>
      <c r="DH230" s="11"/>
      <c r="DI230" s="3"/>
      <c r="DJ230" s="1"/>
      <c r="DK230" s="1"/>
      <c r="DL230" s="1"/>
    </row>
    <row r="231" spans="1:116" x14ac:dyDescent="0.2">
      <c r="A231" s="12">
        <v>94257</v>
      </c>
      <c r="B231" s="14" t="s">
        <v>1485</v>
      </c>
      <c r="C231" s="15" t="s">
        <v>1608</v>
      </c>
      <c r="D231" s="15" t="s">
        <v>1870</v>
      </c>
      <c r="E231" s="25" t="s">
        <v>1871</v>
      </c>
      <c r="F231" s="26" t="s">
        <v>477</v>
      </c>
      <c r="G231" s="16">
        <v>1975000</v>
      </c>
      <c r="H231" s="14" t="s">
        <v>229</v>
      </c>
      <c r="I231" s="14" t="s">
        <v>1894</v>
      </c>
      <c r="J231" s="12">
        <v>48</v>
      </c>
      <c r="K231" s="14" t="s">
        <v>12</v>
      </c>
      <c r="L231" s="15" t="s">
        <v>2418</v>
      </c>
      <c r="M231" s="15" t="s">
        <v>1902</v>
      </c>
      <c r="N231" s="15">
        <v>62480</v>
      </c>
      <c r="O231" s="15">
        <v>9532</v>
      </c>
      <c r="P231" s="13">
        <v>20</v>
      </c>
      <c r="Q231" s="13">
        <v>0</v>
      </c>
      <c r="R231" s="13">
        <v>0</v>
      </c>
      <c r="S231" s="13">
        <v>0</v>
      </c>
      <c r="T231" s="13">
        <v>0</v>
      </c>
      <c r="U231" s="13">
        <v>0</v>
      </c>
      <c r="V231" s="13">
        <v>0</v>
      </c>
      <c r="W231" s="13">
        <v>0</v>
      </c>
      <c r="X231" s="13">
        <v>0</v>
      </c>
      <c r="Y231" s="13">
        <v>0</v>
      </c>
      <c r="Z231" s="13">
        <v>20</v>
      </c>
      <c r="AA231" s="13">
        <v>0</v>
      </c>
      <c r="AB231" s="13">
        <v>0</v>
      </c>
      <c r="AC231" s="13">
        <v>0</v>
      </c>
      <c r="AD231" s="17">
        <v>0</v>
      </c>
      <c r="AE231" s="13">
        <v>0</v>
      </c>
      <c r="AF231" s="13">
        <v>0</v>
      </c>
      <c r="AG231" s="13">
        <v>0</v>
      </c>
      <c r="AH231" s="13">
        <v>0</v>
      </c>
      <c r="AI231" s="18">
        <v>50.728400000000001</v>
      </c>
      <c r="AJ231" s="18">
        <v>50.728400000000001</v>
      </c>
      <c r="AK231" s="18">
        <v>943.72450000000003</v>
      </c>
      <c r="AL231" s="27">
        <f>Table2[[#This Row],[Direct Tax Revenue
Through Current FY]]+Table2[[#This Row],[Direct Tax Revenue
Next FY &amp; After]]</f>
        <v>994.4529</v>
      </c>
      <c r="AM231" s="18">
        <v>65.297200000000004</v>
      </c>
      <c r="AN231" s="18">
        <v>65.297200000000004</v>
      </c>
      <c r="AO231" s="18">
        <v>1214.7589</v>
      </c>
      <c r="AP231" s="18">
        <f>Table2[[#This Row],[Indirect  &amp; Induced Tax Revenue
Through Current FY]]+Table2[[#This Row],[Indirect  &amp; Induced Tax Revenue
Next FY &amp; After]]</f>
        <v>1280.0561</v>
      </c>
      <c r="AQ231" s="18">
        <v>116.0256</v>
      </c>
      <c r="AR231" s="18">
        <v>116.0256</v>
      </c>
      <c r="AS231" s="18">
        <v>2158.4834000000001</v>
      </c>
      <c r="AT231" s="18">
        <f>Table2[[#This Row],[Total Tax Revenue Generated
Through Current FY]]+Table2[[#This Row],[Total Tax Revenues Generated 
Next FY &amp; After]]</f>
        <v>2274.509</v>
      </c>
      <c r="AU231" s="18">
        <f>VLOOKUP(A:A,[1]AssistancePivot!$1:$1048576,86,FALSE)</f>
        <v>0</v>
      </c>
      <c r="AV231" s="18">
        <v>0</v>
      </c>
      <c r="AW231" s="18">
        <v>0</v>
      </c>
      <c r="AX231" s="18">
        <v>0</v>
      </c>
      <c r="AY231" s="18">
        <v>0</v>
      </c>
      <c r="AZ231" s="18">
        <v>0</v>
      </c>
      <c r="BA231" s="18">
        <v>0</v>
      </c>
      <c r="BB231" s="18">
        <f>Table2[[#This Row],[MRT Savings
Through Current FY]]+Table2[[#This Row],[MRT Savings
Next FY &amp; After]]</f>
        <v>0</v>
      </c>
      <c r="BC231" s="18">
        <v>0</v>
      </c>
      <c r="BD231" s="18">
        <v>0</v>
      </c>
      <c r="BE231" s="18">
        <v>0</v>
      </c>
      <c r="BF231" s="18">
        <f>Table2[[#This Row],[ST Savings
Through Current FY]]+Table2[[#This Row],[ST Savings
Next FY &amp; After]]</f>
        <v>0</v>
      </c>
      <c r="BG231" s="18">
        <v>0</v>
      </c>
      <c r="BH231" s="18">
        <v>0</v>
      </c>
      <c r="BI231" s="18">
        <v>0</v>
      </c>
      <c r="BJ231" s="18">
        <f>Table2[[#This Row],[Energy Savings
Through Current FY]]+Table2[[#This Row],[Energy Savings
Next FY &amp; After]]</f>
        <v>0</v>
      </c>
      <c r="BK231" s="18">
        <v>0.7046</v>
      </c>
      <c r="BL231" s="18">
        <v>0.7046</v>
      </c>
      <c r="BM231" s="18">
        <v>8.9428999999999998</v>
      </c>
      <c r="BN231" s="18">
        <f>Table2[[#This Row],[Bond Savings
Through Current FY]]+Table2[[#This Row],[Bond Savings
Next FY &amp; After]]</f>
        <v>9.6474999999999991</v>
      </c>
      <c r="BO231" s="18">
        <v>0.7046</v>
      </c>
      <c r="BP231" s="18">
        <v>0.7046</v>
      </c>
      <c r="BQ231" s="18">
        <v>8.9428999999999998</v>
      </c>
      <c r="BR231" s="18">
        <f>Table2[[#This Row],[Total Savings
Through Current FY]]+Table2[[#This Row],[Total Savings
Next FY &amp; After]]</f>
        <v>9.6474999999999991</v>
      </c>
      <c r="BS231" s="18">
        <v>0</v>
      </c>
      <c r="BT231" s="18">
        <v>0</v>
      </c>
      <c r="BU231" s="18">
        <v>0</v>
      </c>
      <c r="BV231" s="18">
        <f>Table2[[#This Row],[Recapture, Cancellation, or Reduction
Through Current FY]]+Table2[[#This Row],[Recapture, Cancellation, or Reduction
Next FY &amp; After]]</f>
        <v>0</v>
      </c>
      <c r="BW231" s="18">
        <v>0</v>
      </c>
      <c r="BX231" s="18">
        <v>0</v>
      </c>
      <c r="BY231" s="18">
        <v>0</v>
      </c>
      <c r="BZ231" s="18">
        <f>Table2[[#This Row],[Penalty Paid
Through Current FY]]+Table2[[#This Row],[Penalty Paid
Next FY &amp; After]]</f>
        <v>0</v>
      </c>
      <c r="CA231" s="18">
        <v>0</v>
      </c>
      <c r="CB231" s="18">
        <v>0</v>
      </c>
      <c r="CC231" s="18">
        <v>0</v>
      </c>
      <c r="CD231" s="18">
        <f>Table2[[#This Row],[Total Recapture &amp; Penalties
Through Current FY]]+Table2[[#This Row],[Total Recapture &amp; Penalties
Next FY &amp; After]]</f>
        <v>0</v>
      </c>
      <c r="CE231" s="18">
        <v>115.321</v>
      </c>
      <c r="CF231" s="18">
        <v>115.321</v>
      </c>
      <c r="CG231" s="18">
        <v>2149.5405000000001</v>
      </c>
      <c r="CH231" s="18">
        <f>Table2[[#This Row],[Total Net Tax Revenue Generated
Through Current FY]]+Table2[[#This Row],[Total Net Tax Revenue Generated
Next FY &amp; After]]</f>
        <v>2264.8615</v>
      </c>
      <c r="CI231" s="18">
        <v>1975</v>
      </c>
      <c r="CJ231" s="18">
        <v>0</v>
      </c>
      <c r="CK231" s="18">
        <v>0</v>
      </c>
      <c r="CL231" s="18">
        <v>0</v>
      </c>
      <c r="CM231" s="43"/>
      <c r="CN231" s="43"/>
      <c r="CO231" s="43"/>
      <c r="CP231" s="43"/>
      <c r="CQ231" s="43"/>
      <c r="CR231" s="43"/>
      <c r="CS231" s="43"/>
      <c r="CT231" s="43"/>
      <c r="CU231" s="43"/>
      <c r="CV231" s="43"/>
      <c r="CW231" s="47"/>
      <c r="CX231" s="47"/>
      <c r="CY231" s="47"/>
      <c r="CZ231" s="47"/>
      <c r="DA231" s="42"/>
      <c r="DB231" s="4"/>
      <c r="DE231" s="3"/>
      <c r="DF231" s="4"/>
      <c r="DG231" s="4"/>
      <c r="DH231" s="11"/>
      <c r="DI231" s="3"/>
      <c r="DJ231" s="1"/>
      <c r="DK231" s="1"/>
      <c r="DL231" s="1"/>
    </row>
    <row r="232" spans="1:116" x14ac:dyDescent="0.2">
      <c r="A232" s="12">
        <v>94075</v>
      </c>
      <c r="B232" s="14" t="s">
        <v>910</v>
      </c>
      <c r="C232" s="15" t="s">
        <v>1586</v>
      </c>
      <c r="D232" s="15" t="s">
        <v>912</v>
      </c>
      <c r="E232" s="25" t="s">
        <v>1765</v>
      </c>
      <c r="F232" s="26" t="s">
        <v>477</v>
      </c>
      <c r="G232" s="16">
        <v>55000000</v>
      </c>
      <c r="H232" s="14" t="s">
        <v>229</v>
      </c>
      <c r="I232" s="14" t="s">
        <v>911</v>
      </c>
      <c r="J232" s="12">
        <v>11</v>
      </c>
      <c r="K232" s="14" t="s">
        <v>25</v>
      </c>
      <c r="L232" s="15" t="s">
        <v>2284</v>
      </c>
      <c r="M232" s="15" t="s">
        <v>2285</v>
      </c>
      <c r="N232" s="15">
        <v>802250</v>
      </c>
      <c r="O232" s="15">
        <v>415220</v>
      </c>
      <c r="P232" s="13">
        <v>992</v>
      </c>
      <c r="Q232" s="13">
        <v>0</v>
      </c>
      <c r="R232" s="13">
        <v>0</v>
      </c>
      <c r="S232" s="13">
        <v>0</v>
      </c>
      <c r="T232" s="13">
        <v>91</v>
      </c>
      <c r="U232" s="13">
        <v>0</v>
      </c>
      <c r="V232" s="13">
        <v>485</v>
      </c>
      <c r="W232" s="13">
        <v>0</v>
      </c>
      <c r="X232" s="13">
        <v>0</v>
      </c>
      <c r="Y232" s="13">
        <v>576</v>
      </c>
      <c r="Z232" s="13">
        <v>530</v>
      </c>
      <c r="AA232" s="13">
        <v>59.895833333333336</v>
      </c>
      <c r="AB232" s="13" t="s">
        <v>16</v>
      </c>
      <c r="AC232" s="13" t="s">
        <v>17</v>
      </c>
      <c r="AD232" s="17">
        <v>75</v>
      </c>
      <c r="AE232" s="13">
        <v>47</v>
      </c>
      <c r="AF232" s="13">
        <v>49</v>
      </c>
      <c r="AG232" s="13">
        <v>285</v>
      </c>
      <c r="AH232" s="13">
        <v>120</v>
      </c>
      <c r="AI232" s="18">
        <v>1065.2581</v>
      </c>
      <c r="AJ232" s="18">
        <v>10169.4828</v>
      </c>
      <c r="AK232" s="18">
        <v>8059.1576999999997</v>
      </c>
      <c r="AL232" s="27">
        <f>Table2[[#This Row],[Direct Tax Revenue
Through Current FY]]+Table2[[#This Row],[Direct Tax Revenue
Next FY &amp; After]]</f>
        <v>18228.640500000001</v>
      </c>
      <c r="AM232" s="18">
        <v>2148.5337</v>
      </c>
      <c r="AN232" s="18">
        <v>21208.040199999999</v>
      </c>
      <c r="AO232" s="18">
        <v>16254.626</v>
      </c>
      <c r="AP232" s="18">
        <f>Table2[[#This Row],[Indirect  &amp; Induced Tax Revenue
Through Current FY]]+Table2[[#This Row],[Indirect  &amp; Induced Tax Revenue
Next FY &amp; After]]</f>
        <v>37462.6662</v>
      </c>
      <c r="AQ232" s="18">
        <v>3213.7918</v>
      </c>
      <c r="AR232" s="18">
        <v>31377.523000000001</v>
      </c>
      <c r="AS232" s="18">
        <v>24313.7837</v>
      </c>
      <c r="AT232" s="18">
        <f>Table2[[#This Row],[Total Tax Revenue Generated
Through Current FY]]+Table2[[#This Row],[Total Tax Revenues Generated 
Next FY &amp; After]]</f>
        <v>55691.306700000001</v>
      </c>
      <c r="AU232" s="18">
        <f>VLOOKUP(A:A,[1]AssistancePivot!$1:$1048576,86,FALSE)</f>
        <v>0</v>
      </c>
      <c r="AV232" s="18">
        <v>0</v>
      </c>
      <c r="AW232" s="18">
        <v>0</v>
      </c>
      <c r="AX232" s="18">
        <v>0</v>
      </c>
      <c r="AY232" s="18">
        <v>0</v>
      </c>
      <c r="AZ232" s="18">
        <v>0</v>
      </c>
      <c r="BA232" s="18">
        <v>0</v>
      </c>
      <c r="BB232" s="18">
        <f>Table2[[#This Row],[MRT Savings
Through Current FY]]+Table2[[#This Row],[MRT Savings
Next FY &amp; After]]</f>
        <v>0</v>
      </c>
      <c r="BC232" s="18">
        <v>0</v>
      </c>
      <c r="BD232" s="18">
        <v>0</v>
      </c>
      <c r="BE232" s="18">
        <v>0</v>
      </c>
      <c r="BF232" s="18">
        <f>Table2[[#This Row],[ST Savings
Through Current FY]]+Table2[[#This Row],[ST Savings
Next FY &amp; After]]</f>
        <v>0</v>
      </c>
      <c r="BG232" s="18">
        <v>0</v>
      </c>
      <c r="BH232" s="18">
        <v>0</v>
      </c>
      <c r="BI232" s="18">
        <v>0</v>
      </c>
      <c r="BJ232" s="18">
        <f>Table2[[#This Row],[Energy Savings
Through Current FY]]+Table2[[#This Row],[Energy Savings
Next FY &amp; After]]</f>
        <v>0</v>
      </c>
      <c r="BK232" s="18">
        <v>21.459599999999998</v>
      </c>
      <c r="BL232" s="18">
        <v>162.16980000000001</v>
      </c>
      <c r="BM232" s="18">
        <v>128.49080000000001</v>
      </c>
      <c r="BN232" s="18">
        <f>Table2[[#This Row],[Bond Savings
Through Current FY]]+Table2[[#This Row],[Bond Savings
Next FY &amp; After]]</f>
        <v>290.66060000000004</v>
      </c>
      <c r="BO232" s="18">
        <v>21.459599999999998</v>
      </c>
      <c r="BP232" s="18">
        <v>162.16980000000001</v>
      </c>
      <c r="BQ232" s="18">
        <v>128.49080000000001</v>
      </c>
      <c r="BR232" s="18">
        <f>Table2[[#This Row],[Total Savings
Through Current FY]]+Table2[[#This Row],[Total Savings
Next FY &amp; After]]</f>
        <v>290.66060000000004</v>
      </c>
      <c r="BS232" s="18">
        <v>0</v>
      </c>
      <c r="BT232" s="18">
        <v>0</v>
      </c>
      <c r="BU232" s="18">
        <v>0</v>
      </c>
      <c r="BV232" s="18">
        <f>Table2[[#This Row],[Recapture, Cancellation, or Reduction
Through Current FY]]+Table2[[#This Row],[Recapture, Cancellation, or Reduction
Next FY &amp; After]]</f>
        <v>0</v>
      </c>
      <c r="BW232" s="18">
        <v>0</v>
      </c>
      <c r="BX232" s="18">
        <v>0</v>
      </c>
      <c r="BY232" s="18">
        <v>0</v>
      </c>
      <c r="BZ232" s="18">
        <f>Table2[[#This Row],[Penalty Paid
Through Current FY]]+Table2[[#This Row],[Penalty Paid
Next FY &amp; After]]</f>
        <v>0</v>
      </c>
      <c r="CA232" s="18">
        <v>0</v>
      </c>
      <c r="CB232" s="18">
        <v>0</v>
      </c>
      <c r="CC232" s="18">
        <v>0</v>
      </c>
      <c r="CD232" s="18">
        <f>Table2[[#This Row],[Total Recapture &amp; Penalties
Through Current FY]]+Table2[[#This Row],[Total Recapture &amp; Penalties
Next FY &amp; After]]</f>
        <v>0</v>
      </c>
      <c r="CE232" s="18">
        <v>3192.3321999999998</v>
      </c>
      <c r="CF232" s="18">
        <v>31215.353200000001</v>
      </c>
      <c r="CG232" s="18">
        <v>24185.2929</v>
      </c>
      <c r="CH232" s="18">
        <f>Table2[[#This Row],[Total Net Tax Revenue Generated
Through Current FY]]+Table2[[#This Row],[Total Net Tax Revenue Generated
Next FY &amp; After]]</f>
        <v>55400.646099999998</v>
      </c>
      <c r="CI232" s="18">
        <v>0</v>
      </c>
      <c r="CJ232" s="18">
        <v>0</v>
      </c>
      <c r="CK232" s="18">
        <v>0</v>
      </c>
      <c r="CL232" s="18">
        <v>0</v>
      </c>
      <c r="CM232" s="43">
        <v>0</v>
      </c>
      <c r="CN232" s="43">
        <v>0</v>
      </c>
      <c r="CO232" s="43">
        <v>0</v>
      </c>
      <c r="CP232" s="43">
        <v>576</v>
      </c>
      <c r="CQ232" s="43">
        <f>Table2[[#This Row],[Total Number of Industrial Jobs]]+Table2[[#This Row],[Total Number of Restaurant Jobs]]+Table2[[#This Row],[Total Number of Retail Jobs]]+Table2[[#This Row],[Total Number of Other Jobs]]</f>
        <v>576</v>
      </c>
      <c r="CR232" s="43">
        <v>0</v>
      </c>
      <c r="CS232" s="43">
        <v>0</v>
      </c>
      <c r="CT232" s="43">
        <v>0</v>
      </c>
      <c r="CU232" s="43">
        <v>576</v>
      </c>
      <c r="CV232" s="43">
        <f>Table2[[#This Row],[Number of Industrial Jobs Earning a Living Wage or more]]+Table2[[#This Row],[Number of Restaurant Jobs Earning a Living Wage or more]]+Table2[[#This Row],[Number of Retail Jobs Earning a Living Wage or more]]+Table2[[#This Row],[Number of Other Jobs Earning a Living Wage or more]]</f>
        <v>576</v>
      </c>
      <c r="CW232" s="47">
        <v>0</v>
      </c>
      <c r="CX232" s="47">
        <v>0</v>
      </c>
      <c r="CY232" s="47">
        <v>0</v>
      </c>
      <c r="CZ232" s="47">
        <v>100</v>
      </c>
      <c r="DA232" s="42">
        <v>1</v>
      </c>
      <c r="DB232" s="4"/>
      <c r="DE232" s="3"/>
      <c r="DF232" s="4"/>
      <c r="DG232" s="4"/>
      <c r="DH232" s="11"/>
      <c r="DI232" s="3"/>
      <c r="DJ232" s="1"/>
      <c r="DK232" s="1"/>
      <c r="DL232" s="1"/>
    </row>
    <row r="233" spans="1:116" x14ac:dyDescent="0.2">
      <c r="A233" s="12">
        <v>92412</v>
      </c>
      <c r="B233" s="14" t="s">
        <v>101</v>
      </c>
      <c r="C233" s="15" t="s">
        <v>1513</v>
      </c>
      <c r="D233" s="15" t="s">
        <v>103</v>
      </c>
      <c r="E233" s="25" t="s">
        <v>1659</v>
      </c>
      <c r="F233" s="26" t="s">
        <v>13</v>
      </c>
      <c r="G233" s="16">
        <v>2118000</v>
      </c>
      <c r="H233" s="14" t="s">
        <v>22</v>
      </c>
      <c r="I233" s="14" t="s">
        <v>102</v>
      </c>
      <c r="J233" s="12">
        <v>26</v>
      </c>
      <c r="K233" s="14" t="s">
        <v>20</v>
      </c>
      <c r="L233" s="15" t="s">
        <v>1947</v>
      </c>
      <c r="M233" s="15" t="s">
        <v>1948</v>
      </c>
      <c r="N233" s="15">
        <v>18936</v>
      </c>
      <c r="O233" s="15">
        <v>50070</v>
      </c>
      <c r="P233" s="13">
        <v>18</v>
      </c>
      <c r="Q233" s="13">
        <v>14</v>
      </c>
      <c r="R233" s="13">
        <v>0</v>
      </c>
      <c r="S233" s="13">
        <v>0</v>
      </c>
      <c r="T233" s="13">
        <v>0</v>
      </c>
      <c r="U233" s="13">
        <v>0</v>
      </c>
      <c r="V233" s="13">
        <v>44</v>
      </c>
      <c r="W233" s="13">
        <v>0</v>
      </c>
      <c r="X233" s="13">
        <v>0</v>
      </c>
      <c r="Y233" s="13">
        <v>44</v>
      </c>
      <c r="Z233" s="13">
        <v>44</v>
      </c>
      <c r="AA233" s="13">
        <v>95.454545454545453</v>
      </c>
      <c r="AB233" s="13" t="s">
        <v>16</v>
      </c>
      <c r="AC233" s="13" t="s">
        <v>17</v>
      </c>
      <c r="AD233" s="17">
        <v>0</v>
      </c>
      <c r="AE233" s="13">
        <v>0</v>
      </c>
      <c r="AF233" s="13">
        <v>0</v>
      </c>
      <c r="AG233" s="13">
        <v>0</v>
      </c>
      <c r="AH233" s="13">
        <v>0</v>
      </c>
      <c r="AI233" s="18">
        <v>247.05930000000001</v>
      </c>
      <c r="AJ233" s="18">
        <v>1699.0796</v>
      </c>
      <c r="AK233" s="18">
        <v>132.44120000000001</v>
      </c>
      <c r="AL233" s="27">
        <f>Table2[[#This Row],[Direct Tax Revenue
Through Current FY]]+Table2[[#This Row],[Direct Tax Revenue
Next FY &amp; After]]</f>
        <v>1831.5208</v>
      </c>
      <c r="AM233" s="18">
        <v>213.35220000000001</v>
      </c>
      <c r="AN233" s="18">
        <v>855.69069999999999</v>
      </c>
      <c r="AO233" s="18">
        <v>114.3716</v>
      </c>
      <c r="AP233" s="18">
        <f>Table2[[#This Row],[Indirect  &amp; Induced Tax Revenue
Through Current FY]]+Table2[[#This Row],[Indirect  &amp; Induced Tax Revenue
Next FY &amp; After]]</f>
        <v>970.06230000000005</v>
      </c>
      <c r="AQ233" s="18">
        <v>460.41149999999999</v>
      </c>
      <c r="AR233" s="18">
        <v>2554.7703000000001</v>
      </c>
      <c r="AS233" s="18">
        <v>246.81280000000001</v>
      </c>
      <c r="AT233" s="18">
        <f>Table2[[#This Row],[Total Tax Revenue Generated
Through Current FY]]+Table2[[#This Row],[Total Tax Revenues Generated 
Next FY &amp; After]]</f>
        <v>2801.5831000000003</v>
      </c>
      <c r="AU233" s="18">
        <f>VLOOKUP(A:A,[1]AssistancePivot!$1:$1048576,86,FALSE)</f>
        <v>18.164200000000001</v>
      </c>
      <c r="AV233" s="18">
        <v>516.14170000000001</v>
      </c>
      <c r="AW233" s="18">
        <v>9.7371999999999996</v>
      </c>
      <c r="AX233" s="18">
        <v>525.87890000000004</v>
      </c>
      <c r="AY233" s="18">
        <v>0</v>
      </c>
      <c r="AZ233" s="18">
        <v>14.297599999999999</v>
      </c>
      <c r="BA233" s="18">
        <v>0</v>
      </c>
      <c r="BB233" s="18">
        <f>Table2[[#This Row],[MRT Savings
Through Current FY]]+Table2[[#This Row],[MRT Savings
Next FY &amp; After]]</f>
        <v>14.297599999999999</v>
      </c>
      <c r="BC233" s="18">
        <v>0</v>
      </c>
      <c r="BD233" s="18">
        <v>0</v>
      </c>
      <c r="BE233" s="18">
        <v>0</v>
      </c>
      <c r="BF233" s="18">
        <f>Table2[[#This Row],[ST Savings
Through Current FY]]+Table2[[#This Row],[ST Savings
Next FY &amp; After]]</f>
        <v>0</v>
      </c>
      <c r="BG233" s="18">
        <v>0</v>
      </c>
      <c r="BH233" s="18">
        <v>0</v>
      </c>
      <c r="BI233" s="18">
        <v>0</v>
      </c>
      <c r="BJ233" s="18">
        <f>Table2[[#This Row],[Energy Savings
Through Current FY]]+Table2[[#This Row],[Energy Savings
Next FY &amp; After]]</f>
        <v>0</v>
      </c>
      <c r="BK233" s="18">
        <v>0</v>
      </c>
      <c r="BL233" s="18">
        <v>0</v>
      </c>
      <c r="BM233" s="18">
        <v>0</v>
      </c>
      <c r="BN233" s="18">
        <f>Table2[[#This Row],[Bond Savings
Through Current FY]]+Table2[[#This Row],[Bond Savings
Next FY &amp; After]]</f>
        <v>0</v>
      </c>
      <c r="BO233" s="18">
        <v>18.164200000000001</v>
      </c>
      <c r="BP233" s="18">
        <v>530.4393</v>
      </c>
      <c r="BQ233" s="18">
        <v>9.7371999999999996</v>
      </c>
      <c r="BR233" s="18">
        <f>Table2[[#This Row],[Total Savings
Through Current FY]]+Table2[[#This Row],[Total Savings
Next FY &amp; After]]</f>
        <v>540.17650000000003</v>
      </c>
      <c r="BS233" s="18">
        <v>0</v>
      </c>
      <c r="BT233" s="18">
        <v>3.8961999999999999</v>
      </c>
      <c r="BU233" s="18">
        <v>0</v>
      </c>
      <c r="BV233" s="18">
        <f>Table2[[#This Row],[Recapture, Cancellation, or Reduction
Through Current FY]]+Table2[[#This Row],[Recapture, Cancellation, or Reduction
Next FY &amp; After]]</f>
        <v>3.8961999999999999</v>
      </c>
      <c r="BW233" s="18">
        <v>0</v>
      </c>
      <c r="BX233" s="18">
        <v>0</v>
      </c>
      <c r="BY233" s="18">
        <v>0</v>
      </c>
      <c r="BZ233" s="18">
        <f>Table2[[#This Row],[Penalty Paid
Through Current FY]]+Table2[[#This Row],[Penalty Paid
Next FY &amp; After]]</f>
        <v>0</v>
      </c>
      <c r="CA233" s="18">
        <v>0</v>
      </c>
      <c r="CB233" s="18">
        <v>3.8961999999999999</v>
      </c>
      <c r="CC233" s="18">
        <v>0</v>
      </c>
      <c r="CD233" s="18">
        <f>Table2[[#This Row],[Total Recapture &amp; Penalties
Through Current FY]]+Table2[[#This Row],[Total Recapture &amp; Penalties
Next FY &amp; After]]</f>
        <v>3.8961999999999999</v>
      </c>
      <c r="CE233" s="18">
        <v>442.2473</v>
      </c>
      <c r="CF233" s="18">
        <v>2028.2272</v>
      </c>
      <c r="CG233" s="18">
        <v>237.07560000000001</v>
      </c>
      <c r="CH233" s="18">
        <f>Table2[[#This Row],[Total Net Tax Revenue Generated
Through Current FY]]+Table2[[#This Row],[Total Net Tax Revenue Generated
Next FY &amp; After]]</f>
        <v>2265.3027999999999</v>
      </c>
      <c r="CI233" s="18">
        <v>0</v>
      </c>
      <c r="CJ233" s="18">
        <v>0</v>
      </c>
      <c r="CK233" s="18">
        <v>0</v>
      </c>
      <c r="CL233" s="18">
        <v>0</v>
      </c>
      <c r="CM233" s="43">
        <v>0</v>
      </c>
      <c r="CN233" s="43">
        <v>0</v>
      </c>
      <c r="CO233" s="43">
        <v>6</v>
      </c>
      <c r="CP233" s="43">
        <v>38</v>
      </c>
      <c r="CQ233" s="43">
        <f>Table2[[#This Row],[Total Number of Industrial Jobs]]+Table2[[#This Row],[Total Number of Restaurant Jobs]]+Table2[[#This Row],[Total Number of Retail Jobs]]+Table2[[#This Row],[Total Number of Other Jobs]]</f>
        <v>44</v>
      </c>
      <c r="CR233" s="43">
        <v>0</v>
      </c>
      <c r="CS233" s="43">
        <v>0</v>
      </c>
      <c r="CT233" s="43">
        <v>6</v>
      </c>
      <c r="CU233" s="43">
        <v>38</v>
      </c>
      <c r="CV233" s="43">
        <f>Table2[[#This Row],[Number of Industrial Jobs Earning a Living Wage or more]]+Table2[[#This Row],[Number of Restaurant Jobs Earning a Living Wage or more]]+Table2[[#This Row],[Number of Retail Jobs Earning a Living Wage or more]]+Table2[[#This Row],[Number of Other Jobs Earning a Living Wage or more]]</f>
        <v>44</v>
      </c>
      <c r="CW233" s="47">
        <v>0</v>
      </c>
      <c r="CX233" s="47">
        <v>0</v>
      </c>
      <c r="CY233" s="47">
        <v>100</v>
      </c>
      <c r="CZ233" s="47">
        <v>100</v>
      </c>
      <c r="DA233" s="42">
        <v>1</v>
      </c>
      <c r="DB233" s="4"/>
      <c r="DE233" s="3"/>
      <c r="DF233" s="4"/>
      <c r="DG233" s="4"/>
      <c r="DH233" s="11"/>
      <c r="DI233" s="3"/>
      <c r="DJ233" s="1"/>
      <c r="DK233" s="1"/>
      <c r="DL233" s="1"/>
    </row>
    <row r="234" spans="1:116" x14ac:dyDescent="0.2">
      <c r="A234" s="12">
        <v>93890</v>
      </c>
      <c r="B234" s="14" t="s">
        <v>666</v>
      </c>
      <c r="C234" s="15" t="s">
        <v>1524</v>
      </c>
      <c r="D234" s="15" t="s">
        <v>654</v>
      </c>
      <c r="E234" s="25" t="s">
        <v>1734</v>
      </c>
      <c r="F234" s="26" t="s">
        <v>617</v>
      </c>
      <c r="G234" s="16">
        <v>23620000</v>
      </c>
      <c r="H234" s="14" t="s">
        <v>229</v>
      </c>
      <c r="I234" s="14" t="s">
        <v>667</v>
      </c>
      <c r="J234" s="12">
        <v>4</v>
      </c>
      <c r="K234" s="14" t="s">
        <v>94</v>
      </c>
      <c r="L234" s="15" t="s">
        <v>2220</v>
      </c>
      <c r="M234" s="15" t="s">
        <v>2009</v>
      </c>
      <c r="N234" s="15">
        <v>14201</v>
      </c>
      <c r="O234" s="15">
        <v>37819</v>
      </c>
      <c r="P234" s="13">
        <v>119</v>
      </c>
      <c r="Q234" s="13">
        <v>0</v>
      </c>
      <c r="R234" s="13">
        <v>0</v>
      </c>
      <c r="S234" s="13">
        <v>0</v>
      </c>
      <c r="T234" s="13">
        <v>5</v>
      </c>
      <c r="U234" s="13">
        <v>0</v>
      </c>
      <c r="V234" s="13">
        <v>134</v>
      </c>
      <c r="W234" s="13">
        <v>0</v>
      </c>
      <c r="X234" s="13">
        <v>0</v>
      </c>
      <c r="Y234" s="13">
        <v>139</v>
      </c>
      <c r="Z234" s="13">
        <v>136</v>
      </c>
      <c r="AA234" s="13">
        <v>70.503597122302153</v>
      </c>
      <c r="AB234" s="13" t="s">
        <v>16</v>
      </c>
      <c r="AC234" s="13" t="s">
        <v>17</v>
      </c>
      <c r="AD234" s="17">
        <v>0</v>
      </c>
      <c r="AE234" s="13">
        <v>0</v>
      </c>
      <c r="AF234" s="13">
        <v>0</v>
      </c>
      <c r="AG234" s="13">
        <v>0</v>
      </c>
      <c r="AH234" s="13">
        <v>0</v>
      </c>
      <c r="AI234" s="18">
        <v>269.31040000000002</v>
      </c>
      <c r="AJ234" s="18">
        <v>1857.7834</v>
      </c>
      <c r="AK234" s="18">
        <v>2487.1325999999999</v>
      </c>
      <c r="AL234" s="27">
        <f>Table2[[#This Row],[Direct Tax Revenue
Through Current FY]]+Table2[[#This Row],[Direct Tax Revenue
Next FY &amp; After]]</f>
        <v>4344.9160000000002</v>
      </c>
      <c r="AM234" s="18">
        <v>504.93049999999999</v>
      </c>
      <c r="AN234" s="18">
        <v>3928.9317000000001</v>
      </c>
      <c r="AO234" s="18">
        <v>4663.1265999999996</v>
      </c>
      <c r="AP234" s="18">
        <f>Table2[[#This Row],[Indirect  &amp; Induced Tax Revenue
Through Current FY]]+Table2[[#This Row],[Indirect  &amp; Induced Tax Revenue
Next FY &amp; After]]</f>
        <v>8592.0583000000006</v>
      </c>
      <c r="AQ234" s="18">
        <v>774.24090000000001</v>
      </c>
      <c r="AR234" s="18">
        <v>5786.7151000000003</v>
      </c>
      <c r="AS234" s="18">
        <v>7150.2592000000004</v>
      </c>
      <c r="AT234" s="18">
        <f>Table2[[#This Row],[Total Tax Revenue Generated
Through Current FY]]+Table2[[#This Row],[Total Tax Revenues Generated 
Next FY &amp; After]]</f>
        <v>12936.974300000002</v>
      </c>
      <c r="AU234" s="18">
        <f>VLOOKUP(A:A,[1]AssistancePivot!$1:$1048576,86,FALSE)</f>
        <v>0</v>
      </c>
      <c r="AV234" s="18">
        <v>0</v>
      </c>
      <c r="AW234" s="18">
        <v>0</v>
      </c>
      <c r="AX234" s="18">
        <v>0</v>
      </c>
      <c r="AY234" s="18">
        <v>0</v>
      </c>
      <c r="AZ234" s="18">
        <v>0</v>
      </c>
      <c r="BA234" s="18">
        <v>0</v>
      </c>
      <c r="BB234" s="18">
        <f>Table2[[#This Row],[MRT Savings
Through Current FY]]+Table2[[#This Row],[MRT Savings
Next FY &amp; After]]</f>
        <v>0</v>
      </c>
      <c r="BC234" s="18">
        <v>0</v>
      </c>
      <c r="BD234" s="18">
        <v>0</v>
      </c>
      <c r="BE234" s="18">
        <v>0</v>
      </c>
      <c r="BF234" s="18">
        <f>Table2[[#This Row],[ST Savings
Through Current FY]]+Table2[[#This Row],[ST Savings
Next FY &amp; After]]</f>
        <v>0</v>
      </c>
      <c r="BG234" s="18">
        <v>0</v>
      </c>
      <c r="BH234" s="18">
        <v>0</v>
      </c>
      <c r="BI234" s="18">
        <v>0</v>
      </c>
      <c r="BJ234" s="18">
        <f>Table2[[#This Row],[Energy Savings
Through Current FY]]+Table2[[#This Row],[Energy Savings
Next FY &amp; After]]</f>
        <v>0</v>
      </c>
      <c r="BK234" s="18">
        <v>11.294</v>
      </c>
      <c r="BL234" s="18">
        <v>91.916899999999998</v>
      </c>
      <c r="BM234" s="18">
        <v>75.398799999999994</v>
      </c>
      <c r="BN234" s="18">
        <f>Table2[[#This Row],[Bond Savings
Through Current FY]]+Table2[[#This Row],[Bond Savings
Next FY &amp; After]]</f>
        <v>167.31569999999999</v>
      </c>
      <c r="BO234" s="18">
        <v>11.294</v>
      </c>
      <c r="BP234" s="18">
        <v>91.916899999999998</v>
      </c>
      <c r="BQ234" s="18">
        <v>75.398799999999994</v>
      </c>
      <c r="BR234" s="18">
        <f>Table2[[#This Row],[Total Savings
Through Current FY]]+Table2[[#This Row],[Total Savings
Next FY &amp; After]]</f>
        <v>167.31569999999999</v>
      </c>
      <c r="BS234" s="18">
        <v>0</v>
      </c>
      <c r="BT234" s="18">
        <v>0</v>
      </c>
      <c r="BU234" s="18">
        <v>0</v>
      </c>
      <c r="BV234" s="18">
        <f>Table2[[#This Row],[Recapture, Cancellation, or Reduction
Through Current FY]]+Table2[[#This Row],[Recapture, Cancellation, or Reduction
Next FY &amp; After]]</f>
        <v>0</v>
      </c>
      <c r="BW234" s="18">
        <v>0</v>
      </c>
      <c r="BX234" s="18">
        <v>0</v>
      </c>
      <c r="BY234" s="18">
        <v>0</v>
      </c>
      <c r="BZ234" s="18">
        <f>Table2[[#This Row],[Penalty Paid
Through Current FY]]+Table2[[#This Row],[Penalty Paid
Next FY &amp; After]]</f>
        <v>0</v>
      </c>
      <c r="CA234" s="18">
        <v>0</v>
      </c>
      <c r="CB234" s="18">
        <v>0</v>
      </c>
      <c r="CC234" s="18">
        <v>0</v>
      </c>
      <c r="CD234" s="18">
        <f>Table2[[#This Row],[Total Recapture &amp; Penalties
Through Current FY]]+Table2[[#This Row],[Total Recapture &amp; Penalties
Next FY &amp; After]]</f>
        <v>0</v>
      </c>
      <c r="CE234" s="18">
        <v>762.94690000000003</v>
      </c>
      <c r="CF234" s="18">
        <v>5694.7982000000002</v>
      </c>
      <c r="CG234" s="18">
        <v>7074.8603999999996</v>
      </c>
      <c r="CH234" s="18">
        <f>Table2[[#This Row],[Total Net Tax Revenue Generated
Through Current FY]]+Table2[[#This Row],[Total Net Tax Revenue Generated
Next FY &amp; After]]</f>
        <v>12769.658599999999</v>
      </c>
      <c r="CI234" s="18">
        <v>0</v>
      </c>
      <c r="CJ234" s="18">
        <v>0</v>
      </c>
      <c r="CK234" s="18">
        <v>0</v>
      </c>
      <c r="CL234" s="18">
        <v>0</v>
      </c>
      <c r="CM234" s="43">
        <v>0</v>
      </c>
      <c r="CN234" s="43">
        <v>0</v>
      </c>
      <c r="CO234" s="43">
        <v>0</v>
      </c>
      <c r="CP234" s="43">
        <v>139</v>
      </c>
      <c r="CQ234" s="43">
        <f>Table2[[#This Row],[Total Number of Industrial Jobs]]+Table2[[#This Row],[Total Number of Restaurant Jobs]]+Table2[[#This Row],[Total Number of Retail Jobs]]+Table2[[#This Row],[Total Number of Other Jobs]]</f>
        <v>139</v>
      </c>
      <c r="CR234" s="43">
        <v>0</v>
      </c>
      <c r="CS234" s="43">
        <v>0</v>
      </c>
      <c r="CT234" s="43">
        <v>0</v>
      </c>
      <c r="CU234" s="43">
        <v>139</v>
      </c>
      <c r="CV234" s="43">
        <f>Table2[[#This Row],[Number of Industrial Jobs Earning a Living Wage or more]]+Table2[[#This Row],[Number of Restaurant Jobs Earning a Living Wage or more]]+Table2[[#This Row],[Number of Retail Jobs Earning a Living Wage or more]]+Table2[[#This Row],[Number of Other Jobs Earning a Living Wage or more]]</f>
        <v>139</v>
      </c>
      <c r="CW234" s="47">
        <v>0</v>
      </c>
      <c r="CX234" s="47">
        <v>0</v>
      </c>
      <c r="CY234" s="47">
        <v>0</v>
      </c>
      <c r="CZ234" s="47">
        <v>100</v>
      </c>
      <c r="DA234" s="42">
        <v>1</v>
      </c>
      <c r="DB234" s="4"/>
      <c r="DE234" s="3"/>
      <c r="DF234" s="4"/>
      <c r="DG234" s="4"/>
      <c r="DH234" s="11"/>
      <c r="DI234" s="3"/>
      <c r="DJ234" s="1"/>
      <c r="DK234" s="1"/>
      <c r="DL234" s="1"/>
    </row>
    <row r="235" spans="1:116" x14ac:dyDescent="0.2">
      <c r="A235" s="12">
        <v>94229</v>
      </c>
      <c r="B235" s="14" t="s">
        <v>1262</v>
      </c>
      <c r="C235" s="15" t="s">
        <v>1524</v>
      </c>
      <c r="D235" s="15" t="s">
        <v>1264</v>
      </c>
      <c r="E235" s="25" t="s">
        <v>1842</v>
      </c>
      <c r="F235" s="26" t="s">
        <v>477</v>
      </c>
      <c r="G235" s="16">
        <v>125105000</v>
      </c>
      <c r="H235" s="14" t="s">
        <v>91</v>
      </c>
      <c r="I235" s="14" t="s">
        <v>1263</v>
      </c>
      <c r="J235" s="12">
        <v>16</v>
      </c>
      <c r="K235" s="14" t="s">
        <v>25</v>
      </c>
      <c r="L235" s="15" t="s">
        <v>2402</v>
      </c>
      <c r="M235" s="15" t="s">
        <v>1902</v>
      </c>
      <c r="N235" s="15">
        <v>54469</v>
      </c>
      <c r="O235" s="15">
        <v>145000</v>
      </c>
      <c r="P235" s="13">
        <v>111</v>
      </c>
      <c r="Q235" s="13">
        <v>58</v>
      </c>
      <c r="R235" s="13">
        <v>0</v>
      </c>
      <c r="S235" s="13">
        <v>0</v>
      </c>
      <c r="T235" s="13">
        <v>3</v>
      </c>
      <c r="U235" s="13">
        <v>0</v>
      </c>
      <c r="V235" s="13">
        <v>142</v>
      </c>
      <c r="W235" s="13">
        <v>0</v>
      </c>
      <c r="X235" s="13">
        <v>6</v>
      </c>
      <c r="Y235" s="13">
        <v>145</v>
      </c>
      <c r="Z235" s="13">
        <v>143</v>
      </c>
      <c r="AA235" s="13">
        <v>73.103448275862064</v>
      </c>
      <c r="AB235" s="13" t="s">
        <v>16</v>
      </c>
      <c r="AC235" s="13" t="s">
        <v>16</v>
      </c>
      <c r="AD235" s="17">
        <v>0</v>
      </c>
      <c r="AE235" s="13">
        <v>0</v>
      </c>
      <c r="AF235" s="13">
        <v>0</v>
      </c>
      <c r="AG235" s="13">
        <v>0</v>
      </c>
      <c r="AH235" s="13">
        <v>0</v>
      </c>
      <c r="AI235" s="18">
        <v>1079.6099999999999</v>
      </c>
      <c r="AJ235" s="18">
        <v>4149.9412000000002</v>
      </c>
      <c r="AK235" s="18">
        <v>21448.9853</v>
      </c>
      <c r="AL235" s="27">
        <f>Table2[[#This Row],[Direct Tax Revenue
Through Current FY]]+Table2[[#This Row],[Direct Tax Revenue
Next FY &amp; After]]</f>
        <v>25598.926500000001</v>
      </c>
      <c r="AM235" s="18">
        <v>590.85019999999997</v>
      </c>
      <c r="AN235" s="18">
        <v>1041.3493000000001</v>
      </c>
      <c r="AO235" s="18">
        <v>11754.502899999999</v>
      </c>
      <c r="AP235" s="18">
        <f>Table2[[#This Row],[Indirect  &amp; Induced Tax Revenue
Through Current FY]]+Table2[[#This Row],[Indirect  &amp; Induced Tax Revenue
Next FY &amp; After]]</f>
        <v>12795.852199999999</v>
      </c>
      <c r="AQ235" s="18">
        <v>1670.4602</v>
      </c>
      <c r="AR235" s="18">
        <v>5191.2905000000001</v>
      </c>
      <c r="AS235" s="18">
        <v>33203.4882</v>
      </c>
      <c r="AT235" s="18">
        <f>Table2[[#This Row],[Total Tax Revenue Generated
Through Current FY]]+Table2[[#This Row],[Total Tax Revenues Generated 
Next FY &amp; After]]</f>
        <v>38394.778700000003</v>
      </c>
      <c r="AU235" s="18">
        <f>VLOOKUP(A:A,[1]AssistancePivot!$1:$1048576,86,FALSE)</f>
        <v>0</v>
      </c>
      <c r="AV235" s="18">
        <v>0</v>
      </c>
      <c r="AW235" s="18">
        <v>0</v>
      </c>
      <c r="AX235" s="18">
        <v>0</v>
      </c>
      <c r="AY235" s="18">
        <v>0</v>
      </c>
      <c r="AZ235" s="18">
        <v>2051.6824999999999</v>
      </c>
      <c r="BA235" s="18">
        <v>0</v>
      </c>
      <c r="BB235" s="18">
        <f>Table2[[#This Row],[MRT Savings
Through Current FY]]+Table2[[#This Row],[MRT Savings
Next FY &amp; After]]</f>
        <v>2051.6824999999999</v>
      </c>
      <c r="BC235" s="18">
        <v>0</v>
      </c>
      <c r="BD235" s="18">
        <v>0</v>
      </c>
      <c r="BE235" s="18">
        <v>0</v>
      </c>
      <c r="BF235" s="18">
        <f>Table2[[#This Row],[ST Savings
Through Current FY]]+Table2[[#This Row],[ST Savings
Next FY &amp; After]]</f>
        <v>0</v>
      </c>
      <c r="BG235" s="18">
        <v>0</v>
      </c>
      <c r="BH235" s="18">
        <v>0</v>
      </c>
      <c r="BI235" s="18">
        <v>0</v>
      </c>
      <c r="BJ235" s="18">
        <f>Table2[[#This Row],[Energy Savings
Through Current FY]]+Table2[[#This Row],[Energy Savings
Next FY &amp; After]]</f>
        <v>0</v>
      </c>
      <c r="BK235" s="18">
        <v>108.1678</v>
      </c>
      <c r="BL235" s="18">
        <v>156.02330000000001</v>
      </c>
      <c r="BM235" s="18">
        <v>1408.5697</v>
      </c>
      <c r="BN235" s="18">
        <f>Table2[[#This Row],[Bond Savings
Through Current FY]]+Table2[[#This Row],[Bond Savings
Next FY &amp; After]]</f>
        <v>1564.5930000000001</v>
      </c>
      <c r="BO235" s="18">
        <v>108.1678</v>
      </c>
      <c r="BP235" s="18">
        <v>2207.7058000000002</v>
      </c>
      <c r="BQ235" s="18">
        <v>1408.5697</v>
      </c>
      <c r="BR235" s="18">
        <f>Table2[[#This Row],[Total Savings
Through Current FY]]+Table2[[#This Row],[Total Savings
Next FY &amp; After]]</f>
        <v>3616.2755000000002</v>
      </c>
      <c r="BS235" s="18">
        <v>0</v>
      </c>
      <c r="BT235" s="18">
        <v>0</v>
      </c>
      <c r="BU235" s="18">
        <v>0</v>
      </c>
      <c r="BV235" s="18">
        <f>Table2[[#This Row],[Recapture, Cancellation, or Reduction
Through Current FY]]+Table2[[#This Row],[Recapture, Cancellation, or Reduction
Next FY &amp; After]]</f>
        <v>0</v>
      </c>
      <c r="BW235" s="18">
        <v>0</v>
      </c>
      <c r="BX235" s="18">
        <v>0</v>
      </c>
      <c r="BY235" s="18">
        <v>0</v>
      </c>
      <c r="BZ235" s="18">
        <f>Table2[[#This Row],[Penalty Paid
Through Current FY]]+Table2[[#This Row],[Penalty Paid
Next FY &amp; After]]</f>
        <v>0</v>
      </c>
      <c r="CA235" s="18">
        <v>0</v>
      </c>
      <c r="CB235" s="18">
        <v>0</v>
      </c>
      <c r="CC235" s="18">
        <v>0</v>
      </c>
      <c r="CD235" s="18">
        <f>Table2[[#This Row],[Total Recapture &amp; Penalties
Through Current FY]]+Table2[[#This Row],[Total Recapture &amp; Penalties
Next FY &amp; After]]</f>
        <v>0</v>
      </c>
      <c r="CE235" s="18">
        <v>1562.2924</v>
      </c>
      <c r="CF235" s="18">
        <v>2983.5846999999999</v>
      </c>
      <c r="CG235" s="18">
        <v>31794.9185</v>
      </c>
      <c r="CH235" s="18">
        <f>Table2[[#This Row],[Total Net Tax Revenue Generated
Through Current FY]]+Table2[[#This Row],[Total Net Tax Revenue Generated
Next FY &amp; After]]</f>
        <v>34778.503199999999</v>
      </c>
      <c r="CI235" s="18">
        <v>0</v>
      </c>
      <c r="CJ235" s="18">
        <v>0</v>
      </c>
      <c r="CK235" s="18">
        <v>0</v>
      </c>
      <c r="CL235" s="18">
        <v>0</v>
      </c>
      <c r="CM235" s="43">
        <v>0</v>
      </c>
      <c r="CN235" s="43">
        <v>0</v>
      </c>
      <c r="CO235" s="43">
        <v>0</v>
      </c>
      <c r="CP235" s="43">
        <v>151</v>
      </c>
      <c r="CQ235" s="43">
        <f>Table2[[#This Row],[Total Number of Industrial Jobs]]+Table2[[#This Row],[Total Number of Restaurant Jobs]]+Table2[[#This Row],[Total Number of Retail Jobs]]+Table2[[#This Row],[Total Number of Other Jobs]]</f>
        <v>151</v>
      </c>
      <c r="CR235" s="43">
        <v>0</v>
      </c>
      <c r="CS235" s="43">
        <v>0</v>
      </c>
      <c r="CT235" s="43">
        <v>0</v>
      </c>
      <c r="CU235" s="43">
        <v>151</v>
      </c>
      <c r="CV235" s="43">
        <f>Table2[[#This Row],[Number of Industrial Jobs Earning a Living Wage or more]]+Table2[[#This Row],[Number of Restaurant Jobs Earning a Living Wage or more]]+Table2[[#This Row],[Number of Retail Jobs Earning a Living Wage or more]]+Table2[[#This Row],[Number of Other Jobs Earning a Living Wage or more]]</f>
        <v>151</v>
      </c>
      <c r="CW235" s="47">
        <v>0</v>
      </c>
      <c r="CX235" s="47">
        <v>0</v>
      </c>
      <c r="CY235" s="47">
        <v>0</v>
      </c>
      <c r="CZ235" s="47">
        <v>100</v>
      </c>
      <c r="DA235" s="42">
        <v>1</v>
      </c>
      <c r="DB235" s="4"/>
      <c r="DE235" s="3"/>
      <c r="DF235" s="4"/>
      <c r="DG235" s="4"/>
      <c r="DH235" s="11"/>
      <c r="DI235" s="3"/>
      <c r="DJ235" s="1"/>
      <c r="DK235" s="1"/>
      <c r="DL235" s="1"/>
    </row>
    <row r="236" spans="1:116" x14ac:dyDescent="0.2">
      <c r="A236" s="12">
        <v>93381</v>
      </c>
      <c r="B236" s="14" t="s">
        <v>541</v>
      </c>
      <c r="C236" s="15" t="s">
        <v>1595</v>
      </c>
      <c r="D236" s="15" t="s">
        <v>543</v>
      </c>
      <c r="E236" s="25" t="s">
        <v>1706</v>
      </c>
      <c r="F236" s="26" t="s">
        <v>13</v>
      </c>
      <c r="G236" s="16">
        <v>6736000</v>
      </c>
      <c r="H236" s="14" t="s">
        <v>22</v>
      </c>
      <c r="I236" s="14" t="s">
        <v>542</v>
      </c>
      <c r="J236" s="12">
        <v>34</v>
      </c>
      <c r="K236" s="14" t="s">
        <v>12</v>
      </c>
      <c r="L236" s="15" t="s">
        <v>2144</v>
      </c>
      <c r="M236" s="15" t="s">
        <v>1973</v>
      </c>
      <c r="N236" s="15">
        <v>52499</v>
      </c>
      <c r="O236" s="15">
        <v>31450</v>
      </c>
      <c r="P236" s="13">
        <v>0</v>
      </c>
      <c r="Q236" s="13">
        <v>12</v>
      </c>
      <c r="R236" s="13">
        <v>0</v>
      </c>
      <c r="S236" s="13">
        <v>0</v>
      </c>
      <c r="T236" s="13">
        <v>0</v>
      </c>
      <c r="U236" s="13">
        <v>0</v>
      </c>
      <c r="V236" s="13">
        <v>0</v>
      </c>
      <c r="W236" s="13">
        <v>0</v>
      </c>
      <c r="X236" s="13">
        <v>0</v>
      </c>
      <c r="Y236" s="13">
        <v>0</v>
      </c>
      <c r="Z236" s="13">
        <v>22</v>
      </c>
      <c r="AA236" s="13">
        <v>0</v>
      </c>
      <c r="AB236" s="13">
        <v>0</v>
      </c>
      <c r="AC236" s="13">
        <v>0</v>
      </c>
      <c r="AD236" s="17">
        <v>0</v>
      </c>
      <c r="AE236" s="13">
        <v>0</v>
      </c>
      <c r="AF236" s="13">
        <v>0</v>
      </c>
      <c r="AG236" s="13">
        <v>0</v>
      </c>
      <c r="AH236" s="13">
        <v>0</v>
      </c>
      <c r="AI236" s="18">
        <v>531.32209999999998</v>
      </c>
      <c r="AJ236" s="18">
        <v>4388.0802000000003</v>
      </c>
      <c r="AK236" s="18">
        <v>0</v>
      </c>
      <c r="AL236" s="27">
        <f>Table2[[#This Row],[Direct Tax Revenue
Through Current FY]]+Table2[[#This Row],[Direct Tax Revenue
Next FY &amp; After]]</f>
        <v>4388.0802000000003</v>
      </c>
      <c r="AM236" s="18">
        <v>379.0385</v>
      </c>
      <c r="AN236" s="18">
        <v>3345.2096999999999</v>
      </c>
      <c r="AO236" s="18">
        <v>0</v>
      </c>
      <c r="AP236" s="18">
        <f>Table2[[#This Row],[Indirect  &amp; Induced Tax Revenue
Through Current FY]]+Table2[[#This Row],[Indirect  &amp; Induced Tax Revenue
Next FY &amp; After]]</f>
        <v>3345.2096999999999</v>
      </c>
      <c r="AQ236" s="18">
        <v>910.36059999999998</v>
      </c>
      <c r="AR236" s="18">
        <v>7733.2898999999998</v>
      </c>
      <c r="AS236" s="18">
        <v>0</v>
      </c>
      <c r="AT236" s="18">
        <f>Table2[[#This Row],[Total Tax Revenue Generated
Through Current FY]]+Table2[[#This Row],[Total Tax Revenues Generated 
Next FY &amp; After]]</f>
        <v>7733.2898999999998</v>
      </c>
      <c r="AU236" s="18">
        <f>VLOOKUP(A:A,[1]AssistancePivot!$1:$1048576,86,FALSE)</f>
        <v>43.991700000000002</v>
      </c>
      <c r="AV236" s="18">
        <v>566.41480000000001</v>
      </c>
      <c r="AW236" s="18">
        <v>0</v>
      </c>
      <c r="AX236" s="18">
        <v>566.41480000000001</v>
      </c>
      <c r="AY236" s="18">
        <v>0</v>
      </c>
      <c r="AZ236" s="18">
        <v>97.519599999999997</v>
      </c>
      <c r="BA236" s="18">
        <v>0</v>
      </c>
      <c r="BB236" s="18">
        <f>Table2[[#This Row],[MRT Savings
Through Current FY]]+Table2[[#This Row],[MRT Savings
Next FY &amp; After]]</f>
        <v>97.519599999999997</v>
      </c>
      <c r="BC236" s="18">
        <v>0</v>
      </c>
      <c r="BD236" s="18">
        <v>7.8663999999999996</v>
      </c>
      <c r="BE236" s="18">
        <v>0</v>
      </c>
      <c r="BF236" s="18">
        <f>Table2[[#This Row],[ST Savings
Through Current FY]]+Table2[[#This Row],[ST Savings
Next FY &amp; After]]</f>
        <v>7.8663999999999996</v>
      </c>
      <c r="BG236" s="18">
        <v>0</v>
      </c>
      <c r="BH236" s="18">
        <v>0</v>
      </c>
      <c r="BI236" s="18">
        <v>0</v>
      </c>
      <c r="BJ236" s="18">
        <f>Table2[[#This Row],[Energy Savings
Through Current FY]]+Table2[[#This Row],[Energy Savings
Next FY &amp; After]]</f>
        <v>0</v>
      </c>
      <c r="BK236" s="18">
        <v>0</v>
      </c>
      <c r="BL236" s="18">
        <v>0</v>
      </c>
      <c r="BM236" s="18">
        <v>0</v>
      </c>
      <c r="BN236" s="18">
        <f>Table2[[#This Row],[Bond Savings
Through Current FY]]+Table2[[#This Row],[Bond Savings
Next FY &amp; After]]</f>
        <v>0</v>
      </c>
      <c r="BO236" s="18">
        <v>43.991700000000002</v>
      </c>
      <c r="BP236" s="18">
        <v>671.80079999999998</v>
      </c>
      <c r="BQ236" s="18">
        <v>0</v>
      </c>
      <c r="BR236" s="18">
        <f>Table2[[#This Row],[Total Savings
Through Current FY]]+Table2[[#This Row],[Total Savings
Next FY &amp; After]]</f>
        <v>671.80079999999998</v>
      </c>
      <c r="BS236" s="18">
        <v>0</v>
      </c>
      <c r="BT236" s="18">
        <v>0</v>
      </c>
      <c r="BU236" s="18">
        <v>0</v>
      </c>
      <c r="BV236" s="18">
        <f>Table2[[#This Row],[Recapture, Cancellation, or Reduction
Through Current FY]]+Table2[[#This Row],[Recapture, Cancellation, or Reduction
Next FY &amp; After]]</f>
        <v>0</v>
      </c>
      <c r="BW236" s="18">
        <v>0</v>
      </c>
      <c r="BX236" s="18">
        <v>0</v>
      </c>
      <c r="BY236" s="18">
        <v>0</v>
      </c>
      <c r="BZ236" s="18">
        <f>Table2[[#This Row],[Penalty Paid
Through Current FY]]+Table2[[#This Row],[Penalty Paid
Next FY &amp; After]]</f>
        <v>0</v>
      </c>
      <c r="CA236" s="18">
        <v>0</v>
      </c>
      <c r="CB236" s="18">
        <v>0</v>
      </c>
      <c r="CC236" s="18">
        <v>0</v>
      </c>
      <c r="CD236" s="18">
        <f>Table2[[#This Row],[Total Recapture &amp; Penalties
Through Current FY]]+Table2[[#This Row],[Total Recapture &amp; Penalties
Next FY &amp; After]]</f>
        <v>0</v>
      </c>
      <c r="CE236" s="18">
        <v>866.36890000000005</v>
      </c>
      <c r="CF236" s="18">
        <v>7061.4890999999998</v>
      </c>
      <c r="CG236" s="18">
        <v>0</v>
      </c>
      <c r="CH236" s="18">
        <f>Table2[[#This Row],[Total Net Tax Revenue Generated
Through Current FY]]+Table2[[#This Row],[Total Net Tax Revenue Generated
Next FY &amp; After]]</f>
        <v>7061.4890999999998</v>
      </c>
      <c r="CI236" s="18">
        <v>0</v>
      </c>
      <c r="CJ236" s="18">
        <v>0</v>
      </c>
      <c r="CK236" s="18">
        <v>0</v>
      </c>
      <c r="CL236" s="18">
        <v>0</v>
      </c>
      <c r="CM236" s="43"/>
      <c r="CN236" s="43"/>
      <c r="CO236" s="43"/>
      <c r="CP236" s="43"/>
      <c r="CQ236" s="43"/>
      <c r="CR236" s="43"/>
      <c r="CS236" s="43"/>
      <c r="CT236" s="43"/>
      <c r="CU236" s="43"/>
      <c r="CV236" s="43"/>
      <c r="CW236" s="47"/>
      <c r="CX236" s="47"/>
      <c r="CY236" s="47"/>
      <c r="CZ236" s="47"/>
      <c r="DA236" s="42"/>
      <c r="DB236" s="4"/>
      <c r="DE236" s="3"/>
      <c r="DF236" s="4"/>
      <c r="DG236" s="4"/>
      <c r="DH236" s="11"/>
      <c r="DI236" s="3"/>
      <c r="DJ236" s="1"/>
      <c r="DK236" s="1"/>
      <c r="DL236" s="1"/>
    </row>
    <row r="237" spans="1:116" x14ac:dyDescent="0.2">
      <c r="A237" s="12">
        <v>94200</v>
      </c>
      <c r="B237" s="14" t="s">
        <v>1190</v>
      </c>
      <c r="C237" s="15" t="s">
        <v>1604</v>
      </c>
      <c r="D237" s="15" t="s">
        <v>1192</v>
      </c>
      <c r="E237" s="25" t="s">
        <v>1764</v>
      </c>
      <c r="F237" s="26" t="s">
        <v>13</v>
      </c>
      <c r="G237" s="16">
        <v>7166000</v>
      </c>
      <c r="H237" s="14" t="s">
        <v>22</v>
      </c>
      <c r="I237" s="14" t="s">
        <v>1191</v>
      </c>
      <c r="J237" s="12">
        <v>30</v>
      </c>
      <c r="K237" s="14" t="s">
        <v>20</v>
      </c>
      <c r="L237" s="15" t="s">
        <v>2360</v>
      </c>
      <c r="M237" s="15" t="s">
        <v>1904</v>
      </c>
      <c r="N237" s="15">
        <v>37400</v>
      </c>
      <c r="O237" s="15">
        <v>36400</v>
      </c>
      <c r="P237" s="13">
        <v>114</v>
      </c>
      <c r="Q237" s="13">
        <v>10</v>
      </c>
      <c r="R237" s="13">
        <v>0</v>
      </c>
      <c r="S237" s="13">
        <v>0</v>
      </c>
      <c r="T237" s="13">
        <v>0</v>
      </c>
      <c r="U237" s="13">
        <v>0</v>
      </c>
      <c r="V237" s="13">
        <v>0</v>
      </c>
      <c r="W237" s="13">
        <v>0</v>
      </c>
      <c r="X237" s="13">
        <v>0</v>
      </c>
      <c r="Y237" s="13">
        <v>0</v>
      </c>
      <c r="Z237" s="13">
        <v>84</v>
      </c>
      <c r="AA237" s="13">
        <v>0</v>
      </c>
      <c r="AB237" s="13">
        <v>0</v>
      </c>
      <c r="AC237" s="13">
        <v>0</v>
      </c>
      <c r="AD237" s="17">
        <v>0</v>
      </c>
      <c r="AE237" s="13">
        <v>0</v>
      </c>
      <c r="AF237" s="13">
        <v>0</v>
      </c>
      <c r="AG237" s="13">
        <v>0</v>
      </c>
      <c r="AH237" s="13">
        <v>0</v>
      </c>
      <c r="AI237" s="18">
        <v>1001.22</v>
      </c>
      <c r="AJ237" s="18">
        <v>3003.6361000000002</v>
      </c>
      <c r="AK237" s="18">
        <v>0</v>
      </c>
      <c r="AL237" s="27">
        <f>Table2[[#This Row],[Direct Tax Revenue
Through Current FY]]+Table2[[#This Row],[Direct Tax Revenue
Next FY &amp; After]]</f>
        <v>3003.6361000000002</v>
      </c>
      <c r="AM237" s="18">
        <v>617.08950000000004</v>
      </c>
      <c r="AN237" s="18">
        <v>1855.0020999999999</v>
      </c>
      <c r="AO237" s="18">
        <v>0</v>
      </c>
      <c r="AP237" s="18">
        <f>Table2[[#This Row],[Indirect  &amp; Induced Tax Revenue
Through Current FY]]+Table2[[#This Row],[Indirect  &amp; Induced Tax Revenue
Next FY &amp; After]]</f>
        <v>1855.0020999999999</v>
      </c>
      <c r="AQ237" s="18">
        <v>1618.3095000000001</v>
      </c>
      <c r="AR237" s="18">
        <v>4858.6382000000003</v>
      </c>
      <c r="AS237" s="18">
        <v>0</v>
      </c>
      <c r="AT237" s="18">
        <f>Table2[[#This Row],[Total Tax Revenue Generated
Through Current FY]]+Table2[[#This Row],[Total Tax Revenues Generated 
Next FY &amp; After]]</f>
        <v>4858.6382000000003</v>
      </c>
      <c r="AU237" s="18">
        <f>VLOOKUP(A:A,[1]AssistancePivot!$1:$1048576,86,FALSE)</f>
        <v>35.020899999999997</v>
      </c>
      <c r="AV237" s="18">
        <v>212.077</v>
      </c>
      <c r="AW237" s="18">
        <v>0</v>
      </c>
      <c r="AX237" s="18">
        <v>212.077</v>
      </c>
      <c r="AY237" s="18">
        <v>0</v>
      </c>
      <c r="AZ237" s="18">
        <v>50.845999999999997</v>
      </c>
      <c r="BA237" s="18">
        <v>0</v>
      </c>
      <c r="BB237" s="18">
        <f>Table2[[#This Row],[MRT Savings
Through Current FY]]+Table2[[#This Row],[MRT Savings
Next FY &amp; After]]</f>
        <v>50.845999999999997</v>
      </c>
      <c r="BC237" s="18">
        <v>0</v>
      </c>
      <c r="BD237" s="18">
        <v>0</v>
      </c>
      <c r="BE237" s="18">
        <v>0</v>
      </c>
      <c r="BF237" s="18">
        <f>Table2[[#This Row],[ST Savings
Through Current FY]]+Table2[[#This Row],[ST Savings
Next FY &amp; After]]</f>
        <v>0</v>
      </c>
      <c r="BG237" s="18">
        <v>0</v>
      </c>
      <c r="BH237" s="18">
        <v>0</v>
      </c>
      <c r="BI237" s="18">
        <v>0</v>
      </c>
      <c r="BJ237" s="18">
        <f>Table2[[#This Row],[Energy Savings
Through Current FY]]+Table2[[#This Row],[Energy Savings
Next FY &amp; After]]</f>
        <v>0</v>
      </c>
      <c r="BK237" s="18">
        <v>0</v>
      </c>
      <c r="BL237" s="18">
        <v>0</v>
      </c>
      <c r="BM237" s="18">
        <v>0</v>
      </c>
      <c r="BN237" s="18">
        <f>Table2[[#This Row],[Bond Savings
Through Current FY]]+Table2[[#This Row],[Bond Savings
Next FY &amp; After]]</f>
        <v>0</v>
      </c>
      <c r="BO237" s="18">
        <v>35.020899999999997</v>
      </c>
      <c r="BP237" s="18">
        <v>262.923</v>
      </c>
      <c r="BQ237" s="18">
        <v>0</v>
      </c>
      <c r="BR237" s="18">
        <f>Table2[[#This Row],[Total Savings
Through Current FY]]+Table2[[#This Row],[Total Savings
Next FY &amp; After]]</f>
        <v>262.923</v>
      </c>
      <c r="BS237" s="18">
        <v>203.82769999999999</v>
      </c>
      <c r="BT237" s="18">
        <v>180.55330000000001</v>
      </c>
      <c r="BU237" s="18">
        <v>0</v>
      </c>
      <c r="BV237" s="18">
        <f>Table2[[#This Row],[Recapture, Cancellation, or Reduction
Through Current FY]]+Table2[[#This Row],[Recapture, Cancellation, or Reduction
Next FY &amp; After]]</f>
        <v>180.55330000000001</v>
      </c>
      <c r="BW237" s="18">
        <v>0</v>
      </c>
      <c r="BX237" s="18">
        <v>0</v>
      </c>
      <c r="BY237" s="18">
        <v>0</v>
      </c>
      <c r="BZ237" s="18">
        <f>Table2[[#This Row],[Penalty Paid
Through Current FY]]+Table2[[#This Row],[Penalty Paid
Next FY &amp; After]]</f>
        <v>0</v>
      </c>
      <c r="CA237" s="18">
        <v>203.82769999999999</v>
      </c>
      <c r="CB237" s="18">
        <v>180.55330000000001</v>
      </c>
      <c r="CC237" s="18">
        <v>0</v>
      </c>
      <c r="CD237" s="18">
        <f>Table2[[#This Row],[Total Recapture &amp; Penalties
Through Current FY]]+Table2[[#This Row],[Total Recapture &amp; Penalties
Next FY &amp; After]]</f>
        <v>180.55330000000001</v>
      </c>
      <c r="CE237" s="18">
        <v>1787.1162999999999</v>
      </c>
      <c r="CF237" s="18">
        <v>4776.2685000000001</v>
      </c>
      <c r="CG237" s="18">
        <v>0</v>
      </c>
      <c r="CH237" s="18">
        <f>Table2[[#This Row],[Total Net Tax Revenue Generated
Through Current FY]]+Table2[[#This Row],[Total Net Tax Revenue Generated
Next FY &amp; After]]</f>
        <v>4776.2685000000001</v>
      </c>
      <c r="CI237" s="18">
        <v>0</v>
      </c>
      <c r="CJ237" s="18">
        <v>0</v>
      </c>
      <c r="CK237" s="18">
        <v>0</v>
      </c>
      <c r="CL237" s="18">
        <v>0</v>
      </c>
      <c r="CM237" s="43"/>
      <c r="CN237" s="43"/>
      <c r="CO237" s="43"/>
      <c r="CP237" s="43"/>
      <c r="CQ237" s="43"/>
      <c r="CR237" s="43"/>
      <c r="CS237" s="43"/>
      <c r="CT237" s="43"/>
      <c r="CU237" s="43"/>
      <c r="CV237" s="43"/>
      <c r="CW237" s="47"/>
      <c r="CX237" s="47"/>
      <c r="CY237" s="47"/>
      <c r="CZ237" s="47"/>
      <c r="DA237" s="42"/>
      <c r="DB237" s="4"/>
      <c r="DE237" s="3"/>
      <c r="DF237" s="4"/>
      <c r="DG237" s="4"/>
      <c r="DH237" s="11"/>
      <c r="DI237" s="3"/>
      <c r="DJ237" s="1"/>
      <c r="DK237" s="1"/>
      <c r="DL237" s="1"/>
    </row>
    <row r="238" spans="1:116" x14ac:dyDescent="0.2">
      <c r="A238" s="12">
        <v>94064</v>
      </c>
      <c r="B238" s="14" t="s">
        <v>890</v>
      </c>
      <c r="C238" s="15" t="s">
        <v>1566</v>
      </c>
      <c r="D238" s="15" t="s">
        <v>892</v>
      </c>
      <c r="E238" s="25" t="s">
        <v>1662</v>
      </c>
      <c r="F238" s="26" t="s">
        <v>477</v>
      </c>
      <c r="G238" s="16">
        <v>33525000</v>
      </c>
      <c r="H238" s="14" t="s">
        <v>229</v>
      </c>
      <c r="I238" s="14" t="s">
        <v>891</v>
      </c>
      <c r="J238" s="12">
        <v>11</v>
      </c>
      <c r="K238" s="14" t="s">
        <v>25</v>
      </c>
      <c r="L238" s="15" t="s">
        <v>2274</v>
      </c>
      <c r="M238" s="15" t="s">
        <v>2275</v>
      </c>
      <c r="N238" s="15">
        <v>378673</v>
      </c>
      <c r="O238" s="15">
        <v>174896</v>
      </c>
      <c r="P238" s="13">
        <v>356</v>
      </c>
      <c r="Q238" s="13">
        <v>0</v>
      </c>
      <c r="R238" s="13">
        <v>0</v>
      </c>
      <c r="S238" s="13">
        <v>2</v>
      </c>
      <c r="T238" s="13">
        <v>38</v>
      </c>
      <c r="U238" s="13">
        <v>2</v>
      </c>
      <c r="V238" s="13">
        <v>393</v>
      </c>
      <c r="W238" s="13">
        <v>0</v>
      </c>
      <c r="X238" s="13">
        <v>0</v>
      </c>
      <c r="Y238" s="13">
        <v>435</v>
      </c>
      <c r="Z238" s="13">
        <v>415</v>
      </c>
      <c r="AA238" s="13">
        <v>55.172413793103445</v>
      </c>
      <c r="AB238" s="13" t="s">
        <v>16</v>
      </c>
      <c r="AC238" s="13" t="s">
        <v>17</v>
      </c>
      <c r="AD238" s="17">
        <v>312</v>
      </c>
      <c r="AE238" s="13">
        <v>13</v>
      </c>
      <c r="AF238" s="13">
        <v>16</v>
      </c>
      <c r="AG238" s="13">
        <v>5</v>
      </c>
      <c r="AH238" s="13">
        <v>89</v>
      </c>
      <c r="AI238" s="18">
        <v>1939.7330999999999</v>
      </c>
      <c r="AJ238" s="18">
        <v>11737.021699999999</v>
      </c>
      <c r="AK238" s="18">
        <v>8009.0356000000002</v>
      </c>
      <c r="AL238" s="27">
        <f>Table2[[#This Row],[Direct Tax Revenue
Through Current FY]]+Table2[[#This Row],[Direct Tax Revenue
Next FY &amp; After]]</f>
        <v>19746.0573</v>
      </c>
      <c r="AM238" s="18">
        <v>2308.2728000000002</v>
      </c>
      <c r="AN238" s="18">
        <v>14315.843699999999</v>
      </c>
      <c r="AO238" s="18">
        <v>9530.7127999999993</v>
      </c>
      <c r="AP238" s="18">
        <f>Table2[[#This Row],[Indirect  &amp; Induced Tax Revenue
Through Current FY]]+Table2[[#This Row],[Indirect  &amp; Induced Tax Revenue
Next FY &amp; After]]</f>
        <v>23846.556499999999</v>
      </c>
      <c r="AQ238" s="18">
        <v>4248.0059000000001</v>
      </c>
      <c r="AR238" s="18">
        <v>26052.865399999999</v>
      </c>
      <c r="AS238" s="18">
        <v>17539.7484</v>
      </c>
      <c r="AT238" s="18">
        <f>Table2[[#This Row],[Total Tax Revenue Generated
Through Current FY]]+Table2[[#This Row],[Total Tax Revenues Generated 
Next FY &amp; After]]</f>
        <v>43592.613799999999</v>
      </c>
      <c r="AU238" s="18">
        <f>VLOOKUP(A:A,[1]AssistancePivot!$1:$1048576,86,FALSE)</f>
        <v>0</v>
      </c>
      <c r="AV238" s="18">
        <v>0</v>
      </c>
      <c r="AW238" s="18">
        <v>0</v>
      </c>
      <c r="AX238" s="18">
        <v>0</v>
      </c>
      <c r="AY238" s="18">
        <v>0</v>
      </c>
      <c r="AZ238" s="18">
        <v>0</v>
      </c>
      <c r="BA238" s="18">
        <v>0</v>
      </c>
      <c r="BB238" s="18">
        <f>Table2[[#This Row],[MRT Savings
Through Current FY]]+Table2[[#This Row],[MRT Savings
Next FY &amp; After]]</f>
        <v>0</v>
      </c>
      <c r="BC238" s="18">
        <v>0</v>
      </c>
      <c r="BD238" s="18">
        <v>0</v>
      </c>
      <c r="BE238" s="18">
        <v>0</v>
      </c>
      <c r="BF238" s="18">
        <f>Table2[[#This Row],[ST Savings
Through Current FY]]+Table2[[#This Row],[ST Savings
Next FY &amp; After]]</f>
        <v>0</v>
      </c>
      <c r="BG238" s="18">
        <v>0</v>
      </c>
      <c r="BH238" s="18">
        <v>0</v>
      </c>
      <c r="BI238" s="18">
        <v>0</v>
      </c>
      <c r="BJ238" s="18">
        <f>Table2[[#This Row],[Energy Savings
Through Current FY]]+Table2[[#This Row],[Energy Savings
Next FY &amp; After]]</f>
        <v>0</v>
      </c>
      <c r="BK238" s="18">
        <v>15.4665</v>
      </c>
      <c r="BL238" s="18">
        <v>125.47199999999999</v>
      </c>
      <c r="BM238" s="18">
        <v>55.9833</v>
      </c>
      <c r="BN238" s="18">
        <f>Table2[[#This Row],[Bond Savings
Through Current FY]]+Table2[[#This Row],[Bond Savings
Next FY &amp; After]]</f>
        <v>181.45529999999999</v>
      </c>
      <c r="BO238" s="18">
        <v>15.4665</v>
      </c>
      <c r="BP238" s="18">
        <v>125.47199999999999</v>
      </c>
      <c r="BQ238" s="18">
        <v>55.9833</v>
      </c>
      <c r="BR238" s="18">
        <f>Table2[[#This Row],[Total Savings
Through Current FY]]+Table2[[#This Row],[Total Savings
Next FY &amp; After]]</f>
        <v>181.45529999999999</v>
      </c>
      <c r="BS238" s="18">
        <v>0</v>
      </c>
      <c r="BT238" s="18">
        <v>0</v>
      </c>
      <c r="BU238" s="18">
        <v>0</v>
      </c>
      <c r="BV238" s="18">
        <f>Table2[[#This Row],[Recapture, Cancellation, or Reduction
Through Current FY]]+Table2[[#This Row],[Recapture, Cancellation, or Reduction
Next FY &amp; After]]</f>
        <v>0</v>
      </c>
      <c r="BW238" s="18">
        <v>0</v>
      </c>
      <c r="BX238" s="18">
        <v>0</v>
      </c>
      <c r="BY238" s="18">
        <v>0</v>
      </c>
      <c r="BZ238" s="18">
        <f>Table2[[#This Row],[Penalty Paid
Through Current FY]]+Table2[[#This Row],[Penalty Paid
Next FY &amp; After]]</f>
        <v>0</v>
      </c>
      <c r="CA238" s="18">
        <v>0</v>
      </c>
      <c r="CB238" s="18">
        <v>0</v>
      </c>
      <c r="CC238" s="18">
        <v>0</v>
      </c>
      <c r="CD238" s="18">
        <f>Table2[[#This Row],[Total Recapture &amp; Penalties
Through Current FY]]+Table2[[#This Row],[Total Recapture &amp; Penalties
Next FY &amp; After]]</f>
        <v>0</v>
      </c>
      <c r="CE238" s="18">
        <v>4232.5393999999997</v>
      </c>
      <c r="CF238" s="18">
        <v>25927.393400000001</v>
      </c>
      <c r="CG238" s="18">
        <v>17483.765100000001</v>
      </c>
      <c r="CH238" s="18">
        <f>Table2[[#This Row],[Total Net Tax Revenue Generated
Through Current FY]]+Table2[[#This Row],[Total Net Tax Revenue Generated
Next FY &amp; After]]</f>
        <v>43411.158500000005</v>
      </c>
      <c r="CI238" s="18">
        <v>0</v>
      </c>
      <c r="CJ238" s="18">
        <v>0</v>
      </c>
      <c r="CK238" s="18">
        <v>0</v>
      </c>
      <c r="CL238" s="18">
        <v>0</v>
      </c>
      <c r="CM238" s="43">
        <v>0</v>
      </c>
      <c r="CN238" s="43">
        <v>0</v>
      </c>
      <c r="CO238" s="43">
        <v>0</v>
      </c>
      <c r="CP238" s="43">
        <v>435</v>
      </c>
      <c r="CQ238" s="43">
        <f>Table2[[#This Row],[Total Number of Industrial Jobs]]+Table2[[#This Row],[Total Number of Restaurant Jobs]]+Table2[[#This Row],[Total Number of Retail Jobs]]+Table2[[#This Row],[Total Number of Other Jobs]]</f>
        <v>435</v>
      </c>
      <c r="CR238" s="43">
        <v>0</v>
      </c>
      <c r="CS238" s="43">
        <v>0</v>
      </c>
      <c r="CT238" s="43">
        <v>0</v>
      </c>
      <c r="CU238" s="43">
        <v>435</v>
      </c>
      <c r="CV238" s="43">
        <f>Table2[[#This Row],[Number of Industrial Jobs Earning a Living Wage or more]]+Table2[[#This Row],[Number of Restaurant Jobs Earning a Living Wage or more]]+Table2[[#This Row],[Number of Retail Jobs Earning a Living Wage or more]]+Table2[[#This Row],[Number of Other Jobs Earning a Living Wage or more]]</f>
        <v>435</v>
      </c>
      <c r="CW238" s="47">
        <v>0</v>
      </c>
      <c r="CX238" s="47">
        <v>0</v>
      </c>
      <c r="CY238" s="47">
        <v>0</v>
      </c>
      <c r="CZ238" s="47">
        <v>100</v>
      </c>
      <c r="DA238" s="42">
        <v>1</v>
      </c>
      <c r="DB238" s="4"/>
      <c r="DE238" s="3"/>
      <c r="DF238" s="4"/>
      <c r="DG238" s="4"/>
      <c r="DH238" s="11"/>
      <c r="DI238" s="3"/>
      <c r="DJ238" s="1"/>
      <c r="DK238" s="1"/>
      <c r="DL238" s="1"/>
    </row>
    <row r="239" spans="1:116" x14ac:dyDescent="0.2">
      <c r="A239" s="12">
        <v>93970</v>
      </c>
      <c r="B239" s="14" t="s">
        <v>774</v>
      </c>
      <c r="C239" s="15" t="s">
        <v>1616</v>
      </c>
      <c r="D239" s="15" t="s">
        <v>776</v>
      </c>
      <c r="E239" s="25" t="s">
        <v>1743</v>
      </c>
      <c r="F239" s="26" t="s">
        <v>13</v>
      </c>
      <c r="G239" s="16">
        <v>6429938</v>
      </c>
      <c r="H239" s="14" t="s">
        <v>22</v>
      </c>
      <c r="I239" s="14" t="s">
        <v>775</v>
      </c>
      <c r="J239" s="12">
        <v>30</v>
      </c>
      <c r="K239" s="14" t="s">
        <v>20</v>
      </c>
      <c r="L239" s="15" t="s">
        <v>2027</v>
      </c>
      <c r="M239" s="15" t="s">
        <v>2235</v>
      </c>
      <c r="N239" s="15">
        <v>26300</v>
      </c>
      <c r="O239" s="15">
        <v>24738</v>
      </c>
      <c r="P239" s="13">
        <v>0</v>
      </c>
      <c r="Q239" s="13">
        <v>14</v>
      </c>
      <c r="R239" s="13">
        <v>0</v>
      </c>
      <c r="S239" s="13">
        <v>0</v>
      </c>
      <c r="T239" s="13">
        <v>0</v>
      </c>
      <c r="U239" s="13">
        <v>0</v>
      </c>
      <c r="V239" s="13">
        <v>18</v>
      </c>
      <c r="W239" s="13">
        <v>0</v>
      </c>
      <c r="X239" s="13">
        <v>0</v>
      </c>
      <c r="Y239" s="13">
        <v>18</v>
      </c>
      <c r="Z239" s="13">
        <v>18</v>
      </c>
      <c r="AA239" s="13">
        <v>100</v>
      </c>
      <c r="AB239" s="13" t="s">
        <v>16</v>
      </c>
      <c r="AC239" s="13" t="s">
        <v>16</v>
      </c>
      <c r="AD239" s="17">
        <v>0</v>
      </c>
      <c r="AE239" s="13">
        <v>0</v>
      </c>
      <c r="AF239" s="13">
        <v>0</v>
      </c>
      <c r="AG239" s="13">
        <v>0</v>
      </c>
      <c r="AH239" s="13">
        <v>0</v>
      </c>
      <c r="AI239" s="18">
        <v>329.36970000000002</v>
      </c>
      <c r="AJ239" s="18">
        <v>3018.4063999999998</v>
      </c>
      <c r="AK239" s="18">
        <v>2871.7368999999999</v>
      </c>
      <c r="AL239" s="27">
        <f>Table2[[#This Row],[Direct Tax Revenue
Through Current FY]]+Table2[[#This Row],[Direct Tax Revenue
Next FY &amp; After]]</f>
        <v>5890.1432999999997</v>
      </c>
      <c r="AM239" s="18">
        <v>124.9512</v>
      </c>
      <c r="AN239" s="18">
        <v>1039.7481</v>
      </c>
      <c r="AO239" s="18">
        <v>1089.4367999999999</v>
      </c>
      <c r="AP239" s="18">
        <f>Table2[[#This Row],[Indirect  &amp; Induced Tax Revenue
Through Current FY]]+Table2[[#This Row],[Indirect  &amp; Induced Tax Revenue
Next FY &amp; After]]</f>
        <v>2129.1849000000002</v>
      </c>
      <c r="AQ239" s="18">
        <v>454.32089999999999</v>
      </c>
      <c r="AR239" s="18">
        <v>4058.1545000000001</v>
      </c>
      <c r="AS239" s="18">
        <v>3961.1736999999998</v>
      </c>
      <c r="AT239" s="18">
        <f>Table2[[#This Row],[Total Tax Revenue Generated
Through Current FY]]+Table2[[#This Row],[Total Tax Revenues Generated 
Next FY &amp; After]]</f>
        <v>8019.3281999999999</v>
      </c>
      <c r="AU239" s="18">
        <f>VLOOKUP(A:A,[1]AssistancePivot!$1:$1048576,86,FALSE)</f>
        <v>116.44889999999999</v>
      </c>
      <c r="AV239" s="18">
        <v>641.50699999999995</v>
      </c>
      <c r="AW239" s="18">
        <v>1015.3053</v>
      </c>
      <c r="AX239" s="18">
        <v>1656.8123000000001</v>
      </c>
      <c r="AY239" s="18">
        <v>0</v>
      </c>
      <c r="AZ239" s="18">
        <v>70.324799999999996</v>
      </c>
      <c r="BA239" s="18">
        <v>0</v>
      </c>
      <c r="BB239" s="18">
        <f>Table2[[#This Row],[MRT Savings
Through Current FY]]+Table2[[#This Row],[MRT Savings
Next FY &amp; After]]</f>
        <v>70.324799999999996</v>
      </c>
      <c r="BC239" s="18">
        <v>0</v>
      </c>
      <c r="BD239" s="18">
        <v>0</v>
      </c>
      <c r="BE239" s="18">
        <v>0</v>
      </c>
      <c r="BF239" s="18">
        <f>Table2[[#This Row],[ST Savings
Through Current FY]]+Table2[[#This Row],[ST Savings
Next FY &amp; After]]</f>
        <v>0</v>
      </c>
      <c r="BG239" s="18">
        <v>0</v>
      </c>
      <c r="BH239" s="18">
        <v>0</v>
      </c>
      <c r="BI239" s="18">
        <v>0</v>
      </c>
      <c r="BJ239" s="18">
        <f>Table2[[#This Row],[Energy Savings
Through Current FY]]+Table2[[#This Row],[Energy Savings
Next FY &amp; After]]</f>
        <v>0</v>
      </c>
      <c r="BK239" s="18">
        <v>0</v>
      </c>
      <c r="BL239" s="18">
        <v>0</v>
      </c>
      <c r="BM239" s="18">
        <v>0</v>
      </c>
      <c r="BN239" s="18">
        <f>Table2[[#This Row],[Bond Savings
Through Current FY]]+Table2[[#This Row],[Bond Savings
Next FY &amp; After]]</f>
        <v>0</v>
      </c>
      <c r="BO239" s="18">
        <v>116.44889999999999</v>
      </c>
      <c r="BP239" s="18">
        <v>711.83180000000004</v>
      </c>
      <c r="BQ239" s="18">
        <v>1015.3053</v>
      </c>
      <c r="BR239" s="18">
        <f>Table2[[#This Row],[Total Savings
Through Current FY]]+Table2[[#This Row],[Total Savings
Next FY &amp; After]]</f>
        <v>1727.1370999999999</v>
      </c>
      <c r="BS239" s="18">
        <v>0</v>
      </c>
      <c r="BT239" s="18">
        <v>0</v>
      </c>
      <c r="BU239" s="18">
        <v>0</v>
      </c>
      <c r="BV239" s="18">
        <f>Table2[[#This Row],[Recapture, Cancellation, or Reduction
Through Current FY]]+Table2[[#This Row],[Recapture, Cancellation, or Reduction
Next FY &amp; After]]</f>
        <v>0</v>
      </c>
      <c r="BW239" s="18">
        <v>0</v>
      </c>
      <c r="BX239" s="18">
        <v>0</v>
      </c>
      <c r="BY239" s="18">
        <v>0</v>
      </c>
      <c r="BZ239" s="18">
        <f>Table2[[#This Row],[Penalty Paid
Through Current FY]]+Table2[[#This Row],[Penalty Paid
Next FY &amp; After]]</f>
        <v>0</v>
      </c>
      <c r="CA239" s="18">
        <v>0</v>
      </c>
      <c r="CB239" s="18">
        <v>0</v>
      </c>
      <c r="CC239" s="18">
        <v>0</v>
      </c>
      <c r="CD239" s="18">
        <f>Table2[[#This Row],[Total Recapture &amp; Penalties
Through Current FY]]+Table2[[#This Row],[Total Recapture &amp; Penalties
Next FY &amp; After]]</f>
        <v>0</v>
      </c>
      <c r="CE239" s="18">
        <v>337.87200000000001</v>
      </c>
      <c r="CF239" s="18">
        <v>3346.3227000000002</v>
      </c>
      <c r="CG239" s="18">
        <v>2945.8683999999998</v>
      </c>
      <c r="CH239" s="18">
        <f>Table2[[#This Row],[Total Net Tax Revenue Generated
Through Current FY]]+Table2[[#This Row],[Total Net Tax Revenue Generated
Next FY &amp; After]]</f>
        <v>6292.1911</v>
      </c>
      <c r="CI239" s="18">
        <v>0</v>
      </c>
      <c r="CJ239" s="18">
        <v>0</v>
      </c>
      <c r="CK239" s="18">
        <v>0</v>
      </c>
      <c r="CL239" s="18">
        <v>0</v>
      </c>
      <c r="CM239" s="43">
        <v>0</v>
      </c>
      <c r="CN239" s="43">
        <v>0</v>
      </c>
      <c r="CO239" s="43">
        <v>0</v>
      </c>
      <c r="CP239" s="43">
        <v>0</v>
      </c>
      <c r="CQ239" s="43">
        <f>Table2[[#This Row],[Total Number of Industrial Jobs]]+Table2[[#This Row],[Total Number of Restaurant Jobs]]+Table2[[#This Row],[Total Number of Retail Jobs]]+Table2[[#This Row],[Total Number of Other Jobs]]</f>
        <v>0</v>
      </c>
      <c r="CR239" s="43">
        <v>0</v>
      </c>
      <c r="CS239" s="43">
        <v>0</v>
      </c>
      <c r="CT239" s="43">
        <v>0</v>
      </c>
      <c r="CU239" s="43">
        <v>0</v>
      </c>
      <c r="CV239" s="43">
        <f>Table2[[#This Row],[Number of Industrial Jobs Earning a Living Wage or more]]+Table2[[#This Row],[Number of Restaurant Jobs Earning a Living Wage or more]]+Table2[[#This Row],[Number of Retail Jobs Earning a Living Wage or more]]+Table2[[#This Row],[Number of Other Jobs Earning a Living Wage or more]]</f>
        <v>0</v>
      </c>
      <c r="CW239" s="47">
        <v>0</v>
      </c>
      <c r="CX239" s="47">
        <v>0</v>
      </c>
      <c r="CY239" s="47">
        <v>0</v>
      </c>
      <c r="CZ239" s="47">
        <v>0</v>
      </c>
      <c r="DA239" s="42"/>
      <c r="DB239" s="4"/>
      <c r="DE239" s="3"/>
      <c r="DF239" s="4"/>
      <c r="DG239" s="4"/>
      <c r="DH239" s="11"/>
      <c r="DI239" s="3"/>
      <c r="DJ239" s="1"/>
      <c r="DK239" s="1"/>
      <c r="DL239" s="1"/>
    </row>
    <row r="240" spans="1:116" x14ac:dyDescent="0.2">
      <c r="A240" s="12">
        <v>93914</v>
      </c>
      <c r="B240" s="14" t="s">
        <v>675</v>
      </c>
      <c r="C240" s="15" t="s">
        <v>1525</v>
      </c>
      <c r="D240" s="15" t="s">
        <v>677</v>
      </c>
      <c r="E240" s="25" t="s">
        <v>1661</v>
      </c>
      <c r="F240" s="26" t="s">
        <v>13</v>
      </c>
      <c r="G240" s="16">
        <v>6200000</v>
      </c>
      <c r="H240" s="14" t="s">
        <v>123</v>
      </c>
      <c r="I240" s="14" t="s">
        <v>676</v>
      </c>
      <c r="J240" s="12">
        <v>7</v>
      </c>
      <c r="K240" s="14" t="s">
        <v>94</v>
      </c>
      <c r="L240" s="15" t="s">
        <v>2155</v>
      </c>
      <c r="M240" s="15" t="s">
        <v>1996</v>
      </c>
      <c r="N240" s="15">
        <v>12345</v>
      </c>
      <c r="O240" s="15">
        <v>24714</v>
      </c>
      <c r="P240" s="13">
        <v>0</v>
      </c>
      <c r="Q240" s="13">
        <v>3</v>
      </c>
      <c r="R240" s="13">
        <v>0</v>
      </c>
      <c r="S240" s="13">
        <v>0</v>
      </c>
      <c r="T240" s="13">
        <v>4</v>
      </c>
      <c r="U240" s="13">
        <v>0</v>
      </c>
      <c r="V240" s="13">
        <v>10</v>
      </c>
      <c r="W240" s="13">
        <v>0</v>
      </c>
      <c r="X240" s="13">
        <v>0</v>
      </c>
      <c r="Y240" s="13">
        <v>14</v>
      </c>
      <c r="Z240" s="13">
        <v>12</v>
      </c>
      <c r="AA240" s="13">
        <v>71.428571428571431</v>
      </c>
      <c r="AB240" s="13" t="s">
        <v>16</v>
      </c>
      <c r="AC240" s="13" t="s">
        <v>17</v>
      </c>
      <c r="AD240" s="17">
        <v>0</v>
      </c>
      <c r="AE240" s="13">
        <v>0</v>
      </c>
      <c r="AF240" s="13">
        <v>0</v>
      </c>
      <c r="AG240" s="13">
        <v>0</v>
      </c>
      <c r="AH240" s="13">
        <v>0</v>
      </c>
      <c r="AI240" s="18">
        <v>183.69069999999999</v>
      </c>
      <c r="AJ240" s="18">
        <v>1290.1760999999999</v>
      </c>
      <c r="AK240" s="18">
        <v>1226.2091</v>
      </c>
      <c r="AL240" s="27">
        <f>Table2[[#This Row],[Direct Tax Revenue
Through Current FY]]+Table2[[#This Row],[Direct Tax Revenue
Next FY &amp; After]]</f>
        <v>2516.3851999999997</v>
      </c>
      <c r="AM240" s="18">
        <v>79.523300000000006</v>
      </c>
      <c r="AN240" s="18">
        <v>937.73820000000001</v>
      </c>
      <c r="AO240" s="18">
        <v>530.84969999999998</v>
      </c>
      <c r="AP240" s="18">
        <f>Table2[[#This Row],[Indirect  &amp; Induced Tax Revenue
Through Current FY]]+Table2[[#This Row],[Indirect  &amp; Induced Tax Revenue
Next FY &amp; After]]</f>
        <v>1468.5879</v>
      </c>
      <c r="AQ240" s="18">
        <v>263.214</v>
      </c>
      <c r="AR240" s="18">
        <v>2227.9142999999999</v>
      </c>
      <c r="AS240" s="18">
        <v>1757.0588</v>
      </c>
      <c r="AT240" s="18">
        <f>Table2[[#This Row],[Total Tax Revenue Generated
Through Current FY]]+Table2[[#This Row],[Total Tax Revenues Generated 
Next FY &amp; After]]</f>
        <v>3984.9731000000002</v>
      </c>
      <c r="AU240" s="18">
        <f>VLOOKUP(A:A,[1]AssistancePivot!$1:$1048576,86,FALSE)</f>
        <v>80.725700000000003</v>
      </c>
      <c r="AV240" s="18">
        <v>257.01530000000002</v>
      </c>
      <c r="AW240" s="18">
        <v>538.87570000000005</v>
      </c>
      <c r="AX240" s="18">
        <v>795.89100000000008</v>
      </c>
      <c r="AY240" s="18">
        <v>0</v>
      </c>
      <c r="AZ240" s="18">
        <v>0</v>
      </c>
      <c r="BA240" s="18">
        <v>0</v>
      </c>
      <c r="BB240" s="18">
        <f>Table2[[#This Row],[MRT Savings
Through Current FY]]+Table2[[#This Row],[MRT Savings
Next FY &amp; After]]</f>
        <v>0</v>
      </c>
      <c r="BC240" s="18">
        <v>0</v>
      </c>
      <c r="BD240" s="18">
        <v>1.6194999999999999</v>
      </c>
      <c r="BE240" s="18">
        <v>0</v>
      </c>
      <c r="BF240" s="18">
        <f>Table2[[#This Row],[ST Savings
Through Current FY]]+Table2[[#This Row],[ST Savings
Next FY &amp; After]]</f>
        <v>1.6194999999999999</v>
      </c>
      <c r="BG240" s="18">
        <v>0</v>
      </c>
      <c r="BH240" s="18">
        <v>0</v>
      </c>
      <c r="BI240" s="18">
        <v>0</v>
      </c>
      <c r="BJ240" s="18">
        <f>Table2[[#This Row],[Energy Savings
Through Current FY]]+Table2[[#This Row],[Energy Savings
Next FY &amp; After]]</f>
        <v>0</v>
      </c>
      <c r="BK240" s="18">
        <v>0</v>
      </c>
      <c r="BL240" s="18">
        <v>0</v>
      </c>
      <c r="BM240" s="18">
        <v>0</v>
      </c>
      <c r="BN240" s="18">
        <f>Table2[[#This Row],[Bond Savings
Through Current FY]]+Table2[[#This Row],[Bond Savings
Next FY &amp; After]]</f>
        <v>0</v>
      </c>
      <c r="BO240" s="18">
        <v>80.725700000000003</v>
      </c>
      <c r="BP240" s="18">
        <v>258.63479999999998</v>
      </c>
      <c r="BQ240" s="18">
        <v>538.87570000000005</v>
      </c>
      <c r="BR240" s="18">
        <f>Table2[[#This Row],[Total Savings
Through Current FY]]+Table2[[#This Row],[Total Savings
Next FY &amp; After]]</f>
        <v>797.51050000000009</v>
      </c>
      <c r="BS240" s="18">
        <v>0</v>
      </c>
      <c r="BT240" s="18">
        <v>0</v>
      </c>
      <c r="BU240" s="18">
        <v>0</v>
      </c>
      <c r="BV240" s="18">
        <f>Table2[[#This Row],[Recapture, Cancellation, or Reduction
Through Current FY]]+Table2[[#This Row],[Recapture, Cancellation, or Reduction
Next FY &amp; After]]</f>
        <v>0</v>
      </c>
      <c r="BW240" s="18">
        <v>0</v>
      </c>
      <c r="BX240" s="18">
        <v>0</v>
      </c>
      <c r="BY240" s="18">
        <v>0</v>
      </c>
      <c r="BZ240" s="18">
        <f>Table2[[#This Row],[Penalty Paid
Through Current FY]]+Table2[[#This Row],[Penalty Paid
Next FY &amp; After]]</f>
        <v>0</v>
      </c>
      <c r="CA240" s="18">
        <v>0</v>
      </c>
      <c r="CB240" s="18">
        <v>0</v>
      </c>
      <c r="CC240" s="18">
        <v>0</v>
      </c>
      <c r="CD240" s="18">
        <f>Table2[[#This Row],[Total Recapture &amp; Penalties
Through Current FY]]+Table2[[#This Row],[Total Recapture &amp; Penalties
Next FY &amp; After]]</f>
        <v>0</v>
      </c>
      <c r="CE240" s="18">
        <v>182.48830000000001</v>
      </c>
      <c r="CF240" s="18">
        <v>1969.2795000000001</v>
      </c>
      <c r="CG240" s="18">
        <v>1218.1831</v>
      </c>
      <c r="CH240" s="18">
        <f>Table2[[#This Row],[Total Net Tax Revenue Generated
Through Current FY]]+Table2[[#This Row],[Total Net Tax Revenue Generated
Next FY &amp; After]]</f>
        <v>3187.4625999999998</v>
      </c>
      <c r="CI240" s="18">
        <v>0</v>
      </c>
      <c r="CJ240" s="18">
        <v>0</v>
      </c>
      <c r="CK240" s="18">
        <v>0</v>
      </c>
      <c r="CL240" s="18">
        <v>0</v>
      </c>
      <c r="CM240" s="43">
        <v>14</v>
      </c>
      <c r="CN240" s="43">
        <v>0</v>
      </c>
      <c r="CO240" s="43">
        <v>0</v>
      </c>
      <c r="CP240" s="43">
        <v>0</v>
      </c>
      <c r="CQ240" s="43">
        <f>Table2[[#This Row],[Total Number of Industrial Jobs]]+Table2[[#This Row],[Total Number of Restaurant Jobs]]+Table2[[#This Row],[Total Number of Retail Jobs]]+Table2[[#This Row],[Total Number of Other Jobs]]</f>
        <v>14</v>
      </c>
      <c r="CR240" s="43">
        <v>14</v>
      </c>
      <c r="CS240" s="43">
        <v>0</v>
      </c>
      <c r="CT240" s="43">
        <v>0</v>
      </c>
      <c r="CU240" s="43">
        <v>0</v>
      </c>
      <c r="CV240" s="43">
        <f>Table2[[#This Row],[Number of Industrial Jobs Earning a Living Wage or more]]+Table2[[#This Row],[Number of Restaurant Jobs Earning a Living Wage or more]]+Table2[[#This Row],[Number of Retail Jobs Earning a Living Wage or more]]+Table2[[#This Row],[Number of Other Jobs Earning a Living Wage or more]]</f>
        <v>14</v>
      </c>
      <c r="CW240" s="47">
        <v>100</v>
      </c>
      <c r="CX240" s="47">
        <v>0</v>
      </c>
      <c r="CY240" s="47">
        <v>0</v>
      </c>
      <c r="CZ240" s="47">
        <v>0</v>
      </c>
      <c r="DA240" s="42">
        <v>1</v>
      </c>
      <c r="DB240" s="4"/>
      <c r="DE240" s="3"/>
      <c r="DF240" s="4"/>
      <c r="DG240" s="4"/>
      <c r="DH240" s="11"/>
      <c r="DI240" s="3"/>
      <c r="DJ240" s="1"/>
      <c r="DK240" s="1"/>
      <c r="DL240" s="1"/>
    </row>
    <row r="241" spans="1:116" x14ac:dyDescent="0.2">
      <c r="A241" s="12">
        <v>94036</v>
      </c>
      <c r="B241" s="14" t="s">
        <v>814</v>
      </c>
      <c r="C241" s="15" t="s">
        <v>1580</v>
      </c>
      <c r="D241" s="15" t="s">
        <v>816</v>
      </c>
      <c r="E241" s="25" t="s">
        <v>1720</v>
      </c>
      <c r="F241" s="26" t="s">
        <v>395</v>
      </c>
      <c r="G241" s="16">
        <v>2674000000</v>
      </c>
      <c r="H241" s="14" t="s">
        <v>15</v>
      </c>
      <c r="I241" s="14" t="s">
        <v>815</v>
      </c>
      <c r="J241" s="12">
        <v>3</v>
      </c>
      <c r="K241" s="14" t="s">
        <v>94</v>
      </c>
      <c r="L241" s="15" t="s">
        <v>2188</v>
      </c>
      <c r="M241" s="15" t="s">
        <v>2232</v>
      </c>
      <c r="N241" s="15">
        <v>198898</v>
      </c>
      <c r="O241" s="15">
        <v>1454398</v>
      </c>
      <c r="P241" s="13">
        <v>0</v>
      </c>
      <c r="Q241" s="13">
        <v>4200</v>
      </c>
      <c r="R241" s="13">
        <v>0</v>
      </c>
      <c r="S241" s="13">
        <v>1</v>
      </c>
      <c r="T241" s="13">
        <v>0</v>
      </c>
      <c r="U241" s="13">
        <v>15</v>
      </c>
      <c r="V241" s="13">
        <v>889</v>
      </c>
      <c r="W241" s="13">
        <v>144</v>
      </c>
      <c r="X241" s="13">
        <v>0</v>
      </c>
      <c r="Y241" s="13">
        <v>1049</v>
      </c>
      <c r="Z241" s="13">
        <v>1048</v>
      </c>
      <c r="AA241" s="13">
        <v>0.95328884652049573</v>
      </c>
      <c r="AB241" s="13" t="s">
        <v>16</v>
      </c>
      <c r="AC241" s="13" t="s">
        <v>16</v>
      </c>
      <c r="AD241" s="17">
        <v>0</v>
      </c>
      <c r="AE241" s="13">
        <v>0</v>
      </c>
      <c r="AF241" s="13">
        <v>0</v>
      </c>
      <c r="AG241" s="13">
        <v>0</v>
      </c>
      <c r="AH241" s="13">
        <v>0</v>
      </c>
      <c r="AI241" s="18">
        <v>9319.1666000000005</v>
      </c>
      <c r="AJ241" s="18">
        <v>95324.521999999997</v>
      </c>
      <c r="AK241" s="18">
        <v>106868.8097</v>
      </c>
      <c r="AL241" s="27">
        <f>Table2[[#This Row],[Direct Tax Revenue
Through Current FY]]+Table2[[#This Row],[Direct Tax Revenue
Next FY &amp; After]]</f>
        <v>202193.33169999998</v>
      </c>
      <c r="AM241" s="18">
        <v>3187.7460999999998</v>
      </c>
      <c r="AN241" s="18">
        <v>14927.631600000001</v>
      </c>
      <c r="AO241" s="18">
        <v>36555.911200000002</v>
      </c>
      <c r="AP241" s="18">
        <f>Table2[[#This Row],[Indirect  &amp; Induced Tax Revenue
Through Current FY]]+Table2[[#This Row],[Indirect  &amp; Induced Tax Revenue
Next FY &amp; After]]</f>
        <v>51483.542800000003</v>
      </c>
      <c r="AQ241" s="18">
        <v>12506.912700000001</v>
      </c>
      <c r="AR241" s="18">
        <v>110252.15360000001</v>
      </c>
      <c r="AS241" s="18">
        <v>143424.72089999999</v>
      </c>
      <c r="AT241" s="18">
        <f>Table2[[#This Row],[Total Tax Revenue Generated
Through Current FY]]+Table2[[#This Row],[Total Tax Revenues Generated 
Next FY &amp; After]]</f>
        <v>253676.87449999998</v>
      </c>
      <c r="AU241" s="18">
        <f>VLOOKUP(A:A,[1]AssistancePivot!$1:$1048576,86,FALSE)</f>
        <v>2109.4679000000001</v>
      </c>
      <c r="AV241" s="18">
        <v>20098.8806</v>
      </c>
      <c r="AW241" s="18">
        <v>24190.609899999999</v>
      </c>
      <c r="AX241" s="18">
        <v>44289.4905</v>
      </c>
      <c r="AY241" s="18">
        <v>0</v>
      </c>
      <c r="AZ241" s="18">
        <v>0</v>
      </c>
      <c r="BA241" s="18">
        <v>0</v>
      </c>
      <c r="BB241" s="18">
        <f>Table2[[#This Row],[MRT Savings
Through Current FY]]+Table2[[#This Row],[MRT Savings
Next FY &amp; After]]</f>
        <v>0</v>
      </c>
      <c r="BC241" s="18">
        <v>0</v>
      </c>
      <c r="BD241" s="18">
        <v>0</v>
      </c>
      <c r="BE241" s="18">
        <v>0</v>
      </c>
      <c r="BF241" s="18">
        <f>Table2[[#This Row],[ST Savings
Through Current FY]]+Table2[[#This Row],[ST Savings
Next FY &amp; After]]</f>
        <v>0</v>
      </c>
      <c r="BG241" s="18">
        <v>0</v>
      </c>
      <c r="BH241" s="18">
        <v>0</v>
      </c>
      <c r="BI241" s="18">
        <v>0</v>
      </c>
      <c r="BJ241" s="18">
        <f>Table2[[#This Row],[Energy Savings
Through Current FY]]+Table2[[#This Row],[Energy Savings
Next FY &amp; After]]</f>
        <v>0</v>
      </c>
      <c r="BK241" s="18">
        <v>0</v>
      </c>
      <c r="BL241" s="18">
        <v>0</v>
      </c>
      <c r="BM241" s="18">
        <v>0</v>
      </c>
      <c r="BN241" s="18">
        <f>Table2[[#This Row],[Bond Savings
Through Current FY]]+Table2[[#This Row],[Bond Savings
Next FY &amp; After]]</f>
        <v>0</v>
      </c>
      <c r="BO241" s="18">
        <v>2109.4679000000001</v>
      </c>
      <c r="BP241" s="18">
        <v>20098.8806</v>
      </c>
      <c r="BQ241" s="18">
        <v>24190.609899999999</v>
      </c>
      <c r="BR241" s="18">
        <f>Table2[[#This Row],[Total Savings
Through Current FY]]+Table2[[#This Row],[Total Savings
Next FY &amp; After]]</f>
        <v>44289.4905</v>
      </c>
      <c r="BS241" s="18">
        <v>0</v>
      </c>
      <c r="BT241" s="18">
        <v>0</v>
      </c>
      <c r="BU241" s="18">
        <v>0</v>
      </c>
      <c r="BV241" s="18">
        <f>Table2[[#This Row],[Recapture, Cancellation, or Reduction
Through Current FY]]+Table2[[#This Row],[Recapture, Cancellation, or Reduction
Next FY &amp; After]]</f>
        <v>0</v>
      </c>
      <c r="BW241" s="18">
        <v>0</v>
      </c>
      <c r="BX241" s="18">
        <v>0</v>
      </c>
      <c r="BY241" s="18">
        <v>0</v>
      </c>
      <c r="BZ241" s="18">
        <f>Table2[[#This Row],[Penalty Paid
Through Current FY]]+Table2[[#This Row],[Penalty Paid
Next FY &amp; After]]</f>
        <v>0</v>
      </c>
      <c r="CA241" s="18">
        <v>0</v>
      </c>
      <c r="CB241" s="18">
        <v>0</v>
      </c>
      <c r="CC241" s="18">
        <v>0</v>
      </c>
      <c r="CD241" s="18">
        <f>Table2[[#This Row],[Total Recapture &amp; Penalties
Through Current FY]]+Table2[[#This Row],[Total Recapture &amp; Penalties
Next FY &amp; After]]</f>
        <v>0</v>
      </c>
      <c r="CE241" s="18">
        <v>10397.444799999999</v>
      </c>
      <c r="CF241" s="18">
        <v>90153.273000000001</v>
      </c>
      <c r="CG241" s="18">
        <v>119234.111</v>
      </c>
      <c r="CH241" s="18">
        <f>Table2[[#This Row],[Total Net Tax Revenue Generated
Through Current FY]]+Table2[[#This Row],[Total Net Tax Revenue Generated
Next FY &amp; After]]</f>
        <v>209387.38400000002</v>
      </c>
      <c r="CI241" s="18">
        <v>0</v>
      </c>
      <c r="CJ241" s="18">
        <v>0</v>
      </c>
      <c r="CK241" s="18">
        <v>0</v>
      </c>
      <c r="CL241" s="18">
        <v>0</v>
      </c>
      <c r="CM241" s="43">
        <v>85</v>
      </c>
      <c r="CN241" s="43">
        <v>4</v>
      </c>
      <c r="CO241" s="43">
        <v>0</v>
      </c>
      <c r="CP241" s="43">
        <v>960</v>
      </c>
      <c r="CQ241" s="43">
        <f>Table2[[#This Row],[Total Number of Industrial Jobs]]+Table2[[#This Row],[Total Number of Restaurant Jobs]]+Table2[[#This Row],[Total Number of Retail Jobs]]+Table2[[#This Row],[Total Number of Other Jobs]]</f>
        <v>1049</v>
      </c>
      <c r="CR241" s="43">
        <v>85</v>
      </c>
      <c r="CS241" s="43">
        <v>4</v>
      </c>
      <c r="CT241" s="43">
        <v>0</v>
      </c>
      <c r="CU241" s="43">
        <v>960</v>
      </c>
      <c r="CV241" s="43">
        <f>Table2[[#This Row],[Number of Industrial Jobs Earning a Living Wage or more]]+Table2[[#This Row],[Number of Restaurant Jobs Earning a Living Wage or more]]+Table2[[#This Row],[Number of Retail Jobs Earning a Living Wage or more]]+Table2[[#This Row],[Number of Other Jobs Earning a Living Wage or more]]</f>
        <v>1049</v>
      </c>
      <c r="CW241" s="47">
        <v>100</v>
      </c>
      <c r="CX241" s="47">
        <v>100</v>
      </c>
      <c r="CY241" s="47">
        <v>0</v>
      </c>
      <c r="CZ241" s="47">
        <v>100</v>
      </c>
      <c r="DA241" s="42">
        <v>1</v>
      </c>
      <c r="DB241" s="4"/>
      <c r="DE241" s="3"/>
      <c r="DF241" s="4"/>
      <c r="DG241" s="4"/>
      <c r="DH241" s="11"/>
      <c r="DI241" s="3"/>
      <c r="DJ241" s="1"/>
      <c r="DK241" s="1"/>
      <c r="DL241" s="1"/>
    </row>
    <row r="242" spans="1:116" x14ac:dyDescent="0.2">
      <c r="A242" s="12">
        <v>93295</v>
      </c>
      <c r="B242" s="14" t="s">
        <v>491</v>
      </c>
      <c r="C242" s="15" t="s">
        <v>1517</v>
      </c>
      <c r="D242" s="15" t="s">
        <v>493</v>
      </c>
      <c r="E242" s="25" t="s">
        <v>1665</v>
      </c>
      <c r="F242" s="26" t="s">
        <v>95</v>
      </c>
      <c r="G242" s="16">
        <v>1355000</v>
      </c>
      <c r="H242" s="14" t="s">
        <v>91</v>
      </c>
      <c r="I242" s="14" t="s">
        <v>492</v>
      </c>
      <c r="J242" s="12">
        <v>45</v>
      </c>
      <c r="K242" s="14" t="s">
        <v>12</v>
      </c>
      <c r="L242" s="15" t="s">
        <v>2122</v>
      </c>
      <c r="M242" s="15" t="s">
        <v>1900</v>
      </c>
      <c r="N242" s="15">
        <v>1950</v>
      </c>
      <c r="O242" s="15">
        <v>1596</v>
      </c>
      <c r="P242" s="13">
        <v>14</v>
      </c>
      <c r="Q242" s="13">
        <v>0</v>
      </c>
      <c r="R242" s="13">
        <v>0</v>
      </c>
      <c r="S242" s="13">
        <v>0</v>
      </c>
      <c r="T242" s="13">
        <v>16</v>
      </c>
      <c r="U242" s="13">
        <v>0</v>
      </c>
      <c r="V242" s="13">
        <v>0</v>
      </c>
      <c r="W242" s="13">
        <v>0</v>
      </c>
      <c r="X242" s="13">
        <v>0</v>
      </c>
      <c r="Y242" s="13">
        <v>16</v>
      </c>
      <c r="Z242" s="13">
        <v>8</v>
      </c>
      <c r="AA242" s="13">
        <v>100</v>
      </c>
      <c r="AB242" s="13" t="s">
        <v>16</v>
      </c>
      <c r="AC242" s="13" t="s">
        <v>17</v>
      </c>
      <c r="AD242" s="17">
        <v>0</v>
      </c>
      <c r="AE242" s="13">
        <v>0</v>
      </c>
      <c r="AF242" s="13">
        <v>0</v>
      </c>
      <c r="AG242" s="13">
        <v>0</v>
      </c>
      <c r="AH242" s="13">
        <v>0</v>
      </c>
      <c r="AI242" s="18">
        <v>17.7499</v>
      </c>
      <c r="AJ242" s="18">
        <v>277.6551</v>
      </c>
      <c r="AK242" s="18">
        <v>41.621499999999997</v>
      </c>
      <c r="AL242" s="27">
        <f>Table2[[#This Row],[Direct Tax Revenue
Through Current FY]]+Table2[[#This Row],[Direct Tax Revenue
Next FY &amp; After]]</f>
        <v>319.27660000000003</v>
      </c>
      <c r="AM242" s="18">
        <v>34.099800000000002</v>
      </c>
      <c r="AN242" s="18">
        <v>505.3546</v>
      </c>
      <c r="AO242" s="18">
        <v>79.959699999999998</v>
      </c>
      <c r="AP242" s="18">
        <f>Table2[[#This Row],[Indirect  &amp; Induced Tax Revenue
Through Current FY]]+Table2[[#This Row],[Indirect  &amp; Induced Tax Revenue
Next FY &amp; After]]</f>
        <v>585.3143</v>
      </c>
      <c r="AQ242" s="18">
        <v>51.849699999999999</v>
      </c>
      <c r="AR242" s="18">
        <v>783.00969999999995</v>
      </c>
      <c r="AS242" s="18">
        <v>121.5812</v>
      </c>
      <c r="AT242" s="18">
        <f>Table2[[#This Row],[Total Tax Revenue Generated
Through Current FY]]+Table2[[#This Row],[Total Tax Revenues Generated 
Next FY &amp; After]]</f>
        <v>904.59089999999992</v>
      </c>
      <c r="AU242" s="18">
        <f>VLOOKUP(A:A,[1]AssistancePivot!$1:$1048576,86,FALSE)</f>
        <v>0</v>
      </c>
      <c r="AV242" s="18">
        <v>0</v>
      </c>
      <c r="AW242" s="18">
        <v>0</v>
      </c>
      <c r="AX242" s="18">
        <v>0</v>
      </c>
      <c r="AY242" s="18">
        <v>0</v>
      </c>
      <c r="AZ242" s="18">
        <v>24.2057</v>
      </c>
      <c r="BA242" s="18">
        <v>0</v>
      </c>
      <c r="BB242" s="18">
        <f>Table2[[#This Row],[MRT Savings
Through Current FY]]+Table2[[#This Row],[MRT Savings
Next FY &amp; After]]</f>
        <v>24.2057</v>
      </c>
      <c r="BC242" s="18">
        <v>0</v>
      </c>
      <c r="BD242" s="18">
        <v>0</v>
      </c>
      <c r="BE242" s="18">
        <v>0</v>
      </c>
      <c r="BF242" s="18">
        <f>Table2[[#This Row],[ST Savings
Through Current FY]]+Table2[[#This Row],[ST Savings
Next FY &amp; After]]</f>
        <v>0</v>
      </c>
      <c r="BG242" s="18">
        <v>0</v>
      </c>
      <c r="BH242" s="18">
        <v>0</v>
      </c>
      <c r="BI242" s="18">
        <v>0</v>
      </c>
      <c r="BJ242" s="18">
        <f>Table2[[#This Row],[Energy Savings
Through Current FY]]+Table2[[#This Row],[Energy Savings
Next FY &amp; After]]</f>
        <v>0</v>
      </c>
      <c r="BK242" s="18">
        <v>0.1459</v>
      </c>
      <c r="BL242" s="18">
        <v>6.3296000000000001</v>
      </c>
      <c r="BM242" s="18">
        <v>0.30470000000000003</v>
      </c>
      <c r="BN242" s="18">
        <f>Table2[[#This Row],[Bond Savings
Through Current FY]]+Table2[[#This Row],[Bond Savings
Next FY &amp; After]]</f>
        <v>6.6343000000000005</v>
      </c>
      <c r="BO242" s="18">
        <v>0.1459</v>
      </c>
      <c r="BP242" s="18">
        <v>30.535299999999999</v>
      </c>
      <c r="BQ242" s="18">
        <v>0.30470000000000003</v>
      </c>
      <c r="BR242" s="18">
        <f>Table2[[#This Row],[Total Savings
Through Current FY]]+Table2[[#This Row],[Total Savings
Next FY &amp; After]]</f>
        <v>30.84</v>
      </c>
      <c r="BS242" s="18">
        <v>0</v>
      </c>
      <c r="BT242" s="18">
        <v>0</v>
      </c>
      <c r="BU242" s="18">
        <v>0</v>
      </c>
      <c r="BV242" s="18">
        <f>Table2[[#This Row],[Recapture, Cancellation, or Reduction
Through Current FY]]+Table2[[#This Row],[Recapture, Cancellation, or Reduction
Next FY &amp; After]]</f>
        <v>0</v>
      </c>
      <c r="BW242" s="18">
        <v>0</v>
      </c>
      <c r="BX242" s="18">
        <v>0</v>
      </c>
      <c r="BY242" s="18">
        <v>0</v>
      </c>
      <c r="BZ242" s="18">
        <f>Table2[[#This Row],[Penalty Paid
Through Current FY]]+Table2[[#This Row],[Penalty Paid
Next FY &amp; After]]</f>
        <v>0</v>
      </c>
      <c r="CA242" s="18">
        <v>0</v>
      </c>
      <c r="CB242" s="18">
        <v>0</v>
      </c>
      <c r="CC242" s="18">
        <v>0</v>
      </c>
      <c r="CD242" s="18">
        <f>Table2[[#This Row],[Total Recapture &amp; Penalties
Through Current FY]]+Table2[[#This Row],[Total Recapture &amp; Penalties
Next FY &amp; After]]</f>
        <v>0</v>
      </c>
      <c r="CE242" s="18">
        <v>51.703800000000001</v>
      </c>
      <c r="CF242" s="18">
        <v>752.47439999999995</v>
      </c>
      <c r="CG242" s="18">
        <v>121.2765</v>
      </c>
      <c r="CH242" s="18">
        <f>Table2[[#This Row],[Total Net Tax Revenue Generated
Through Current FY]]+Table2[[#This Row],[Total Net Tax Revenue Generated
Next FY &amp; After]]</f>
        <v>873.7509</v>
      </c>
      <c r="CI242" s="18">
        <v>0</v>
      </c>
      <c r="CJ242" s="18">
        <v>0</v>
      </c>
      <c r="CK242" s="18">
        <v>0</v>
      </c>
      <c r="CL242" s="18">
        <v>0</v>
      </c>
      <c r="CM242" s="43">
        <v>0</v>
      </c>
      <c r="CN242" s="43">
        <v>0</v>
      </c>
      <c r="CO242" s="43">
        <v>0</v>
      </c>
      <c r="CP242" s="43">
        <v>16</v>
      </c>
      <c r="CQ242" s="43">
        <f>Table2[[#This Row],[Total Number of Industrial Jobs]]+Table2[[#This Row],[Total Number of Restaurant Jobs]]+Table2[[#This Row],[Total Number of Retail Jobs]]+Table2[[#This Row],[Total Number of Other Jobs]]</f>
        <v>16</v>
      </c>
      <c r="CR242" s="43">
        <v>0</v>
      </c>
      <c r="CS242" s="43">
        <v>0</v>
      </c>
      <c r="CT242" s="43">
        <v>0</v>
      </c>
      <c r="CU242" s="43">
        <v>16</v>
      </c>
      <c r="CV242" s="43">
        <f>Table2[[#This Row],[Number of Industrial Jobs Earning a Living Wage or more]]+Table2[[#This Row],[Number of Restaurant Jobs Earning a Living Wage or more]]+Table2[[#This Row],[Number of Retail Jobs Earning a Living Wage or more]]+Table2[[#This Row],[Number of Other Jobs Earning a Living Wage or more]]</f>
        <v>16</v>
      </c>
      <c r="CW242" s="47">
        <v>0</v>
      </c>
      <c r="CX242" s="47">
        <v>0</v>
      </c>
      <c r="CY242" s="47">
        <v>0</v>
      </c>
      <c r="CZ242" s="47">
        <v>100</v>
      </c>
      <c r="DA242" s="42">
        <v>1</v>
      </c>
      <c r="DB242" s="4"/>
      <c r="DE242" s="3"/>
      <c r="DF242" s="4"/>
      <c r="DG242" s="4"/>
      <c r="DH242" s="11"/>
      <c r="DI242" s="3"/>
      <c r="DJ242" s="1"/>
      <c r="DK242" s="1"/>
      <c r="DL242" s="1"/>
    </row>
    <row r="243" spans="1:116" x14ac:dyDescent="0.2">
      <c r="A243" s="12">
        <v>93947</v>
      </c>
      <c r="B243" s="14" t="s">
        <v>729</v>
      </c>
      <c r="C243" s="15" t="s">
        <v>1610</v>
      </c>
      <c r="D243" s="15" t="s">
        <v>608</v>
      </c>
      <c r="E243" s="25" t="s">
        <v>1724</v>
      </c>
      <c r="F243" s="26" t="s">
        <v>617</v>
      </c>
      <c r="G243" s="16">
        <v>80500000</v>
      </c>
      <c r="H243" s="14" t="s">
        <v>91</v>
      </c>
      <c r="I243" s="14" t="s">
        <v>730</v>
      </c>
      <c r="J243" s="12">
        <v>13</v>
      </c>
      <c r="K243" s="14" t="s">
        <v>25</v>
      </c>
      <c r="L243" s="15" t="s">
        <v>2200</v>
      </c>
      <c r="M243" s="15" t="s">
        <v>2108</v>
      </c>
      <c r="N243" s="15">
        <v>148305</v>
      </c>
      <c r="O243" s="15">
        <v>280000</v>
      </c>
      <c r="P243" s="13">
        <v>0</v>
      </c>
      <c r="Q243" s="13">
        <v>0</v>
      </c>
      <c r="R243" s="13">
        <v>0</v>
      </c>
      <c r="S243" s="13">
        <v>0</v>
      </c>
      <c r="T243" s="13">
        <v>15</v>
      </c>
      <c r="U243" s="13">
        <v>0</v>
      </c>
      <c r="V243" s="13">
        <v>456</v>
      </c>
      <c r="W243" s="13">
        <v>27</v>
      </c>
      <c r="X243" s="13">
        <v>0</v>
      </c>
      <c r="Y243" s="13">
        <v>498</v>
      </c>
      <c r="Z243" s="13">
        <v>490</v>
      </c>
      <c r="AA243" s="13">
        <v>0.20080321285140559</v>
      </c>
      <c r="AB243" s="13" t="s">
        <v>16</v>
      </c>
      <c r="AC243" s="13" t="s">
        <v>17</v>
      </c>
      <c r="AD243" s="17">
        <v>0</v>
      </c>
      <c r="AE243" s="13">
        <v>0</v>
      </c>
      <c r="AF243" s="13">
        <v>0</v>
      </c>
      <c r="AG243" s="13">
        <v>0</v>
      </c>
      <c r="AH243" s="13">
        <v>0</v>
      </c>
      <c r="AI243" s="18">
        <v>3292.3035</v>
      </c>
      <c r="AJ243" s="18">
        <v>25931.800899999998</v>
      </c>
      <c r="AK243" s="18">
        <v>25826.694299999999</v>
      </c>
      <c r="AL243" s="27">
        <f>Table2[[#This Row],[Direct Tax Revenue
Through Current FY]]+Table2[[#This Row],[Direct Tax Revenue
Next FY &amp; After]]</f>
        <v>51758.495199999998</v>
      </c>
      <c r="AM243" s="18">
        <v>4040.6129000000001</v>
      </c>
      <c r="AN243" s="18">
        <v>27659.061900000001</v>
      </c>
      <c r="AO243" s="18">
        <v>31696.859799999998</v>
      </c>
      <c r="AP243" s="18">
        <f>Table2[[#This Row],[Indirect  &amp; Induced Tax Revenue
Through Current FY]]+Table2[[#This Row],[Indirect  &amp; Induced Tax Revenue
Next FY &amp; After]]</f>
        <v>59355.921699999999</v>
      </c>
      <c r="AQ243" s="18">
        <v>7332.9164000000001</v>
      </c>
      <c r="AR243" s="18">
        <v>53590.862800000003</v>
      </c>
      <c r="AS243" s="18">
        <v>57523.554100000001</v>
      </c>
      <c r="AT243" s="18">
        <f>Table2[[#This Row],[Total Tax Revenue Generated
Through Current FY]]+Table2[[#This Row],[Total Tax Revenues Generated 
Next FY &amp; After]]</f>
        <v>111114.41690000001</v>
      </c>
      <c r="AU243" s="18">
        <f>VLOOKUP(A:A,[1]AssistancePivot!$1:$1048576,86,FALSE)</f>
        <v>0</v>
      </c>
      <c r="AV243" s="18">
        <v>0</v>
      </c>
      <c r="AW243" s="18">
        <v>0</v>
      </c>
      <c r="AX243" s="18">
        <v>0</v>
      </c>
      <c r="AY243" s="18">
        <v>0</v>
      </c>
      <c r="AZ243" s="18">
        <v>1055.1856</v>
      </c>
      <c r="BA243" s="18">
        <v>0</v>
      </c>
      <c r="BB243" s="18">
        <f>Table2[[#This Row],[MRT Savings
Through Current FY]]+Table2[[#This Row],[MRT Savings
Next FY &amp; After]]</f>
        <v>1055.1856</v>
      </c>
      <c r="BC243" s="18">
        <v>0</v>
      </c>
      <c r="BD243" s="18">
        <v>0</v>
      </c>
      <c r="BE243" s="18">
        <v>0</v>
      </c>
      <c r="BF243" s="18">
        <f>Table2[[#This Row],[ST Savings
Through Current FY]]+Table2[[#This Row],[ST Savings
Next FY &amp; After]]</f>
        <v>0</v>
      </c>
      <c r="BG243" s="18">
        <v>0</v>
      </c>
      <c r="BH243" s="18">
        <v>0</v>
      </c>
      <c r="BI243" s="18">
        <v>0</v>
      </c>
      <c r="BJ243" s="18">
        <f>Table2[[#This Row],[Energy Savings
Through Current FY]]+Table2[[#This Row],[Energy Savings
Next FY &amp; After]]</f>
        <v>0</v>
      </c>
      <c r="BK243" s="18">
        <v>59.968000000000004</v>
      </c>
      <c r="BL243" s="18">
        <v>395.67270000000002</v>
      </c>
      <c r="BM243" s="18">
        <v>357.63040000000001</v>
      </c>
      <c r="BN243" s="18">
        <f>Table2[[#This Row],[Bond Savings
Through Current FY]]+Table2[[#This Row],[Bond Savings
Next FY &amp; After]]</f>
        <v>753.30310000000009</v>
      </c>
      <c r="BO243" s="18">
        <v>59.968000000000004</v>
      </c>
      <c r="BP243" s="18">
        <v>1450.8583000000001</v>
      </c>
      <c r="BQ243" s="18">
        <v>357.63040000000001</v>
      </c>
      <c r="BR243" s="18">
        <f>Table2[[#This Row],[Total Savings
Through Current FY]]+Table2[[#This Row],[Total Savings
Next FY &amp; After]]</f>
        <v>1808.4887000000001</v>
      </c>
      <c r="BS243" s="18">
        <v>0</v>
      </c>
      <c r="BT243" s="18">
        <v>0</v>
      </c>
      <c r="BU243" s="18">
        <v>0</v>
      </c>
      <c r="BV243" s="18">
        <f>Table2[[#This Row],[Recapture, Cancellation, or Reduction
Through Current FY]]+Table2[[#This Row],[Recapture, Cancellation, or Reduction
Next FY &amp; After]]</f>
        <v>0</v>
      </c>
      <c r="BW243" s="18">
        <v>0</v>
      </c>
      <c r="BX243" s="18">
        <v>0</v>
      </c>
      <c r="BY243" s="18">
        <v>0</v>
      </c>
      <c r="BZ243" s="18">
        <f>Table2[[#This Row],[Penalty Paid
Through Current FY]]+Table2[[#This Row],[Penalty Paid
Next FY &amp; After]]</f>
        <v>0</v>
      </c>
      <c r="CA243" s="18">
        <v>0</v>
      </c>
      <c r="CB243" s="18">
        <v>0</v>
      </c>
      <c r="CC243" s="18">
        <v>0</v>
      </c>
      <c r="CD243" s="18">
        <f>Table2[[#This Row],[Total Recapture &amp; Penalties
Through Current FY]]+Table2[[#This Row],[Total Recapture &amp; Penalties
Next FY &amp; After]]</f>
        <v>0</v>
      </c>
      <c r="CE243" s="18">
        <v>7272.9484000000002</v>
      </c>
      <c r="CF243" s="18">
        <v>52140.004500000003</v>
      </c>
      <c r="CG243" s="18">
        <v>57165.923699999999</v>
      </c>
      <c r="CH243" s="18">
        <f>Table2[[#This Row],[Total Net Tax Revenue Generated
Through Current FY]]+Table2[[#This Row],[Total Net Tax Revenue Generated
Next FY &amp; After]]</f>
        <v>109305.92819999999</v>
      </c>
      <c r="CI243" s="18">
        <v>0</v>
      </c>
      <c r="CJ243" s="18">
        <v>0</v>
      </c>
      <c r="CK243" s="18">
        <v>0</v>
      </c>
      <c r="CL243" s="18">
        <v>0</v>
      </c>
      <c r="CM243" s="43">
        <v>0</v>
      </c>
      <c r="CN243" s="43">
        <v>0</v>
      </c>
      <c r="CO243" s="43">
        <v>0</v>
      </c>
      <c r="CP243" s="43">
        <v>498</v>
      </c>
      <c r="CQ243" s="43">
        <f>Table2[[#This Row],[Total Number of Industrial Jobs]]+Table2[[#This Row],[Total Number of Restaurant Jobs]]+Table2[[#This Row],[Total Number of Retail Jobs]]+Table2[[#This Row],[Total Number of Other Jobs]]</f>
        <v>498</v>
      </c>
      <c r="CR243" s="43">
        <v>0</v>
      </c>
      <c r="CS243" s="43">
        <v>0</v>
      </c>
      <c r="CT243" s="43">
        <v>0</v>
      </c>
      <c r="CU243" s="43">
        <v>498</v>
      </c>
      <c r="CV243" s="43">
        <f>Table2[[#This Row],[Number of Industrial Jobs Earning a Living Wage or more]]+Table2[[#This Row],[Number of Restaurant Jobs Earning a Living Wage or more]]+Table2[[#This Row],[Number of Retail Jobs Earning a Living Wage or more]]+Table2[[#This Row],[Number of Other Jobs Earning a Living Wage or more]]</f>
        <v>498</v>
      </c>
      <c r="CW243" s="47">
        <v>0</v>
      </c>
      <c r="CX243" s="47">
        <v>0</v>
      </c>
      <c r="CY243" s="47">
        <v>0</v>
      </c>
      <c r="CZ243" s="47">
        <v>100</v>
      </c>
      <c r="DA243" s="42">
        <v>1</v>
      </c>
      <c r="DB243" s="4"/>
      <c r="DE243" s="3"/>
      <c r="DF243" s="4"/>
      <c r="DG243" s="4"/>
      <c r="DH243" s="11"/>
      <c r="DI243" s="3"/>
      <c r="DJ243" s="1"/>
      <c r="DK243" s="1"/>
      <c r="DL243" s="1"/>
    </row>
    <row r="244" spans="1:116" x14ac:dyDescent="0.2">
      <c r="A244" s="12">
        <v>94192</v>
      </c>
      <c r="B244" s="14" t="s">
        <v>1176</v>
      </c>
      <c r="C244" s="15" t="s">
        <v>1580</v>
      </c>
      <c r="D244" s="15" t="s">
        <v>1175</v>
      </c>
      <c r="E244" s="25" t="s">
        <v>1720</v>
      </c>
      <c r="F244" s="26" t="s">
        <v>395</v>
      </c>
      <c r="G244" s="16">
        <v>0</v>
      </c>
      <c r="H244" s="14" t="s">
        <v>15</v>
      </c>
      <c r="I244" s="14" t="s">
        <v>815</v>
      </c>
      <c r="J244" s="12">
        <v>3</v>
      </c>
      <c r="K244" s="14" t="s">
        <v>94</v>
      </c>
      <c r="L244" s="15" t="s">
        <v>2188</v>
      </c>
      <c r="M244" s="15" t="s">
        <v>2380</v>
      </c>
      <c r="N244" s="15">
        <v>0</v>
      </c>
      <c r="O244" s="15">
        <v>31035</v>
      </c>
      <c r="P244" s="13">
        <v>0</v>
      </c>
      <c r="Q244" s="13">
        <v>0</v>
      </c>
      <c r="R244" s="13">
        <v>0</v>
      </c>
      <c r="S244" s="13">
        <v>0</v>
      </c>
      <c r="T244" s="13">
        <v>0</v>
      </c>
      <c r="U244" s="13">
        <v>0</v>
      </c>
      <c r="V244" s="13">
        <v>172</v>
      </c>
      <c r="W244" s="13">
        <v>0</v>
      </c>
      <c r="X244" s="13">
        <v>0</v>
      </c>
      <c r="Y244" s="13">
        <v>172</v>
      </c>
      <c r="Z244" s="13">
        <v>172</v>
      </c>
      <c r="AA244" s="13">
        <v>0</v>
      </c>
      <c r="AB244" s="13" t="s">
        <v>17</v>
      </c>
      <c r="AC244" s="13" t="s">
        <v>17</v>
      </c>
      <c r="AD244" s="17">
        <v>0</v>
      </c>
      <c r="AE244" s="13">
        <v>0</v>
      </c>
      <c r="AF244" s="13">
        <v>0</v>
      </c>
      <c r="AG244" s="13">
        <v>0</v>
      </c>
      <c r="AH244" s="13">
        <v>0</v>
      </c>
      <c r="AI244" s="18">
        <v>1563.3375000000001</v>
      </c>
      <c r="AJ244" s="18">
        <v>2648.1019000000001</v>
      </c>
      <c r="AK244" s="18">
        <v>21503.7107</v>
      </c>
      <c r="AL244" s="27">
        <f>Table2[[#This Row],[Direct Tax Revenue
Through Current FY]]+Table2[[#This Row],[Direct Tax Revenue
Next FY &amp; After]]</f>
        <v>24151.812600000001</v>
      </c>
      <c r="AM244" s="18">
        <v>523.17870000000005</v>
      </c>
      <c r="AN244" s="18">
        <v>436.17739999999998</v>
      </c>
      <c r="AO244" s="18">
        <v>7196.326</v>
      </c>
      <c r="AP244" s="18">
        <f>Table2[[#This Row],[Indirect  &amp; Induced Tax Revenue
Through Current FY]]+Table2[[#This Row],[Indirect  &amp; Induced Tax Revenue
Next FY &amp; After]]</f>
        <v>7632.5033999999996</v>
      </c>
      <c r="AQ244" s="18">
        <v>2086.5162</v>
      </c>
      <c r="AR244" s="18">
        <v>3084.2793000000001</v>
      </c>
      <c r="AS244" s="18">
        <v>28700.036700000001</v>
      </c>
      <c r="AT244" s="18">
        <f>Table2[[#This Row],[Total Tax Revenue Generated
Through Current FY]]+Table2[[#This Row],[Total Tax Revenues Generated 
Next FY &amp; After]]</f>
        <v>31784.315999999999</v>
      </c>
      <c r="AU244" s="18">
        <f>VLOOKUP(A:A,[1]AssistancePivot!$1:$1048576,86,FALSE)</f>
        <v>362.47770000000003</v>
      </c>
      <c r="AV244" s="18">
        <v>840.09479999999996</v>
      </c>
      <c r="AW244" s="18">
        <v>4985.8814000000002</v>
      </c>
      <c r="AX244" s="18">
        <v>5825.9762000000001</v>
      </c>
      <c r="AY244" s="18">
        <v>0</v>
      </c>
      <c r="AZ244" s="18">
        <v>0</v>
      </c>
      <c r="BA244" s="18">
        <v>0</v>
      </c>
      <c r="BB244" s="18">
        <f>Table2[[#This Row],[MRT Savings
Through Current FY]]+Table2[[#This Row],[MRT Savings
Next FY &amp; After]]</f>
        <v>0</v>
      </c>
      <c r="BC244" s="18">
        <v>0</v>
      </c>
      <c r="BD244" s="18">
        <v>0</v>
      </c>
      <c r="BE244" s="18">
        <v>0</v>
      </c>
      <c r="BF244" s="18">
        <f>Table2[[#This Row],[ST Savings
Through Current FY]]+Table2[[#This Row],[ST Savings
Next FY &amp; After]]</f>
        <v>0</v>
      </c>
      <c r="BG244" s="18">
        <v>0</v>
      </c>
      <c r="BH244" s="18">
        <v>0</v>
      </c>
      <c r="BI244" s="18">
        <v>0</v>
      </c>
      <c r="BJ244" s="18">
        <f>Table2[[#This Row],[Energy Savings
Through Current FY]]+Table2[[#This Row],[Energy Savings
Next FY &amp; After]]</f>
        <v>0</v>
      </c>
      <c r="BK244" s="18">
        <v>0</v>
      </c>
      <c r="BL244" s="18">
        <v>0</v>
      </c>
      <c r="BM244" s="18">
        <v>0</v>
      </c>
      <c r="BN244" s="18">
        <f>Table2[[#This Row],[Bond Savings
Through Current FY]]+Table2[[#This Row],[Bond Savings
Next FY &amp; After]]</f>
        <v>0</v>
      </c>
      <c r="BO244" s="18">
        <v>362.47770000000003</v>
      </c>
      <c r="BP244" s="18">
        <v>840.09479999999996</v>
      </c>
      <c r="BQ244" s="18">
        <v>4985.8814000000002</v>
      </c>
      <c r="BR244" s="18">
        <f>Table2[[#This Row],[Total Savings
Through Current FY]]+Table2[[#This Row],[Total Savings
Next FY &amp; After]]</f>
        <v>5825.9762000000001</v>
      </c>
      <c r="BS244" s="18">
        <v>0</v>
      </c>
      <c r="BT244" s="18">
        <v>0</v>
      </c>
      <c r="BU244" s="18">
        <v>0</v>
      </c>
      <c r="BV244" s="18">
        <f>Table2[[#This Row],[Recapture, Cancellation, or Reduction
Through Current FY]]+Table2[[#This Row],[Recapture, Cancellation, or Reduction
Next FY &amp; After]]</f>
        <v>0</v>
      </c>
      <c r="BW244" s="18">
        <v>0</v>
      </c>
      <c r="BX244" s="18">
        <v>0</v>
      </c>
      <c r="BY244" s="18">
        <v>0</v>
      </c>
      <c r="BZ244" s="18">
        <f>Table2[[#This Row],[Penalty Paid
Through Current FY]]+Table2[[#This Row],[Penalty Paid
Next FY &amp; After]]</f>
        <v>0</v>
      </c>
      <c r="CA244" s="18">
        <v>0</v>
      </c>
      <c r="CB244" s="18">
        <v>0</v>
      </c>
      <c r="CC244" s="18">
        <v>0</v>
      </c>
      <c r="CD244" s="18">
        <f>Table2[[#This Row],[Total Recapture &amp; Penalties
Through Current FY]]+Table2[[#This Row],[Total Recapture &amp; Penalties
Next FY &amp; After]]</f>
        <v>0</v>
      </c>
      <c r="CE244" s="18">
        <v>1724.0385000000001</v>
      </c>
      <c r="CF244" s="18">
        <v>2244.1844999999998</v>
      </c>
      <c r="CG244" s="18">
        <v>23714.155299999999</v>
      </c>
      <c r="CH244" s="18">
        <f>Table2[[#This Row],[Total Net Tax Revenue Generated
Through Current FY]]+Table2[[#This Row],[Total Net Tax Revenue Generated
Next FY &amp; After]]</f>
        <v>25958.339799999998</v>
      </c>
      <c r="CI244" s="18">
        <v>0</v>
      </c>
      <c r="CJ244" s="18">
        <v>0</v>
      </c>
      <c r="CK244" s="18">
        <v>0</v>
      </c>
      <c r="CL244" s="18">
        <v>0</v>
      </c>
      <c r="CM244" s="43">
        <v>0</v>
      </c>
      <c r="CN244" s="43">
        <v>0</v>
      </c>
      <c r="CO244" s="43">
        <v>0</v>
      </c>
      <c r="CP244" s="43">
        <v>172</v>
      </c>
      <c r="CQ244" s="43">
        <f>Table2[[#This Row],[Total Number of Industrial Jobs]]+Table2[[#This Row],[Total Number of Restaurant Jobs]]+Table2[[#This Row],[Total Number of Retail Jobs]]+Table2[[#This Row],[Total Number of Other Jobs]]</f>
        <v>172</v>
      </c>
      <c r="CR244" s="43">
        <v>0</v>
      </c>
      <c r="CS244" s="43">
        <v>0</v>
      </c>
      <c r="CT244" s="43">
        <v>0</v>
      </c>
      <c r="CU244" s="43">
        <v>172</v>
      </c>
      <c r="CV244" s="43">
        <f>Table2[[#This Row],[Number of Industrial Jobs Earning a Living Wage or more]]+Table2[[#This Row],[Number of Restaurant Jobs Earning a Living Wage or more]]+Table2[[#This Row],[Number of Retail Jobs Earning a Living Wage or more]]+Table2[[#This Row],[Number of Other Jobs Earning a Living Wage or more]]</f>
        <v>172</v>
      </c>
      <c r="CW244" s="47">
        <v>0</v>
      </c>
      <c r="CX244" s="47">
        <v>0</v>
      </c>
      <c r="CY244" s="47">
        <v>0</v>
      </c>
      <c r="CZ244" s="47">
        <v>100</v>
      </c>
      <c r="DA244" s="42">
        <v>1</v>
      </c>
      <c r="DB244" s="4"/>
      <c r="DE244" s="3"/>
      <c r="DF244" s="4"/>
      <c r="DG244" s="4"/>
      <c r="DH244" s="11"/>
      <c r="DI244" s="3"/>
      <c r="DJ244" s="1"/>
      <c r="DK244" s="1"/>
      <c r="DL244" s="1"/>
    </row>
    <row r="245" spans="1:116" x14ac:dyDescent="0.2">
      <c r="A245" s="12">
        <v>93987</v>
      </c>
      <c r="B245" s="14" t="s">
        <v>804</v>
      </c>
      <c r="C245" s="15" t="s">
        <v>1509</v>
      </c>
      <c r="D245" s="15" t="s">
        <v>806</v>
      </c>
      <c r="E245" s="25" t="s">
        <v>1750</v>
      </c>
      <c r="F245" s="26" t="s">
        <v>670</v>
      </c>
      <c r="G245" s="16">
        <v>5000000</v>
      </c>
      <c r="H245" s="14" t="s">
        <v>449</v>
      </c>
      <c r="I245" s="14" t="s">
        <v>805</v>
      </c>
      <c r="J245" s="12">
        <v>8</v>
      </c>
      <c r="K245" s="14" t="s">
        <v>94</v>
      </c>
      <c r="L245" s="15" t="s">
        <v>2249</v>
      </c>
      <c r="M245" s="15" t="s">
        <v>2019</v>
      </c>
      <c r="N245" s="15">
        <v>435547</v>
      </c>
      <c r="O245" s="15">
        <v>12600</v>
      </c>
      <c r="P245" s="13">
        <v>55</v>
      </c>
      <c r="Q245" s="13">
        <v>87</v>
      </c>
      <c r="R245" s="13">
        <v>0</v>
      </c>
      <c r="S245" s="13">
        <v>0</v>
      </c>
      <c r="T245" s="13">
        <v>0</v>
      </c>
      <c r="U245" s="13">
        <v>0</v>
      </c>
      <c r="V245" s="13">
        <v>215</v>
      </c>
      <c r="W245" s="13">
        <v>0</v>
      </c>
      <c r="X245" s="13">
        <v>0</v>
      </c>
      <c r="Y245" s="13">
        <v>215</v>
      </c>
      <c r="Z245" s="13">
        <v>215</v>
      </c>
      <c r="AA245" s="13">
        <v>71.16279069767441</v>
      </c>
      <c r="AB245" s="13" t="s">
        <v>16</v>
      </c>
      <c r="AC245" s="13" t="s">
        <v>16</v>
      </c>
      <c r="AD245" s="17">
        <v>0</v>
      </c>
      <c r="AE245" s="13">
        <v>0</v>
      </c>
      <c r="AF245" s="13">
        <v>0</v>
      </c>
      <c r="AG245" s="13">
        <v>0</v>
      </c>
      <c r="AH245" s="13">
        <v>0</v>
      </c>
      <c r="AI245" s="18">
        <v>425.74799999999999</v>
      </c>
      <c r="AJ245" s="18">
        <v>2778.2363999999998</v>
      </c>
      <c r="AK245" s="18">
        <v>504.08699999999999</v>
      </c>
      <c r="AL245" s="27">
        <f>Table2[[#This Row],[Direct Tax Revenue
Through Current FY]]+Table2[[#This Row],[Direct Tax Revenue
Next FY &amp; After]]</f>
        <v>3282.3233999999998</v>
      </c>
      <c r="AM245" s="18">
        <v>798.23979999999995</v>
      </c>
      <c r="AN245" s="18">
        <v>5627.5411999999997</v>
      </c>
      <c r="AO245" s="18">
        <v>945.11869999999999</v>
      </c>
      <c r="AP245" s="18">
        <f>Table2[[#This Row],[Indirect  &amp; Induced Tax Revenue
Through Current FY]]+Table2[[#This Row],[Indirect  &amp; Induced Tax Revenue
Next FY &amp; After]]</f>
        <v>6572.6598999999997</v>
      </c>
      <c r="AQ245" s="18">
        <v>1223.9878000000001</v>
      </c>
      <c r="AR245" s="18">
        <v>8405.7775999999994</v>
      </c>
      <c r="AS245" s="18">
        <v>1449.2057</v>
      </c>
      <c r="AT245" s="18">
        <f>Table2[[#This Row],[Total Tax Revenue Generated
Through Current FY]]+Table2[[#This Row],[Total Tax Revenues Generated 
Next FY &amp; After]]</f>
        <v>9854.9832999999999</v>
      </c>
      <c r="AU245" s="18">
        <f>VLOOKUP(A:A,[1]AssistancePivot!$1:$1048576,86,FALSE)</f>
        <v>0</v>
      </c>
      <c r="AV245" s="18">
        <v>0</v>
      </c>
      <c r="AW245" s="18">
        <v>0</v>
      </c>
      <c r="AX245" s="18">
        <v>0</v>
      </c>
      <c r="AY245" s="18">
        <v>0</v>
      </c>
      <c r="AZ245" s="18">
        <v>0</v>
      </c>
      <c r="BA245" s="18">
        <v>0</v>
      </c>
      <c r="BB245" s="18">
        <f>Table2[[#This Row],[MRT Savings
Through Current FY]]+Table2[[#This Row],[MRT Savings
Next FY &amp; After]]</f>
        <v>0</v>
      </c>
      <c r="BC245" s="18">
        <v>0</v>
      </c>
      <c r="BD245" s="18">
        <v>0</v>
      </c>
      <c r="BE245" s="18">
        <v>0</v>
      </c>
      <c r="BF245" s="18">
        <f>Table2[[#This Row],[ST Savings
Through Current FY]]+Table2[[#This Row],[ST Savings
Next FY &amp; After]]</f>
        <v>0</v>
      </c>
      <c r="BG245" s="18">
        <v>22.160699999999999</v>
      </c>
      <c r="BH245" s="18">
        <v>124.521</v>
      </c>
      <c r="BI245" s="18">
        <v>26.238399999999999</v>
      </c>
      <c r="BJ245" s="18">
        <f>Table2[[#This Row],[Energy Savings
Through Current FY]]+Table2[[#This Row],[Energy Savings
Next FY &amp; After]]</f>
        <v>150.7594</v>
      </c>
      <c r="BK245" s="18">
        <v>0</v>
      </c>
      <c r="BL245" s="18">
        <v>0</v>
      </c>
      <c r="BM245" s="18">
        <v>0</v>
      </c>
      <c r="BN245" s="18">
        <f>Table2[[#This Row],[Bond Savings
Through Current FY]]+Table2[[#This Row],[Bond Savings
Next FY &amp; After]]</f>
        <v>0</v>
      </c>
      <c r="BO245" s="18">
        <v>22.160699999999999</v>
      </c>
      <c r="BP245" s="18">
        <v>124.521</v>
      </c>
      <c r="BQ245" s="18">
        <v>26.238399999999999</v>
      </c>
      <c r="BR245" s="18">
        <f>Table2[[#This Row],[Total Savings
Through Current FY]]+Table2[[#This Row],[Total Savings
Next FY &amp; After]]</f>
        <v>150.7594</v>
      </c>
      <c r="BS245" s="18">
        <v>0</v>
      </c>
      <c r="BT245" s="18">
        <v>0</v>
      </c>
      <c r="BU245" s="18">
        <v>0</v>
      </c>
      <c r="BV245" s="18">
        <f>Table2[[#This Row],[Recapture, Cancellation, or Reduction
Through Current FY]]+Table2[[#This Row],[Recapture, Cancellation, or Reduction
Next FY &amp; After]]</f>
        <v>0</v>
      </c>
      <c r="BW245" s="18">
        <v>0</v>
      </c>
      <c r="BX245" s="18">
        <v>0</v>
      </c>
      <c r="BY245" s="18">
        <v>0</v>
      </c>
      <c r="BZ245" s="18">
        <f>Table2[[#This Row],[Penalty Paid
Through Current FY]]+Table2[[#This Row],[Penalty Paid
Next FY &amp; After]]</f>
        <v>0</v>
      </c>
      <c r="CA245" s="18">
        <v>0</v>
      </c>
      <c r="CB245" s="18">
        <v>0</v>
      </c>
      <c r="CC245" s="18">
        <v>0</v>
      </c>
      <c r="CD245" s="18">
        <f>Table2[[#This Row],[Total Recapture &amp; Penalties
Through Current FY]]+Table2[[#This Row],[Total Recapture &amp; Penalties
Next FY &amp; After]]</f>
        <v>0</v>
      </c>
      <c r="CE245" s="18">
        <v>1201.8271</v>
      </c>
      <c r="CF245" s="18">
        <v>8281.2566000000006</v>
      </c>
      <c r="CG245" s="18">
        <v>1422.9673</v>
      </c>
      <c r="CH245" s="18">
        <f>Table2[[#This Row],[Total Net Tax Revenue Generated
Through Current FY]]+Table2[[#This Row],[Total Net Tax Revenue Generated
Next FY &amp; After]]</f>
        <v>9704.2239000000009</v>
      </c>
      <c r="CI245" s="18">
        <v>0</v>
      </c>
      <c r="CJ245" s="18">
        <v>320.72899999999998</v>
      </c>
      <c r="CK245" s="18">
        <v>0</v>
      </c>
      <c r="CL245" s="18">
        <v>0</v>
      </c>
      <c r="CM245" s="43">
        <v>0</v>
      </c>
      <c r="CN245" s="43">
        <v>0</v>
      </c>
      <c r="CO245" s="43">
        <v>0</v>
      </c>
      <c r="CP245" s="43">
        <v>215</v>
      </c>
      <c r="CQ245" s="43">
        <f>Table2[[#This Row],[Total Number of Industrial Jobs]]+Table2[[#This Row],[Total Number of Restaurant Jobs]]+Table2[[#This Row],[Total Number of Retail Jobs]]+Table2[[#This Row],[Total Number of Other Jobs]]</f>
        <v>215</v>
      </c>
      <c r="CR245" s="43">
        <v>0</v>
      </c>
      <c r="CS245" s="43">
        <v>0</v>
      </c>
      <c r="CT245" s="43">
        <v>0</v>
      </c>
      <c r="CU245" s="43">
        <v>215</v>
      </c>
      <c r="CV245" s="43">
        <f>Table2[[#This Row],[Number of Industrial Jobs Earning a Living Wage or more]]+Table2[[#This Row],[Number of Restaurant Jobs Earning a Living Wage or more]]+Table2[[#This Row],[Number of Retail Jobs Earning a Living Wage or more]]+Table2[[#This Row],[Number of Other Jobs Earning a Living Wage or more]]</f>
        <v>215</v>
      </c>
      <c r="CW245" s="47">
        <v>0</v>
      </c>
      <c r="CX245" s="47">
        <v>0</v>
      </c>
      <c r="CY245" s="47">
        <v>0</v>
      </c>
      <c r="CZ245" s="47">
        <v>100</v>
      </c>
      <c r="DA245" s="42">
        <v>1</v>
      </c>
      <c r="DB245" s="4"/>
      <c r="DE245" s="3"/>
      <c r="DF245" s="4"/>
      <c r="DG245" s="4"/>
      <c r="DH245" s="11"/>
      <c r="DI245" s="3"/>
      <c r="DJ245" s="1"/>
      <c r="DK245" s="1"/>
      <c r="DL245" s="1"/>
    </row>
    <row r="246" spans="1:116" x14ac:dyDescent="0.2">
      <c r="A246" s="12">
        <v>93819</v>
      </c>
      <c r="B246" s="14" t="s">
        <v>574</v>
      </c>
      <c r="C246" s="15" t="s">
        <v>1490</v>
      </c>
      <c r="D246" s="15" t="s">
        <v>576</v>
      </c>
      <c r="E246" s="25" t="s">
        <v>1710</v>
      </c>
      <c r="F246" s="26" t="s">
        <v>13</v>
      </c>
      <c r="G246" s="16">
        <v>19741250</v>
      </c>
      <c r="H246" s="14" t="s">
        <v>22</v>
      </c>
      <c r="I246" s="14" t="s">
        <v>575</v>
      </c>
      <c r="J246" s="12">
        <v>31</v>
      </c>
      <c r="K246" s="14" t="s">
        <v>20</v>
      </c>
      <c r="L246" s="15" t="s">
        <v>2154</v>
      </c>
      <c r="M246" s="15" t="s">
        <v>1925</v>
      </c>
      <c r="N246" s="15">
        <v>106000</v>
      </c>
      <c r="O246" s="15">
        <v>105989</v>
      </c>
      <c r="P246" s="13">
        <v>0</v>
      </c>
      <c r="Q246" s="13">
        <v>100</v>
      </c>
      <c r="R246" s="13">
        <v>0</v>
      </c>
      <c r="S246" s="13">
        <v>0</v>
      </c>
      <c r="T246" s="13">
        <v>4</v>
      </c>
      <c r="U246" s="13">
        <v>7</v>
      </c>
      <c r="V246" s="13">
        <v>118</v>
      </c>
      <c r="W246" s="13">
        <v>0</v>
      </c>
      <c r="X246" s="13">
        <v>0</v>
      </c>
      <c r="Y246" s="13">
        <v>129</v>
      </c>
      <c r="Z246" s="13">
        <v>127</v>
      </c>
      <c r="AA246" s="13">
        <v>0</v>
      </c>
      <c r="AB246" s="13" t="s">
        <v>16</v>
      </c>
      <c r="AC246" s="13" t="s">
        <v>16</v>
      </c>
      <c r="AD246" s="17">
        <v>0</v>
      </c>
      <c r="AE246" s="13">
        <v>0</v>
      </c>
      <c r="AF246" s="13">
        <v>0</v>
      </c>
      <c r="AG246" s="13">
        <v>0</v>
      </c>
      <c r="AH246" s="13">
        <v>0</v>
      </c>
      <c r="AI246" s="18">
        <v>1199.7313999999999</v>
      </c>
      <c r="AJ246" s="18">
        <v>8179.3519999999999</v>
      </c>
      <c r="AK246" s="18">
        <v>8966.2119999999995</v>
      </c>
      <c r="AL246" s="27">
        <f>Table2[[#This Row],[Direct Tax Revenue
Through Current FY]]+Table2[[#This Row],[Direct Tax Revenue
Next FY &amp; After]]</f>
        <v>17145.563999999998</v>
      </c>
      <c r="AM246" s="18">
        <v>617.34590000000003</v>
      </c>
      <c r="AN246" s="18">
        <v>4383.4584000000004</v>
      </c>
      <c r="AO246" s="18">
        <v>4613.7442000000001</v>
      </c>
      <c r="AP246" s="18">
        <f>Table2[[#This Row],[Indirect  &amp; Induced Tax Revenue
Through Current FY]]+Table2[[#This Row],[Indirect  &amp; Induced Tax Revenue
Next FY &amp; After]]</f>
        <v>8997.2026000000005</v>
      </c>
      <c r="AQ246" s="18">
        <v>1817.0772999999999</v>
      </c>
      <c r="AR246" s="18">
        <v>12562.8104</v>
      </c>
      <c r="AS246" s="18">
        <v>13579.956200000001</v>
      </c>
      <c r="AT246" s="18">
        <f>Table2[[#This Row],[Total Tax Revenue Generated
Through Current FY]]+Table2[[#This Row],[Total Tax Revenues Generated 
Next FY &amp; After]]</f>
        <v>26142.766600000003</v>
      </c>
      <c r="AU246" s="18">
        <f>VLOOKUP(A:A,[1]AssistancePivot!$1:$1048576,86,FALSE)</f>
        <v>320.96280000000002</v>
      </c>
      <c r="AV246" s="18">
        <v>3118.1439999999998</v>
      </c>
      <c r="AW246" s="18">
        <v>2398.7206999999999</v>
      </c>
      <c r="AX246" s="18">
        <v>5516.8647000000001</v>
      </c>
      <c r="AY246" s="18">
        <v>0</v>
      </c>
      <c r="AZ246" s="18">
        <v>202.27199999999999</v>
      </c>
      <c r="BA246" s="18">
        <v>0</v>
      </c>
      <c r="BB246" s="18">
        <f>Table2[[#This Row],[MRT Savings
Through Current FY]]+Table2[[#This Row],[MRT Savings
Next FY &amp; After]]</f>
        <v>202.27199999999999</v>
      </c>
      <c r="BC246" s="18">
        <v>0</v>
      </c>
      <c r="BD246" s="18">
        <v>0</v>
      </c>
      <c r="BE246" s="18">
        <v>0</v>
      </c>
      <c r="BF246" s="18">
        <f>Table2[[#This Row],[ST Savings
Through Current FY]]+Table2[[#This Row],[ST Savings
Next FY &amp; After]]</f>
        <v>0</v>
      </c>
      <c r="BG246" s="18">
        <v>0</v>
      </c>
      <c r="BH246" s="18">
        <v>0</v>
      </c>
      <c r="BI246" s="18">
        <v>0</v>
      </c>
      <c r="BJ246" s="18">
        <f>Table2[[#This Row],[Energy Savings
Through Current FY]]+Table2[[#This Row],[Energy Savings
Next FY &amp; After]]</f>
        <v>0</v>
      </c>
      <c r="BK246" s="18">
        <v>0</v>
      </c>
      <c r="BL246" s="18">
        <v>0</v>
      </c>
      <c r="BM246" s="18">
        <v>0</v>
      </c>
      <c r="BN246" s="18">
        <f>Table2[[#This Row],[Bond Savings
Through Current FY]]+Table2[[#This Row],[Bond Savings
Next FY &amp; After]]</f>
        <v>0</v>
      </c>
      <c r="BO246" s="18">
        <v>320.96280000000002</v>
      </c>
      <c r="BP246" s="18">
        <v>3320.4160000000002</v>
      </c>
      <c r="BQ246" s="18">
        <v>2398.7206999999999</v>
      </c>
      <c r="BR246" s="18">
        <f>Table2[[#This Row],[Total Savings
Through Current FY]]+Table2[[#This Row],[Total Savings
Next FY &amp; After]]</f>
        <v>5719.1367</v>
      </c>
      <c r="BS246" s="18">
        <v>0</v>
      </c>
      <c r="BT246" s="18">
        <v>0</v>
      </c>
      <c r="BU246" s="18">
        <v>0</v>
      </c>
      <c r="BV246" s="18">
        <f>Table2[[#This Row],[Recapture, Cancellation, or Reduction
Through Current FY]]+Table2[[#This Row],[Recapture, Cancellation, or Reduction
Next FY &amp; After]]</f>
        <v>0</v>
      </c>
      <c r="BW246" s="18">
        <v>0</v>
      </c>
      <c r="BX246" s="18">
        <v>0</v>
      </c>
      <c r="BY246" s="18">
        <v>0</v>
      </c>
      <c r="BZ246" s="18">
        <f>Table2[[#This Row],[Penalty Paid
Through Current FY]]+Table2[[#This Row],[Penalty Paid
Next FY &amp; After]]</f>
        <v>0</v>
      </c>
      <c r="CA246" s="18">
        <v>0</v>
      </c>
      <c r="CB246" s="18">
        <v>0</v>
      </c>
      <c r="CC246" s="18">
        <v>0</v>
      </c>
      <c r="CD246" s="18">
        <f>Table2[[#This Row],[Total Recapture &amp; Penalties
Through Current FY]]+Table2[[#This Row],[Total Recapture &amp; Penalties
Next FY &amp; After]]</f>
        <v>0</v>
      </c>
      <c r="CE246" s="18">
        <v>1496.1144999999999</v>
      </c>
      <c r="CF246" s="18">
        <v>9242.3943999999992</v>
      </c>
      <c r="CG246" s="18">
        <v>11181.235500000001</v>
      </c>
      <c r="CH246" s="18">
        <f>Table2[[#This Row],[Total Net Tax Revenue Generated
Through Current FY]]+Table2[[#This Row],[Total Net Tax Revenue Generated
Next FY &amp; After]]</f>
        <v>20423.6299</v>
      </c>
      <c r="CI246" s="18">
        <v>0</v>
      </c>
      <c r="CJ246" s="18">
        <v>0</v>
      </c>
      <c r="CK246" s="18">
        <v>0</v>
      </c>
      <c r="CL246" s="18">
        <v>0</v>
      </c>
      <c r="CM246" s="43">
        <v>10</v>
      </c>
      <c r="CN246" s="43">
        <v>0</v>
      </c>
      <c r="CO246" s="43">
        <v>0</v>
      </c>
      <c r="CP246" s="43">
        <v>119</v>
      </c>
      <c r="CQ246" s="43">
        <f>Table2[[#This Row],[Total Number of Industrial Jobs]]+Table2[[#This Row],[Total Number of Restaurant Jobs]]+Table2[[#This Row],[Total Number of Retail Jobs]]+Table2[[#This Row],[Total Number of Other Jobs]]</f>
        <v>129</v>
      </c>
      <c r="CR246" s="43">
        <v>10</v>
      </c>
      <c r="CS246" s="43">
        <v>0</v>
      </c>
      <c r="CT246" s="43">
        <v>0</v>
      </c>
      <c r="CU246" s="43">
        <v>119</v>
      </c>
      <c r="CV246" s="43">
        <f>Table2[[#This Row],[Number of Industrial Jobs Earning a Living Wage or more]]+Table2[[#This Row],[Number of Restaurant Jobs Earning a Living Wage or more]]+Table2[[#This Row],[Number of Retail Jobs Earning a Living Wage or more]]+Table2[[#This Row],[Number of Other Jobs Earning a Living Wage or more]]</f>
        <v>129</v>
      </c>
      <c r="CW246" s="47">
        <v>100</v>
      </c>
      <c r="CX246" s="47">
        <v>0</v>
      </c>
      <c r="CY246" s="47">
        <v>0</v>
      </c>
      <c r="CZ246" s="47">
        <v>100</v>
      </c>
      <c r="DA246" s="42">
        <v>1</v>
      </c>
      <c r="DB246" s="4"/>
      <c r="DE246" s="3"/>
      <c r="DF246" s="4"/>
      <c r="DG246" s="4"/>
      <c r="DH246" s="11"/>
      <c r="DI246" s="3"/>
      <c r="DJ246" s="1"/>
      <c r="DK246" s="1"/>
      <c r="DL246" s="1"/>
    </row>
    <row r="247" spans="1:116" x14ac:dyDescent="0.2">
      <c r="A247" s="12">
        <v>93876</v>
      </c>
      <c r="B247" s="14" t="s">
        <v>632</v>
      </c>
      <c r="C247" s="15" t="s">
        <v>1612</v>
      </c>
      <c r="D247" s="15" t="s">
        <v>634</v>
      </c>
      <c r="E247" s="25" t="s">
        <v>1662</v>
      </c>
      <c r="F247" s="26" t="s">
        <v>477</v>
      </c>
      <c r="G247" s="16">
        <v>2600000</v>
      </c>
      <c r="H247" s="14" t="s">
        <v>635</v>
      </c>
      <c r="I247" s="14" t="s">
        <v>633</v>
      </c>
      <c r="J247" s="12">
        <v>1</v>
      </c>
      <c r="K247" s="14" t="s">
        <v>94</v>
      </c>
      <c r="L247" s="15" t="s">
        <v>1960</v>
      </c>
      <c r="M247" s="15" t="s">
        <v>1923</v>
      </c>
      <c r="N247" s="15">
        <v>10072</v>
      </c>
      <c r="O247" s="15">
        <v>287708</v>
      </c>
      <c r="P247" s="13">
        <v>0</v>
      </c>
      <c r="Q247" s="13">
        <v>16</v>
      </c>
      <c r="R247" s="13">
        <v>0</v>
      </c>
      <c r="S247" s="13">
        <v>0</v>
      </c>
      <c r="T247" s="13">
        <v>17</v>
      </c>
      <c r="U247" s="13">
        <v>0</v>
      </c>
      <c r="V247" s="13">
        <v>120</v>
      </c>
      <c r="W247" s="13">
        <v>0</v>
      </c>
      <c r="X247" s="13">
        <v>0</v>
      </c>
      <c r="Y247" s="13">
        <v>137</v>
      </c>
      <c r="Z247" s="13">
        <v>128</v>
      </c>
      <c r="AA247" s="13">
        <v>76.642335766423358</v>
      </c>
      <c r="AB247" s="13" t="s">
        <v>16</v>
      </c>
      <c r="AC247" s="13" t="s">
        <v>16</v>
      </c>
      <c r="AD247" s="17">
        <v>0</v>
      </c>
      <c r="AE247" s="13">
        <v>0</v>
      </c>
      <c r="AF247" s="13">
        <v>0</v>
      </c>
      <c r="AG247" s="13">
        <v>0</v>
      </c>
      <c r="AH247" s="13">
        <v>0</v>
      </c>
      <c r="AI247" s="18">
        <v>189.60830000000001</v>
      </c>
      <c r="AJ247" s="18">
        <v>1247.4588000000001</v>
      </c>
      <c r="AK247" s="18">
        <v>693.48630000000003</v>
      </c>
      <c r="AL247" s="27">
        <f>Table2[[#This Row],[Direct Tax Revenue
Through Current FY]]+Table2[[#This Row],[Direct Tax Revenue
Next FY &amp; After]]</f>
        <v>1940.9451000000001</v>
      </c>
      <c r="AM247" s="18">
        <v>384.71749999999997</v>
      </c>
      <c r="AN247" s="18">
        <v>2490.2258999999999</v>
      </c>
      <c r="AO247" s="18">
        <v>1407.0916999999999</v>
      </c>
      <c r="AP247" s="18">
        <f>Table2[[#This Row],[Indirect  &amp; Induced Tax Revenue
Through Current FY]]+Table2[[#This Row],[Indirect  &amp; Induced Tax Revenue
Next FY &amp; After]]</f>
        <v>3897.3175999999999</v>
      </c>
      <c r="AQ247" s="18">
        <v>574.32579999999996</v>
      </c>
      <c r="AR247" s="18">
        <v>3737.6846999999998</v>
      </c>
      <c r="AS247" s="18">
        <v>2100.578</v>
      </c>
      <c r="AT247" s="18">
        <f>Table2[[#This Row],[Total Tax Revenue Generated
Through Current FY]]+Table2[[#This Row],[Total Tax Revenues Generated 
Next FY &amp; After]]</f>
        <v>5838.2626999999993</v>
      </c>
      <c r="AU247" s="18">
        <f>VLOOKUP(A:A,[1]AssistancePivot!$1:$1048576,86,FALSE)</f>
        <v>0</v>
      </c>
      <c r="AV247" s="18">
        <v>0</v>
      </c>
      <c r="AW247" s="18">
        <v>0</v>
      </c>
      <c r="AX247" s="18">
        <v>0</v>
      </c>
      <c r="AY247" s="18">
        <v>0</v>
      </c>
      <c r="AZ247" s="18">
        <v>109.05889999999999</v>
      </c>
      <c r="BA247" s="18">
        <v>0</v>
      </c>
      <c r="BB247" s="18">
        <f>Table2[[#This Row],[MRT Savings
Through Current FY]]+Table2[[#This Row],[MRT Savings
Next FY &amp; After]]</f>
        <v>109.05889999999999</v>
      </c>
      <c r="BC247" s="18">
        <v>0</v>
      </c>
      <c r="BD247" s="18">
        <v>0</v>
      </c>
      <c r="BE247" s="18">
        <v>0</v>
      </c>
      <c r="BF247" s="18">
        <f>Table2[[#This Row],[ST Savings
Through Current FY]]+Table2[[#This Row],[ST Savings
Next FY &amp; After]]</f>
        <v>0</v>
      </c>
      <c r="BG247" s="18">
        <v>0</v>
      </c>
      <c r="BH247" s="18">
        <v>0</v>
      </c>
      <c r="BI247" s="18">
        <v>0</v>
      </c>
      <c r="BJ247" s="18">
        <f>Table2[[#This Row],[Energy Savings
Through Current FY]]+Table2[[#This Row],[Energy Savings
Next FY &amp; After]]</f>
        <v>0</v>
      </c>
      <c r="BK247" s="18">
        <v>1.1476</v>
      </c>
      <c r="BL247" s="18">
        <v>14.5707</v>
      </c>
      <c r="BM247" s="18">
        <v>3.6795</v>
      </c>
      <c r="BN247" s="18">
        <f>Table2[[#This Row],[Bond Savings
Through Current FY]]+Table2[[#This Row],[Bond Savings
Next FY &amp; After]]</f>
        <v>18.2502</v>
      </c>
      <c r="BO247" s="18">
        <v>1.1476</v>
      </c>
      <c r="BP247" s="18">
        <v>123.6296</v>
      </c>
      <c r="BQ247" s="18">
        <v>3.6795</v>
      </c>
      <c r="BR247" s="18">
        <f>Table2[[#This Row],[Total Savings
Through Current FY]]+Table2[[#This Row],[Total Savings
Next FY &amp; After]]</f>
        <v>127.3091</v>
      </c>
      <c r="BS247" s="18">
        <v>0</v>
      </c>
      <c r="BT247" s="18">
        <v>0</v>
      </c>
      <c r="BU247" s="18">
        <v>0</v>
      </c>
      <c r="BV247" s="18">
        <f>Table2[[#This Row],[Recapture, Cancellation, or Reduction
Through Current FY]]+Table2[[#This Row],[Recapture, Cancellation, or Reduction
Next FY &amp; After]]</f>
        <v>0</v>
      </c>
      <c r="BW247" s="18">
        <v>0</v>
      </c>
      <c r="BX247" s="18">
        <v>0</v>
      </c>
      <c r="BY247" s="18">
        <v>0</v>
      </c>
      <c r="BZ247" s="18">
        <f>Table2[[#This Row],[Penalty Paid
Through Current FY]]+Table2[[#This Row],[Penalty Paid
Next FY &amp; After]]</f>
        <v>0</v>
      </c>
      <c r="CA247" s="18">
        <v>0</v>
      </c>
      <c r="CB247" s="18">
        <v>0</v>
      </c>
      <c r="CC247" s="18">
        <v>0</v>
      </c>
      <c r="CD247" s="18">
        <f>Table2[[#This Row],[Total Recapture &amp; Penalties
Through Current FY]]+Table2[[#This Row],[Total Recapture &amp; Penalties
Next FY &amp; After]]</f>
        <v>0</v>
      </c>
      <c r="CE247" s="18">
        <v>573.17819999999995</v>
      </c>
      <c r="CF247" s="18">
        <v>3614.0551</v>
      </c>
      <c r="CG247" s="18">
        <v>2096.8984999999998</v>
      </c>
      <c r="CH247" s="18">
        <f>Table2[[#This Row],[Total Net Tax Revenue Generated
Through Current FY]]+Table2[[#This Row],[Total Net Tax Revenue Generated
Next FY &amp; After]]</f>
        <v>5710.9535999999998</v>
      </c>
      <c r="CI247" s="18">
        <v>0</v>
      </c>
      <c r="CJ247" s="18">
        <v>0</v>
      </c>
      <c r="CK247" s="18">
        <v>0</v>
      </c>
      <c r="CL247" s="18">
        <v>0</v>
      </c>
      <c r="CM247" s="43">
        <v>0</v>
      </c>
      <c r="CN247" s="43">
        <v>0</v>
      </c>
      <c r="CO247" s="43">
        <v>0</v>
      </c>
      <c r="CP247" s="43">
        <v>137</v>
      </c>
      <c r="CQ247" s="43">
        <f>Table2[[#This Row],[Total Number of Industrial Jobs]]+Table2[[#This Row],[Total Number of Restaurant Jobs]]+Table2[[#This Row],[Total Number of Retail Jobs]]+Table2[[#This Row],[Total Number of Other Jobs]]</f>
        <v>137</v>
      </c>
      <c r="CR247" s="43">
        <v>0</v>
      </c>
      <c r="CS247" s="43">
        <v>0</v>
      </c>
      <c r="CT247" s="43">
        <v>0</v>
      </c>
      <c r="CU247" s="43">
        <v>137</v>
      </c>
      <c r="CV247" s="43">
        <f>Table2[[#This Row],[Number of Industrial Jobs Earning a Living Wage or more]]+Table2[[#This Row],[Number of Restaurant Jobs Earning a Living Wage or more]]+Table2[[#This Row],[Number of Retail Jobs Earning a Living Wage or more]]+Table2[[#This Row],[Number of Other Jobs Earning a Living Wage or more]]</f>
        <v>137</v>
      </c>
      <c r="CW247" s="47">
        <v>0</v>
      </c>
      <c r="CX247" s="47">
        <v>0</v>
      </c>
      <c r="CY247" s="47">
        <v>0</v>
      </c>
      <c r="CZ247" s="47">
        <v>100</v>
      </c>
      <c r="DA247" s="42">
        <v>1</v>
      </c>
      <c r="DB247" s="4"/>
      <c r="DE247" s="3"/>
      <c r="DF247" s="4"/>
      <c r="DG247" s="4"/>
      <c r="DH247" s="11"/>
      <c r="DI247" s="3"/>
      <c r="DJ247" s="1"/>
      <c r="DK247" s="1"/>
      <c r="DL247" s="1"/>
    </row>
    <row r="248" spans="1:116" x14ac:dyDescent="0.2">
      <c r="A248" s="12">
        <v>93885</v>
      </c>
      <c r="B248" s="14" t="s">
        <v>655</v>
      </c>
      <c r="C248" s="15" t="s">
        <v>1524</v>
      </c>
      <c r="D248" s="15" t="s">
        <v>657</v>
      </c>
      <c r="E248" s="25" t="s">
        <v>1731</v>
      </c>
      <c r="F248" s="26" t="s">
        <v>477</v>
      </c>
      <c r="G248" s="16">
        <v>21050000</v>
      </c>
      <c r="H248" s="14" t="s">
        <v>91</v>
      </c>
      <c r="I248" s="14" t="s">
        <v>656</v>
      </c>
      <c r="J248" s="12">
        <v>11</v>
      </c>
      <c r="K248" s="14" t="s">
        <v>25</v>
      </c>
      <c r="L248" s="15" t="s">
        <v>2215</v>
      </c>
      <c r="M248" s="15" t="s">
        <v>2216</v>
      </c>
      <c r="N248" s="15">
        <v>15245</v>
      </c>
      <c r="O248" s="15">
        <v>30345</v>
      </c>
      <c r="P248" s="13">
        <v>30</v>
      </c>
      <c r="Q248" s="13">
        <v>18</v>
      </c>
      <c r="R248" s="13">
        <v>0</v>
      </c>
      <c r="S248" s="13">
        <v>0</v>
      </c>
      <c r="T248" s="13">
        <v>0</v>
      </c>
      <c r="U248" s="13">
        <v>0</v>
      </c>
      <c r="V248" s="13">
        <v>31</v>
      </c>
      <c r="W248" s="13">
        <v>1</v>
      </c>
      <c r="X248" s="13">
        <v>0</v>
      </c>
      <c r="Y248" s="13">
        <v>32</v>
      </c>
      <c r="Z248" s="13">
        <v>32</v>
      </c>
      <c r="AA248" s="13">
        <v>96.875</v>
      </c>
      <c r="AB248" s="13" t="s">
        <v>16</v>
      </c>
      <c r="AC248" s="13" t="s">
        <v>17</v>
      </c>
      <c r="AD248" s="17">
        <v>0</v>
      </c>
      <c r="AE248" s="13">
        <v>0</v>
      </c>
      <c r="AF248" s="13">
        <v>0</v>
      </c>
      <c r="AG248" s="13">
        <v>0</v>
      </c>
      <c r="AH248" s="13">
        <v>0</v>
      </c>
      <c r="AI248" s="18">
        <v>67.718500000000006</v>
      </c>
      <c r="AJ248" s="18">
        <v>870.82129999999995</v>
      </c>
      <c r="AK248" s="18">
        <v>647.43190000000004</v>
      </c>
      <c r="AL248" s="27">
        <f>Table2[[#This Row],[Direct Tax Revenue
Through Current FY]]+Table2[[#This Row],[Direct Tax Revenue
Next FY &amp; After]]</f>
        <v>1518.2532000000001</v>
      </c>
      <c r="AM248" s="18">
        <v>122.72620000000001</v>
      </c>
      <c r="AN248" s="18">
        <v>1171.6256000000001</v>
      </c>
      <c r="AO248" s="18">
        <v>1173.3411000000001</v>
      </c>
      <c r="AP248" s="18">
        <f>Table2[[#This Row],[Indirect  &amp; Induced Tax Revenue
Through Current FY]]+Table2[[#This Row],[Indirect  &amp; Induced Tax Revenue
Next FY &amp; After]]</f>
        <v>2344.9666999999999</v>
      </c>
      <c r="AQ248" s="18">
        <v>190.44470000000001</v>
      </c>
      <c r="AR248" s="18">
        <v>2042.4468999999999</v>
      </c>
      <c r="AS248" s="18">
        <v>1820.7729999999999</v>
      </c>
      <c r="AT248" s="18">
        <f>Table2[[#This Row],[Total Tax Revenue Generated
Through Current FY]]+Table2[[#This Row],[Total Tax Revenues Generated 
Next FY &amp; After]]</f>
        <v>3863.2199000000001</v>
      </c>
      <c r="AU248" s="18">
        <f>VLOOKUP(A:A,[1]AssistancePivot!$1:$1048576,86,FALSE)</f>
        <v>0</v>
      </c>
      <c r="AV248" s="18">
        <v>0</v>
      </c>
      <c r="AW248" s="18">
        <v>0</v>
      </c>
      <c r="AX248" s="18">
        <v>0</v>
      </c>
      <c r="AY248" s="18">
        <v>0</v>
      </c>
      <c r="AZ248" s="18">
        <v>299.19400000000002</v>
      </c>
      <c r="BA248" s="18">
        <v>0</v>
      </c>
      <c r="BB248" s="18">
        <f>Table2[[#This Row],[MRT Savings
Through Current FY]]+Table2[[#This Row],[MRT Savings
Next FY &amp; After]]</f>
        <v>299.19400000000002</v>
      </c>
      <c r="BC248" s="18">
        <v>0</v>
      </c>
      <c r="BD248" s="18">
        <v>0</v>
      </c>
      <c r="BE248" s="18">
        <v>0</v>
      </c>
      <c r="BF248" s="18">
        <f>Table2[[#This Row],[ST Savings
Through Current FY]]+Table2[[#This Row],[ST Savings
Next FY &amp; After]]</f>
        <v>0</v>
      </c>
      <c r="BG248" s="18">
        <v>0</v>
      </c>
      <c r="BH248" s="18">
        <v>0</v>
      </c>
      <c r="BI248" s="18">
        <v>0</v>
      </c>
      <c r="BJ248" s="18">
        <f>Table2[[#This Row],[Energy Savings
Through Current FY]]+Table2[[#This Row],[Energy Savings
Next FY &amp; After]]</f>
        <v>0</v>
      </c>
      <c r="BK248" s="18">
        <v>19.043800000000001</v>
      </c>
      <c r="BL248" s="18">
        <v>137.3717</v>
      </c>
      <c r="BM248" s="18">
        <v>130.0445</v>
      </c>
      <c r="BN248" s="18">
        <f>Table2[[#This Row],[Bond Savings
Through Current FY]]+Table2[[#This Row],[Bond Savings
Next FY &amp; After]]</f>
        <v>267.4162</v>
      </c>
      <c r="BO248" s="18">
        <v>19.043800000000001</v>
      </c>
      <c r="BP248" s="18">
        <v>436.56569999999999</v>
      </c>
      <c r="BQ248" s="18">
        <v>130.0445</v>
      </c>
      <c r="BR248" s="18">
        <f>Table2[[#This Row],[Total Savings
Through Current FY]]+Table2[[#This Row],[Total Savings
Next FY &amp; After]]</f>
        <v>566.61019999999996</v>
      </c>
      <c r="BS248" s="18">
        <v>0</v>
      </c>
      <c r="BT248" s="18">
        <v>0</v>
      </c>
      <c r="BU248" s="18">
        <v>0</v>
      </c>
      <c r="BV248" s="18">
        <f>Table2[[#This Row],[Recapture, Cancellation, or Reduction
Through Current FY]]+Table2[[#This Row],[Recapture, Cancellation, or Reduction
Next FY &amp; After]]</f>
        <v>0</v>
      </c>
      <c r="BW248" s="18">
        <v>0</v>
      </c>
      <c r="BX248" s="18">
        <v>0</v>
      </c>
      <c r="BY248" s="18">
        <v>0</v>
      </c>
      <c r="BZ248" s="18">
        <f>Table2[[#This Row],[Penalty Paid
Through Current FY]]+Table2[[#This Row],[Penalty Paid
Next FY &amp; After]]</f>
        <v>0</v>
      </c>
      <c r="CA248" s="18">
        <v>0</v>
      </c>
      <c r="CB248" s="18">
        <v>0</v>
      </c>
      <c r="CC248" s="18">
        <v>0</v>
      </c>
      <c r="CD248" s="18">
        <f>Table2[[#This Row],[Total Recapture &amp; Penalties
Through Current FY]]+Table2[[#This Row],[Total Recapture &amp; Penalties
Next FY &amp; After]]</f>
        <v>0</v>
      </c>
      <c r="CE248" s="18">
        <v>171.40090000000001</v>
      </c>
      <c r="CF248" s="18">
        <v>1605.8812</v>
      </c>
      <c r="CG248" s="18">
        <v>1690.7284999999999</v>
      </c>
      <c r="CH248" s="18">
        <f>Table2[[#This Row],[Total Net Tax Revenue Generated
Through Current FY]]+Table2[[#This Row],[Total Net Tax Revenue Generated
Next FY &amp; After]]</f>
        <v>3296.6097</v>
      </c>
      <c r="CI248" s="18">
        <v>0</v>
      </c>
      <c r="CJ248" s="18">
        <v>0</v>
      </c>
      <c r="CK248" s="18">
        <v>0</v>
      </c>
      <c r="CL248" s="18">
        <v>0</v>
      </c>
      <c r="CM248" s="43">
        <v>0</v>
      </c>
      <c r="CN248" s="43">
        <v>0</v>
      </c>
      <c r="CO248" s="43">
        <v>0</v>
      </c>
      <c r="CP248" s="43">
        <v>0</v>
      </c>
      <c r="CQ248" s="43">
        <f>Table2[[#This Row],[Total Number of Industrial Jobs]]+Table2[[#This Row],[Total Number of Restaurant Jobs]]+Table2[[#This Row],[Total Number of Retail Jobs]]+Table2[[#This Row],[Total Number of Other Jobs]]</f>
        <v>0</v>
      </c>
      <c r="CR248" s="43">
        <v>0</v>
      </c>
      <c r="CS248" s="43">
        <v>0</v>
      </c>
      <c r="CT248" s="43">
        <v>0</v>
      </c>
      <c r="CU248" s="43">
        <v>0</v>
      </c>
      <c r="CV248" s="43">
        <f>Table2[[#This Row],[Number of Industrial Jobs Earning a Living Wage or more]]+Table2[[#This Row],[Number of Restaurant Jobs Earning a Living Wage or more]]+Table2[[#This Row],[Number of Retail Jobs Earning a Living Wage or more]]+Table2[[#This Row],[Number of Other Jobs Earning a Living Wage or more]]</f>
        <v>0</v>
      </c>
      <c r="CW248" s="47">
        <v>0</v>
      </c>
      <c r="CX248" s="47">
        <v>0</v>
      </c>
      <c r="CY248" s="47">
        <v>0</v>
      </c>
      <c r="CZ248" s="47">
        <v>0</v>
      </c>
      <c r="DA248" s="42"/>
      <c r="DB248" s="4"/>
      <c r="DE248" s="3"/>
      <c r="DF248" s="4"/>
      <c r="DG248" s="4"/>
      <c r="DH248" s="11"/>
      <c r="DI248" s="3"/>
      <c r="DJ248" s="1"/>
      <c r="DK248" s="1"/>
      <c r="DL248" s="1"/>
    </row>
    <row r="249" spans="1:116" x14ac:dyDescent="0.2">
      <c r="A249" s="12">
        <v>94166</v>
      </c>
      <c r="B249" s="14" t="s">
        <v>1124</v>
      </c>
      <c r="C249" s="15" t="s">
        <v>1524</v>
      </c>
      <c r="D249" s="15" t="s">
        <v>1126</v>
      </c>
      <c r="E249" s="25" t="s">
        <v>1808</v>
      </c>
      <c r="F249" s="26" t="s">
        <v>477</v>
      </c>
      <c r="G249" s="16">
        <v>17995000</v>
      </c>
      <c r="H249" s="14" t="s">
        <v>91</v>
      </c>
      <c r="I249" s="14" t="s">
        <v>1125</v>
      </c>
      <c r="J249" s="12">
        <v>10</v>
      </c>
      <c r="K249" s="14" t="s">
        <v>94</v>
      </c>
      <c r="L249" s="15" t="s">
        <v>2357</v>
      </c>
      <c r="M249" s="15" t="s">
        <v>1925</v>
      </c>
      <c r="N249" s="15">
        <v>18075</v>
      </c>
      <c r="O249" s="15">
        <v>40218</v>
      </c>
      <c r="P249" s="13">
        <v>86</v>
      </c>
      <c r="Q249" s="13">
        <v>12</v>
      </c>
      <c r="R249" s="13">
        <v>0</v>
      </c>
      <c r="S249" s="13">
        <v>0</v>
      </c>
      <c r="T249" s="13">
        <v>1</v>
      </c>
      <c r="U249" s="13">
        <v>0</v>
      </c>
      <c r="V249" s="13">
        <v>74</v>
      </c>
      <c r="W249" s="13">
        <v>0</v>
      </c>
      <c r="X249" s="13">
        <v>5</v>
      </c>
      <c r="Y249" s="13">
        <v>75</v>
      </c>
      <c r="Z249" s="13">
        <v>74</v>
      </c>
      <c r="AA249" s="13">
        <v>92</v>
      </c>
      <c r="AB249" s="13" t="s">
        <v>16</v>
      </c>
      <c r="AC249" s="13" t="s">
        <v>16</v>
      </c>
      <c r="AD249" s="17">
        <v>0</v>
      </c>
      <c r="AE249" s="13">
        <v>0</v>
      </c>
      <c r="AF249" s="13">
        <v>0</v>
      </c>
      <c r="AG249" s="13">
        <v>0</v>
      </c>
      <c r="AH249" s="13">
        <v>0</v>
      </c>
      <c r="AI249" s="18">
        <v>164.7989</v>
      </c>
      <c r="AJ249" s="18">
        <v>799.06449999999995</v>
      </c>
      <c r="AK249" s="18">
        <v>2139.0691000000002</v>
      </c>
      <c r="AL249" s="27">
        <f>Table2[[#This Row],[Direct Tax Revenue
Through Current FY]]+Table2[[#This Row],[Direct Tax Revenue
Next FY &amp; After]]</f>
        <v>2938.1336000000001</v>
      </c>
      <c r="AM249" s="18">
        <v>308.97969999999998</v>
      </c>
      <c r="AN249" s="18">
        <v>961.16079999999999</v>
      </c>
      <c r="AO249" s="18">
        <v>4293.4198999999999</v>
      </c>
      <c r="AP249" s="18">
        <f>Table2[[#This Row],[Indirect  &amp; Induced Tax Revenue
Through Current FY]]+Table2[[#This Row],[Indirect  &amp; Induced Tax Revenue
Next FY &amp; After]]</f>
        <v>5254.5806999999995</v>
      </c>
      <c r="AQ249" s="18">
        <v>473.77859999999998</v>
      </c>
      <c r="AR249" s="18">
        <v>1760.2253000000001</v>
      </c>
      <c r="AS249" s="18">
        <v>6432.4889999999996</v>
      </c>
      <c r="AT249" s="18">
        <f>Table2[[#This Row],[Total Tax Revenue Generated
Through Current FY]]+Table2[[#This Row],[Total Tax Revenues Generated 
Next FY &amp; After]]</f>
        <v>8192.7142999999996</v>
      </c>
      <c r="AU249" s="18">
        <f>VLOOKUP(A:A,[1]AssistancePivot!$1:$1048576,86,FALSE)</f>
        <v>0</v>
      </c>
      <c r="AV249" s="18">
        <v>0</v>
      </c>
      <c r="AW249" s="18">
        <v>0</v>
      </c>
      <c r="AX249" s="18">
        <v>0</v>
      </c>
      <c r="AY249" s="18">
        <v>0</v>
      </c>
      <c r="AZ249" s="18">
        <v>294.2869</v>
      </c>
      <c r="BA249" s="18">
        <v>0</v>
      </c>
      <c r="BB249" s="18">
        <f>Table2[[#This Row],[MRT Savings
Through Current FY]]+Table2[[#This Row],[MRT Savings
Next FY &amp; After]]</f>
        <v>294.2869</v>
      </c>
      <c r="BC249" s="18">
        <v>0</v>
      </c>
      <c r="BD249" s="18">
        <v>0</v>
      </c>
      <c r="BE249" s="18">
        <v>0</v>
      </c>
      <c r="BF249" s="18">
        <f>Table2[[#This Row],[ST Savings
Through Current FY]]+Table2[[#This Row],[ST Savings
Next FY &amp; After]]</f>
        <v>0</v>
      </c>
      <c r="BG249" s="18">
        <v>0</v>
      </c>
      <c r="BH249" s="18">
        <v>0</v>
      </c>
      <c r="BI249" s="18">
        <v>0</v>
      </c>
      <c r="BJ249" s="18">
        <f>Table2[[#This Row],[Energy Savings
Through Current FY]]+Table2[[#This Row],[Energy Savings
Next FY &amp; After]]</f>
        <v>0</v>
      </c>
      <c r="BK249" s="18">
        <v>17.568899999999999</v>
      </c>
      <c r="BL249" s="18">
        <v>70.647099999999995</v>
      </c>
      <c r="BM249" s="18">
        <v>174.96780000000001</v>
      </c>
      <c r="BN249" s="18">
        <f>Table2[[#This Row],[Bond Savings
Through Current FY]]+Table2[[#This Row],[Bond Savings
Next FY &amp; After]]</f>
        <v>245.61490000000001</v>
      </c>
      <c r="BO249" s="18">
        <v>17.568899999999999</v>
      </c>
      <c r="BP249" s="18">
        <v>364.93400000000003</v>
      </c>
      <c r="BQ249" s="18">
        <v>174.96780000000001</v>
      </c>
      <c r="BR249" s="18">
        <f>Table2[[#This Row],[Total Savings
Through Current FY]]+Table2[[#This Row],[Total Savings
Next FY &amp; After]]</f>
        <v>539.90180000000009</v>
      </c>
      <c r="BS249" s="18">
        <v>0</v>
      </c>
      <c r="BT249" s="18">
        <v>0</v>
      </c>
      <c r="BU249" s="18">
        <v>0</v>
      </c>
      <c r="BV249" s="18">
        <f>Table2[[#This Row],[Recapture, Cancellation, or Reduction
Through Current FY]]+Table2[[#This Row],[Recapture, Cancellation, or Reduction
Next FY &amp; After]]</f>
        <v>0</v>
      </c>
      <c r="BW249" s="18">
        <v>0</v>
      </c>
      <c r="BX249" s="18">
        <v>0</v>
      </c>
      <c r="BY249" s="18">
        <v>0</v>
      </c>
      <c r="BZ249" s="18">
        <f>Table2[[#This Row],[Penalty Paid
Through Current FY]]+Table2[[#This Row],[Penalty Paid
Next FY &amp; After]]</f>
        <v>0</v>
      </c>
      <c r="CA249" s="18">
        <v>0</v>
      </c>
      <c r="CB249" s="18">
        <v>0</v>
      </c>
      <c r="CC249" s="18">
        <v>0</v>
      </c>
      <c r="CD249" s="18">
        <f>Table2[[#This Row],[Total Recapture &amp; Penalties
Through Current FY]]+Table2[[#This Row],[Total Recapture &amp; Penalties
Next FY &amp; After]]</f>
        <v>0</v>
      </c>
      <c r="CE249" s="18">
        <v>456.2097</v>
      </c>
      <c r="CF249" s="18">
        <v>1395.2913000000001</v>
      </c>
      <c r="CG249" s="18">
        <v>6257.5212000000001</v>
      </c>
      <c r="CH249" s="18">
        <f>Table2[[#This Row],[Total Net Tax Revenue Generated
Through Current FY]]+Table2[[#This Row],[Total Net Tax Revenue Generated
Next FY &amp; After]]</f>
        <v>7652.8125</v>
      </c>
      <c r="CI249" s="18">
        <v>0</v>
      </c>
      <c r="CJ249" s="18">
        <v>0</v>
      </c>
      <c r="CK249" s="18">
        <v>0</v>
      </c>
      <c r="CL249" s="18">
        <v>0</v>
      </c>
      <c r="CM249" s="43">
        <v>0</v>
      </c>
      <c r="CN249" s="43">
        <v>0</v>
      </c>
      <c r="CO249" s="43">
        <v>0</v>
      </c>
      <c r="CP249" s="43">
        <v>80</v>
      </c>
      <c r="CQ249" s="43">
        <f>Table2[[#This Row],[Total Number of Industrial Jobs]]+Table2[[#This Row],[Total Number of Restaurant Jobs]]+Table2[[#This Row],[Total Number of Retail Jobs]]+Table2[[#This Row],[Total Number of Other Jobs]]</f>
        <v>80</v>
      </c>
      <c r="CR249" s="43">
        <v>0</v>
      </c>
      <c r="CS249" s="43">
        <v>0</v>
      </c>
      <c r="CT249" s="43">
        <v>0</v>
      </c>
      <c r="CU249" s="43">
        <v>80</v>
      </c>
      <c r="CV249" s="43">
        <f>Table2[[#This Row],[Number of Industrial Jobs Earning a Living Wage or more]]+Table2[[#This Row],[Number of Restaurant Jobs Earning a Living Wage or more]]+Table2[[#This Row],[Number of Retail Jobs Earning a Living Wage or more]]+Table2[[#This Row],[Number of Other Jobs Earning a Living Wage or more]]</f>
        <v>80</v>
      </c>
      <c r="CW249" s="47">
        <v>0</v>
      </c>
      <c r="CX249" s="47">
        <v>0</v>
      </c>
      <c r="CY249" s="47">
        <v>0</v>
      </c>
      <c r="CZ249" s="47">
        <v>100</v>
      </c>
      <c r="DA249" s="42">
        <v>1</v>
      </c>
      <c r="DB249" s="4"/>
      <c r="DE249" s="3"/>
      <c r="DF249" s="4"/>
      <c r="DG249" s="4"/>
      <c r="DH249" s="11"/>
      <c r="DI249" s="3"/>
      <c r="DJ249" s="1"/>
      <c r="DK249" s="1"/>
      <c r="DL249" s="1"/>
    </row>
    <row r="250" spans="1:116" x14ac:dyDescent="0.2">
      <c r="A250" s="12">
        <v>93870</v>
      </c>
      <c r="B250" s="14" t="s">
        <v>619</v>
      </c>
      <c r="C250" s="15" t="s">
        <v>1525</v>
      </c>
      <c r="D250" s="15" t="s">
        <v>621</v>
      </c>
      <c r="E250" s="25" t="s">
        <v>1710</v>
      </c>
      <c r="F250" s="26" t="s">
        <v>13</v>
      </c>
      <c r="G250" s="16">
        <v>20550000</v>
      </c>
      <c r="H250" s="14" t="s">
        <v>22</v>
      </c>
      <c r="I250" s="14" t="s">
        <v>620</v>
      </c>
      <c r="J250" s="12">
        <v>26</v>
      </c>
      <c r="K250" s="14" t="s">
        <v>20</v>
      </c>
      <c r="L250" s="15" t="s">
        <v>2195</v>
      </c>
      <c r="M250" s="15" t="s">
        <v>2019</v>
      </c>
      <c r="N250" s="15">
        <v>60000</v>
      </c>
      <c r="O250" s="15">
        <v>120720</v>
      </c>
      <c r="P250" s="13">
        <v>0</v>
      </c>
      <c r="Q250" s="13">
        <v>3</v>
      </c>
      <c r="R250" s="13">
        <v>0</v>
      </c>
      <c r="S250" s="13">
        <v>0</v>
      </c>
      <c r="T250" s="13">
        <v>9</v>
      </c>
      <c r="U250" s="13">
        <v>0</v>
      </c>
      <c r="V250" s="13">
        <v>41</v>
      </c>
      <c r="W250" s="13">
        <v>0</v>
      </c>
      <c r="X250" s="13">
        <v>0</v>
      </c>
      <c r="Y250" s="13">
        <v>50</v>
      </c>
      <c r="Z250" s="13">
        <v>45</v>
      </c>
      <c r="AA250" s="13">
        <v>70</v>
      </c>
      <c r="AB250" s="13" t="s">
        <v>16</v>
      </c>
      <c r="AC250" s="13" t="s">
        <v>16</v>
      </c>
      <c r="AD250" s="17">
        <v>0</v>
      </c>
      <c r="AE250" s="13">
        <v>0</v>
      </c>
      <c r="AF250" s="13">
        <v>0</v>
      </c>
      <c r="AG250" s="13">
        <v>0</v>
      </c>
      <c r="AH250" s="13">
        <v>0</v>
      </c>
      <c r="AI250" s="18">
        <v>1155.9738</v>
      </c>
      <c r="AJ250" s="18">
        <v>6464.7190000000001</v>
      </c>
      <c r="AK250" s="18">
        <v>8639.19</v>
      </c>
      <c r="AL250" s="27">
        <f>Table2[[#This Row],[Direct Tax Revenue
Through Current FY]]+Table2[[#This Row],[Direct Tax Revenue
Next FY &amp; After]]</f>
        <v>15103.909</v>
      </c>
      <c r="AM250" s="18">
        <v>310.99029999999999</v>
      </c>
      <c r="AN250" s="18">
        <v>2542.4218999999998</v>
      </c>
      <c r="AO250" s="18">
        <v>2324.1916999999999</v>
      </c>
      <c r="AP250" s="18">
        <f>Table2[[#This Row],[Indirect  &amp; Induced Tax Revenue
Through Current FY]]+Table2[[#This Row],[Indirect  &amp; Induced Tax Revenue
Next FY &amp; After]]</f>
        <v>4866.6135999999997</v>
      </c>
      <c r="AQ250" s="18">
        <v>1466.9640999999999</v>
      </c>
      <c r="AR250" s="18">
        <v>9007.1409000000003</v>
      </c>
      <c r="AS250" s="18">
        <v>10963.3817</v>
      </c>
      <c r="AT250" s="18">
        <f>Table2[[#This Row],[Total Tax Revenue Generated
Through Current FY]]+Table2[[#This Row],[Total Tax Revenues Generated 
Next FY &amp; After]]</f>
        <v>19970.5226</v>
      </c>
      <c r="AU250" s="18">
        <f>VLOOKUP(A:A,[1]AssistancePivot!$1:$1048576,86,FALSE)</f>
        <v>225.7139</v>
      </c>
      <c r="AV250" s="18">
        <v>545.01300000000003</v>
      </c>
      <c r="AW250" s="18">
        <v>1686.8769</v>
      </c>
      <c r="AX250" s="18">
        <v>2231.8899000000001</v>
      </c>
      <c r="AY250" s="18">
        <v>0</v>
      </c>
      <c r="AZ250" s="18">
        <v>121.9447</v>
      </c>
      <c r="BA250" s="18">
        <v>0</v>
      </c>
      <c r="BB250" s="18">
        <f>Table2[[#This Row],[MRT Savings
Through Current FY]]+Table2[[#This Row],[MRT Savings
Next FY &amp; After]]</f>
        <v>121.9447</v>
      </c>
      <c r="BC250" s="18">
        <v>0</v>
      </c>
      <c r="BD250" s="18">
        <v>100.4603</v>
      </c>
      <c r="BE250" s="18">
        <v>0</v>
      </c>
      <c r="BF250" s="18">
        <f>Table2[[#This Row],[ST Savings
Through Current FY]]+Table2[[#This Row],[ST Savings
Next FY &amp; After]]</f>
        <v>100.4603</v>
      </c>
      <c r="BG250" s="18">
        <v>0</v>
      </c>
      <c r="BH250" s="18">
        <v>0</v>
      </c>
      <c r="BI250" s="18">
        <v>0</v>
      </c>
      <c r="BJ250" s="18">
        <f>Table2[[#This Row],[Energy Savings
Through Current FY]]+Table2[[#This Row],[Energy Savings
Next FY &amp; After]]</f>
        <v>0</v>
      </c>
      <c r="BK250" s="18">
        <v>0</v>
      </c>
      <c r="BL250" s="18">
        <v>0</v>
      </c>
      <c r="BM250" s="18">
        <v>0</v>
      </c>
      <c r="BN250" s="18">
        <f>Table2[[#This Row],[Bond Savings
Through Current FY]]+Table2[[#This Row],[Bond Savings
Next FY &amp; After]]</f>
        <v>0</v>
      </c>
      <c r="BO250" s="18">
        <v>225.7139</v>
      </c>
      <c r="BP250" s="18">
        <v>767.41800000000001</v>
      </c>
      <c r="BQ250" s="18">
        <v>1686.8769</v>
      </c>
      <c r="BR250" s="18">
        <f>Table2[[#This Row],[Total Savings
Through Current FY]]+Table2[[#This Row],[Total Savings
Next FY &amp; After]]</f>
        <v>2454.2948999999999</v>
      </c>
      <c r="BS250" s="18">
        <v>0</v>
      </c>
      <c r="BT250" s="18">
        <v>0</v>
      </c>
      <c r="BU250" s="18">
        <v>0</v>
      </c>
      <c r="BV250" s="18">
        <f>Table2[[#This Row],[Recapture, Cancellation, or Reduction
Through Current FY]]+Table2[[#This Row],[Recapture, Cancellation, or Reduction
Next FY &amp; After]]</f>
        <v>0</v>
      </c>
      <c r="BW250" s="18">
        <v>0</v>
      </c>
      <c r="BX250" s="18">
        <v>0</v>
      </c>
      <c r="BY250" s="18">
        <v>0</v>
      </c>
      <c r="BZ250" s="18">
        <f>Table2[[#This Row],[Penalty Paid
Through Current FY]]+Table2[[#This Row],[Penalty Paid
Next FY &amp; After]]</f>
        <v>0</v>
      </c>
      <c r="CA250" s="18">
        <v>0</v>
      </c>
      <c r="CB250" s="18">
        <v>0</v>
      </c>
      <c r="CC250" s="18">
        <v>0</v>
      </c>
      <c r="CD250" s="18">
        <f>Table2[[#This Row],[Total Recapture &amp; Penalties
Through Current FY]]+Table2[[#This Row],[Total Recapture &amp; Penalties
Next FY &amp; After]]</f>
        <v>0</v>
      </c>
      <c r="CE250" s="18">
        <v>1241.2501999999999</v>
      </c>
      <c r="CF250" s="18">
        <v>8239.7229000000007</v>
      </c>
      <c r="CG250" s="18">
        <v>9276.5048000000006</v>
      </c>
      <c r="CH250" s="18">
        <f>Table2[[#This Row],[Total Net Tax Revenue Generated
Through Current FY]]+Table2[[#This Row],[Total Net Tax Revenue Generated
Next FY &amp; After]]</f>
        <v>17516.227700000003</v>
      </c>
      <c r="CI250" s="18">
        <v>0</v>
      </c>
      <c r="CJ250" s="18">
        <v>0</v>
      </c>
      <c r="CK250" s="18">
        <v>0</v>
      </c>
      <c r="CL250" s="18">
        <v>0</v>
      </c>
      <c r="CM250" s="43">
        <v>0</v>
      </c>
      <c r="CN250" s="43">
        <v>0</v>
      </c>
      <c r="CO250" s="43">
        <v>0</v>
      </c>
      <c r="CP250" s="43">
        <v>50</v>
      </c>
      <c r="CQ250" s="43">
        <f>Table2[[#This Row],[Total Number of Industrial Jobs]]+Table2[[#This Row],[Total Number of Restaurant Jobs]]+Table2[[#This Row],[Total Number of Retail Jobs]]+Table2[[#This Row],[Total Number of Other Jobs]]</f>
        <v>50</v>
      </c>
      <c r="CR250" s="43">
        <v>0</v>
      </c>
      <c r="CS250" s="43">
        <v>0</v>
      </c>
      <c r="CT250" s="43">
        <v>0</v>
      </c>
      <c r="CU250" s="43">
        <v>50</v>
      </c>
      <c r="CV250" s="43">
        <f>Table2[[#This Row],[Number of Industrial Jobs Earning a Living Wage or more]]+Table2[[#This Row],[Number of Restaurant Jobs Earning a Living Wage or more]]+Table2[[#This Row],[Number of Retail Jobs Earning a Living Wage or more]]+Table2[[#This Row],[Number of Other Jobs Earning a Living Wage or more]]</f>
        <v>50</v>
      </c>
      <c r="CW250" s="47">
        <v>0</v>
      </c>
      <c r="CX250" s="47">
        <v>0</v>
      </c>
      <c r="CY250" s="47">
        <v>0</v>
      </c>
      <c r="CZ250" s="47">
        <v>100</v>
      </c>
      <c r="DA250" s="42">
        <v>1</v>
      </c>
      <c r="DB250" s="4"/>
      <c r="DE250" s="3"/>
      <c r="DF250" s="4"/>
      <c r="DG250" s="4"/>
      <c r="DH250" s="11"/>
      <c r="DI250" s="3"/>
      <c r="DJ250" s="1"/>
      <c r="DK250" s="1"/>
      <c r="DL250" s="1"/>
    </row>
    <row r="251" spans="1:116" x14ac:dyDescent="0.2">
      <c r="A251" s="12">
        <v>92715</v>
      </c>
      <c r="B251" s="14" t="s">
        <v>236</v>
      </c>
      <c r="C251" s="15" t="s">
        <v>1541</v>
      </c>
      <c r="D251" s="15" t="s">
        <v>238</v>
      </c>
      <c r="E251" s="25" t="s">
        <v>1659</v>
      </c>
      <c r="F251" s="26" t="s">
        <v>95</v>
      </c>
      <c r="G251" s="16">
        <v>9000000</v>
      </c>
      <c r="H251" s="14" t="s">
        <v>91</v>
      </c>
      <c r="I251" s="14" t="s">
        <v>237</v>
      </c>
      <c r="J251" s="12">
        <v>26</v>
      </c>
      <c r="K251" s="14" t="s">
        <v>20</v>
      </c>
      <c r="L251" s="15" t="s">
        <v>2005</v>
      </c>
      <c r="M251" s="15" t="s">
        <v>1902</v>
      </c>
      <c r="N251" s="15">
        <v>33312</v>
      </c>
      <c r="O251" s="15">
        <v>41178</v>
      </c>
      <c r="P251" s="13">
        <v>14</v>
      </c>
      <c r="Q251" s="13">
        <v>2</v>
      </c>
      <c r="R251" s="13">
        <v>0</v>
      </c>
      <c r="S251" s="13">
        <v>2</v>
      </c>
      <c r="T251" s="13">
        <v>42</v>
      </c>
      <c r="U251" s="13">
        <v>0</v>
      </c>
      <c r="V251" s="13">
        <v>29</v>
      </c>
      <c r="W251" s="13">
        <v>0</v>
      </c>
      <c r="X251" s="13">
        <v>0</v>
      </c>
      <c r="Y251" s="13">
        <v>73</v>
      </c>
      <c r="Z251" s="13">
        <v>51</v>
      </c>
      <c r="AA251" s="13">
        <v>90.410958904109577</v>
      </c>
      <c r="AB251" s="13" t="s">
        <v>16</v>
      </c>
      <c r="AC251" s="13" t="s">
        <v>17</v>
      </c>
      <c r="AD251" s="17">
        <v>0</v>
      </c>
      <c r="AE251" s="13">
        <v>0</v>
      </c>
      <c r="AF251" s="13">
        <v>0</v>
      </c>
      <c r="AG251" s="13">
        <v>0</v>
      </c>
      <c r="AH251" s="13">
        <v>0</v>
      </c>
      <c r="AI251" s="18">
        <v>86.290599999999998</v>
      </c>
      <c r="AJ251" s="18">
        <v>1207.0407</v>
      </c>
      <c r="AK251" s="18">
        <v>57.867899999999999</v>
      </c>
      <c r="AL251" s="27">
        <f>Table2[[#This Row],[Direct Tax Revenue
Through Current FY]]+Table2[[#This Row],[Direct Tax Revenue
Next FY &amp; After]]</f>
        <v>1264.9086</v>
      </c>
      <c r="AM251" s="18">
        <v>166.51249999999999</v>
      </c>
      <c r="AN251" s="18">
        <v>2561.3424</v>
      </c>
      <c r="AO251" s="18">
        <v>111.6657</v>
      </c>
      <c r="AP251" s="18">
        <f>Table2[[#This Row],[Indirect  &amp; Induced Tax Revenue
Through Current FY]]+Table2[[#This Row],[Indirect  &amp; Induced Tax Revenue
Next FY &amp; After]]</f>
        <v>2673.0081</v>
      </c>
      <c r="AQ251" s="18">
        <v>252.8031</v>
      </c>
      <c r="AR251" s="18">
        <v>3768.3831</v>
      </c>
      <c r="AS251" s="18">
        <v>169.53360000000001</v>
      </c>
      <c r="AT251" s="18">
        <f>Table2[[#This Row],[Total Tax Revenue Generated
Through Current FY]]+Table2[[#This Row],[Total Tax Revenues Generated 
Next FY &amp; After]]</f>
        <v>3937.9167000000002</v>
      </c>
      <c r="AU251" s="18">
        <f>VLOOKUP(A:A,[1]AssistancePivot!$1:$1048576,86,FALSE)</f>
        <v>0</v>
      </c>
      <c r="AV251" s="18">
        <v>0</v>
      </c>
      <c r="AW251" s="18">
        <v>0</v>
      </c>
      <c r="AX251" s="18">
        <v>0</v>
      </c>
      <c r="AY251" s="18">
        <v>0</v>
      </c>
      <c r="AZ251" s="18">
        <v>157.905</v>
      </c>
      <c r="BA251" s="18">
        <v>0</v>
      </c>
      <c r="BB251" s="18">
        <f>Table2[[#This Row],[MRT Savings
Through Current FY]]+Table2[[#This Row],[MRT Savings
Next FY &amp; After]]</f>
        <v>157.905</v>
      </c>
      <c r="BC251" s="18">
        <v>0</v>
      </c>
      <c r="BD251" s="18">
        <v>0</v>
      </c>
      <c r="BE251" s="18">
        <v>0</v>
      </c>
      <c r="BF251" s="18">
        <f>Table2[[#This Row],[ST Savings
Through Current FY]]+Table2[[#This Row],[ST Savings
Next FY &amp; After]]</f>
        <v>0</v>
      </c>
      <c r="BG251" s="18">
        <v>0</v>
      </c>
      <c r="BH251" s="18">
        <v>0</v>
      </c>
      <c r="BI251" s="18">
        <v>0</v>
      </c>
      <c r="BJ251" s="18">
        <f>Table2[[#This Row],[Energy Savings
Through Current FY]]+Table2[[#This Row],[Energy Savings
Next FY &amp; After]]</f>
        <v>0</v>
      </c>
      <c r="BK251" s="18">
        <v>1.1845000000000001</v>
      </c>
      <c r="BL251" s="18">
        <v>40.370100000000001</v>
      </c>
      <c r="BM251" s="18">
        <v>0.74250000000000005</v>
      </c>
      <c r="BN251" s="18">
        <f>Table2[[#This Row],[Bond Savings
Through Current FY]]+Table2[[#This Row],[Bond Savings
Next FY &amp; After]]</f>
        <v>41.1126</v>
      </c>
      <c r="BO251" s="18">
        <v>1.1845000000000001</v>
      </c>
      <c r="BP251" s="18">
        <v>198.27510000000001</v>
      </c>
      <c r="BQ251" s="18">
        <v>0.74250000000000005</v>
      </c>
      <c r="BR251" s="18">
        <f>Table2[[#This Row],[Total Savings
Through Current FY]]+Table2[[#This Row],[Total Savings
Next FY &amp; After]]</f>
        <v>199.01760000000002</v>
      </c>
      <c r="BS251" s="18">
        <v>0</v>
      </c>
      <c r="BT251" s="18">
        <v>0</v>
      </c>
      <c r="BU251" s="18">
        <v>0</v>
      </c>
      <c r="BV251" s="18">
        <f>Table2[[#This Row],[Recapture, Cancellation, or Reduction
Through Current FY]]+Table2[[#This Row],[Recapture, Cancellation, or Reduction
Next FY &amp; After]]</f>
        <v>0</v>
      </c>
      <c r="BW251" s="18">
        <v>0</v>
      </c>
      <c r="BX251" s="18">
        <v>0</v>
      </c>
      <c r="BY251" s="18">
        <v>0</v>
      </c>
      <c r="BZ251" s="18">
        <f>Table2[[#This Row],[Penalty Paid
Through Current FY]]+Table2[[#This Row],[Penalty Paid
Next FY &amp; After]]</f>
        <v>0</v>
      </c>
      <c r="CA251" s="18">
        <v>0</v>
      </c>
      <c r="CB251" s="18">
        <v>0</v>
      </c>
      <c r="CC251" s="18">
        <v>0</v>
      </c>
      <c r="CD251" s="18">
        <f>Table2[[#This Row],[Total Recapture &amp; Penalties
Through Current FY]]+Table2[[#This Row],[Total Recapture &amp; Penalties
Next FY &amp; After]]</f>
        <v>0</v>
      </c>
      <c r="CE251" s="18">
        <v>251.61859999999999</v>
      </c>
      <c r="CF251" s="18">
        <v>3570.1080000000002</v>
      </c>
      <c r="CG251" s="18">
        <v>168.7911</v>
      </c>
      <c r="CH251" s="18">
        <f>Table2[[#This Row],[Total Net Tax Revenue Generated
Through Current FY]]+Table2[[#This Row],[Total Net Tax Revenue Generated
Next FY &amp; After]]</f>
        <v>3738.8991000000001</v>
      </c>
      <c r="CI251" s="18">
        <v>0</v>
      </c>
      <c r="CJ251" s="18">
        <v>0</v>
      </c>
      <c r="CK251" s="18">
        <v>0</v>
      </c>
      <c r="CL251" s="18">
        <v>0</v>
      </c>
      <c r="CM251" s="43">
        <v>0</v>
      </c>
      <c r="CN251" s="43">
        <v>0</v>
      </c>
      <c r="CO251" s="43">
        <v>8</v>
      </c>
      <c r="CP251" s="43">
        <v>65</v>
      </c>
      <c r="CQ251" s="43">
        <f>Table2[[#This Row],[Total Number of Industrial Jobs]]+Table2[[#This Row],[Total Number of Restaurant Jobs]]+Table2[[#This Row],[Total Number of Retail Jobs]]+Table2[[#This Row],[Total Number of Other Jobs]]</f>
        <v>73</v>
      </c>
      <c r="CR251" s="43">
        <v>0</v>
      </c>
      <c r="CS251" s="43">
        <v>0</v>
      </c>
      <c r="CT251" s="43">
        <v>8</v>
      </c>
      <c r="CU251" s="43">
        <v>65</v>
      </c>
      <c r="CV251" s="43">
        <f>Table2[[#This Row],[Number of Industrial Jobs Earning a Living Wage or more]]+Table2[[#This Row],[Number of Restaurant Jobs Earning a Living Wage or more]]+Table2[[#This Row],[Number of Retail Jobs Earning a Living Wage or more]]+Table2[[#This Row],[Number of Other Jobs Earning a Living Wage or more]]</f>
        <v>73</v>
      </c>
      <c r="CW251" s="47">
        <v>0</v>
      </c>
      <c r="CX251" s="47">
        <v>0</v>
      </c>
      <c r="CY251" s="47">
        <v>100</v>
      </c>
      <c r="CZ251" s="47">
        <v>100</v>
      </c>
      <c r="DA251" s="42">
        <v>1</v>
      </c>
      <c r="DB251" s="4"/>
      <c r="DE251" s="3"/>
      <c r="DF251" s="4"/>
      <c r="DG251" s="4"/>
      <c r="DH251" s="11"/>
      <c r="DI251" s="3"/>
      <c r="DJ251" s="1"/>
      <c r="DK251" s="1"/>
      <c r="DL251" s="1"/>
    </row>
    <row r="252" spans="1:116" x14ac:dyDescent="0.2">
      <c r="A252" s="12">
        <v>92417</v>
      </c>
      <c r="B252" s="14" t="s">
        <v>104</v>
      </c>
      <c r="C252" s="15" t="s">
        <v>1502</v>
      </c>
      <c r="D252" s="15" t="s">
        <v>107</v>
      </c>
      <c r="E252" s="25" t="s">
        <v>1659</v>
      </c>
      <c r="F252" s="26" t="s">
        <v>13</v>
      </c>
      <c r="G252" s="16">
        <v>2700000</v>
      </c>
      <c r="H252" s="14" t="s">
        <v>22</v>
      </c>
      <c r="I252" s="14" t="s">
        <v>105</v>
      </c>
      <c r="J252" s="12">
        <v>49</v>
      </c>
      <c r="K252" s="14" t="s">
        <v>106</v>
      </c>
      <c r="L252" s="15" t="s">
        <v>1928</v>
      </c>
      <c r="M252" s="15" t="s">
        <v>1929</v>
      </c>
      <c r="N252" s="15">
        <v>58860</v>
      </c>
      <c r="O252" s="15">
        <v>37500</v>
      </c>
      <c r="P252" s="13">
        <v>0</v>
      </c>
      <c r="Q252" s="13">
        <v>140</v>
      </c>
      <c r="R252" s="13">
        <v>0</v>
      </c>
      <c r="S252" s="13">
        <v>6</v>
      </c>
      <c r="T252" s="13">
        <v>7</v>
      </c>
      <c r="U252" s="13">
        <v>0</v>
      </c>
      <c r="V252" s="13">
        <v>71</v>
      </c>
      <c r="W252" s="13">
        <v>0</v>
      </c>
      <c r="X252" s="13">
        <v>0</v>
      </c>
      <c r="Y252" s="13">
        <v>84</v>
      </c>
      <c r="Z252" s="13">
        <v>77</v>
      </c>
      <c r="AA252" s="13">
        <v>69.047619047619051</v>
      </c>
      <c r="AB252" s="13" t="s">
        <v>16</v>
      </c>
      <c r="AC252" s="13" t="s">
        <v>17</v>
      </c>
      <c r="AD252" s="17">
        <v>0</v>
      </c>
      <c r="AE252" s="13">
        <v>0</v>
      </c>
      <c r="AF252" s="13">
        <v>0</v>
      </c>
      <c r="AG252" s="13">
        <v>0</v>
      </c>
      <c r="AH252" s="13">
        <v>0</v>
      </c>
      <c r="AI252" s="18">
        <v>998.54780000000005</v>
      </c>
      <c r="AJ252" s="18">
        <v>13417.514499999999</v>
      </c>
      <c r="AK252" s="18">
        <v>535.29169999999999</v>
      </c>
      <c r="AL252" s="27">
        <f>Table2[[#This Row],[Direct Tax Revenue
Through Current FY]]+Table2[[#This Row],[Direct Tax Revenue
Next FY &amp; After]]</f>
        <v>13952.806199999999</v>
      </c>
      <c r="AM252" s="18">
        <v>761.23990000000003</v>
      </c>
      <c r="AN252" s="18">
        <v>9527.6489999999994</v>
      </c>
      <c r="AO252" s="18">
        <v>408.07799999999997</v>
      </c>
      <c r="AP252" s="18">
        <f>Table2[[#This Row],[Indirect  &amp; Induced Tax Revenue
Through Current FY]]+Table2[[#This Row],[Indirect  &amp; Induced Tax Revenue
Next FY &amp; After]]</f>
        <v>9935.726999999999</v>
      </c>
      <c r="AQ252" s="18">
        <v>1759.7877000000001</v>
      </c>
      <c r="AR252" s="18">
        <v>22945.163499999999</v>
      </c>
      <c r="AS252" s="18">
        <v>943.36969999999997</v>
      </c>
      <c r="AT252" s="18">
        <f>Table2[[#This Row],[Total Tax Revenue Generated
Through Current FY]]+Table2[[#This Row],[Total Tax Revenues Generated 
Next FY &amp; After]]</f>
        <v>23888.533199999998</v>
      </c>
      <c r="AU252" s="18">
        <f>VLOOKUP(A:A,[1]AssistancePivot!$1:$1048576,86,FALSE)</f>
        <v>69.040499999999994</v>
      </c>
      <c r="AV252" s="18">
        <v>488.38679999999999</v>
      </c>
      <c r="AW252" s="18">
        <v>37.0105</v>
      </c>
      <c r="AX252" s="18">
        <v>525.39729999999997</v>
      </c>
      <c r="AY252" s="18">
        <v>0</v>
      </c>
      <c r="AZ252" s="18">
        <v>30.528300000000002</v>
      </c>
      <c r="BA252" s="18">
        <v>0</v>
      </c>
      <c r="BB252" s="18">
        <f>Table2[[#This Row],[MRT Savings
Through Current FY]]+Table2[[#This Row],[MRT Savings
Next FY &amp; After]]</f>
        <v>30.528300000000002</v>
      </c>
      <c r="BC252" s="18">
        <v>0</v>
      </c>
      <c r="BD252" s="18">
        <v>27.999199999999998</v>
      </c>
      <c r="BE252" s="18">
        <v>0</v>
      </c>
      <c r="BF252" s="18">
        <f>Table2[[#This Row],[ST Savings
Through Current FY]]+Table2[[#This Row],[ST Savings
Next FY &amp; After]]</f>
        <v>27.999199999999998</v>
      </c>
      <c r="BG252" s="18">
        <v>0</v>
      </c>
      <c r="BH252" s="18">
        <v>0</v>
      </c>
      <c r="BI252" s="18">
        <v>0</v>
      </c>
      <c r="BJ252" s="18">
        <f>Table2[[#This Row],[Energy Savings
Through Current FY]]+Table2[[#This Row],[Energy Savings
Next FY &amp; After]]</f>
        <v>0</v>
      </c>
      <c r="BK252" s="18">
        <v>0</v>
      </c>
      <c r="BL252" s="18">
        <v>0</v>
      </c>
      <c r="BM252" s="18">
        <v>0</v>
      </c>
      <c r="BN252" s="18">
        <f>Table2[[#This Row],[Bond Savings
Through Current FY]]+Table2[[#This Row],[Bond Savings
Next FY &amp; After]]</f>
        <v>0</v>
      </c>
      <c r="BO252" s="18">
        <v>69.040499999999994</v>
      </c>
      <c r="BP252" s="18">
        <v>546.91430000000003</v>
      </c>
      <c r="BQ252" s="18">
        <v>37.0105</v>
      </c>
      <c r="BR252" s="18">
        <f>Table2[[#This Row],[Total Savings
Through Current FY]]+Table2[[#This Row],[Total Savings
Next FY &amp; After]]</f>
        <v>583.9248</v>
      </c>
      <c r="BS252" s="18">
        <v>0</v>
      </c>
      <c r="BT252" s="18">
        <v>0</v>
      </c>
      <c r="BU252" s="18">
        <v>0</v>
      </c>
      <c r="BV252" s="18">
        <f>Table2[[#This Row],[Recapture, Cancellation, or Reduction
Through Current FY]]+Table2[[#This Row],[Recapture, Cancellation, or Reduction
Next FY &amp; After]]</f>
        <v>0</v>
      </c>
      <c r="BW252" s="18">
        <v>0</v>
      </c>
      <c r="BX252" s="18">
        <v>0</v>
      </c>
      <c r="BY252" s="18">
        <v>0</v>
      </c>
      <c r="BZ252" s="18">
        <f>Table2[[#This Row],[Penalty Paid
Through Current FY]]+Table2[[#This Row],[Penalty Paid
Next FY &amp; After]]</f>
        <v>0</v>
      </c>
      <c r="CA252" s="18">
        <v>0</v>
      </c>
      <c r="CB252" s="18">
        <v>0</v>
      </c>
      <c r="CC252" s="18">
        <v>0</v>
      </c>
      <c r="CD252" s="18">
        <f>Table2[[#This Row],[Total Recapture &amp; Penalties
Through Current FY]]+Table2[[#This Row],[Total Recapture &amp; Penalties
Next FY &amp; After]]</f>
        <v>0</v>
      </c>
      <c r="CE252" s="18">
        <v>1690.7472</v>
      </c>
      <c r="CF252" s="18">
        <v>22398.249199999998</v>
      </c>
      <c r="CG252" s="18">
        <v>906.35919999999999</v>
      </c>
      <c r="CH252" s="18">
        <f>Table2[[#This Row],[Total Net Tax Revenue Generated
Through Current FY]]+Table2[[#This Row],[Total Net Tax Revenue Generated
Next FY &amp; After]]</f>
        <v>23304.608399999997</v>
      </c>
      <c r="CI252" s="18">
        <v>0</v>
      </c>
      <c r="CJ252" s="18">
        <v>0</v>
      </c>
      <c r="CK252" s="18">
        <v>0</v>
      </c>
      <c r="CL252" s="18">
        <v>0</v>
      </c>
      <c r="CM252" s="43">
        <v>0</v>
      </c>
      <c r="CN252" s="43">
        <v>0</v>
      </c>
      <c r="CO252" s="43">
        <v>0</v>
      </c>
      <c r="CP252" s="43">
        <v>84</v>
      </c>
      <c r="CQ252" s="43">
        <f>Table2[[#This Row],[Total Number of Industrial Jobs]]+Table2[[#This Row],[Total Number of Restaurant Jobs]]+Table2[[#This Row],[Total Number of Retail Jobs]]+Table2[[#This Row],[Total Number of Other Jobs]]</f>
        <v>84</v>
      </c>
      <c r="CR252" s="43">
        <v>0</v>
      </c>
      <c r="CS252" s="43">
        <v>0</v>
      </c>
      <c r="CT252" s="43">
        <v>0</v>
      </c>
      <c r="CU252" s="43">
        <v>84</v>
      </c>
      <c r="CV252" s="43">
        <f>Table2[[#This Row],[Number of Industrial Jobs Earning a Living Wage or more]]+Table2[[#This Row],[Number of Restaurant Jobs Earning a Living Wage or more]]+Table2[[#This Row],[Number of Retail Jobs Earning a Living Wage or more]]+Table2[[#This Row],[Number of Other Jobs Earning a Living Wage or more]]</f>
        <v>84</v>
      </c>
      <c r="CW252" s="47">
        <v>0</v>
      </c>
      <c r="CX252" s="47">
        <v>0</v>
      </c>
      <c r="CY252" s="47">
        <v>0</v>
      </c>
      <c r="CZ252" s="47">
        <v>100</v>
      </c>
      <c r="DA252" s="42">
        <v>1</v>
      </c>
      <c r="DB252" s="4"/>
      <c r="DE252" s="3"/>
      <c r="DF252" s="4"/>
      <c r="DG252" s="4"/>
      <c r="DH252" s="11"/>
      <c r="DI252" s="3"/>
      <c r="DJ252" s="1"/>
      <c r="DK252" s="1"/>
      <c r="DL252" s="1"/>
    </row>
    <row r="253" spans="1:116" x14ac:dyDescent="0.2">
      <c r="A253" s="12">
        <v>93179</v>
      </c>
      <c r="B253" s="14" t="s">
        <v>399</v>
      </c>
      <c r="C253" s="15" t="s">
        <v>1573</v>
      </c>
      <c r="D253" s="15" t="s">
        <v>401</v>
      </c>
      <c r="E253" s="25" t="s">
        <v>1686</v>
      </c>
      <c r="F253" s="26" t="s">
        <v>13</v>
      </c>
      <c r="G253" s="16">
        <v>540288</v>
      </c>
      <c r="H253" s="14" t="s">
        <v>123</v>
      </c>
      <c r="I253" s="14" t="s">
        <v>400</v>
      </c>
      <c r="J253" s="12">
        <v>30</v>
      </c>
      <c r="K253" s="14" t="s">
        <v>20</v>
      </c>
      <c r="L253" s="15" t="s">
        <v>1954</v>
      </c>
      <c r="M253" s="15" t="s">
        <v>2086</v>
      </c>
      <c r="N253" s="15">
        <v>68000</v>
      </c>
      <c r="O253" s="15">
        <v>57430</v>
      </c>
      <c r="P253" s="13">
        <v>86</v>
      </c>
      <c r="Q253" s="13">
        <v>10</v>
      </c>
      <c r="R253" s="13">
        <v>0</v>
      </c>
      <c r="S253" s="13">
        <v>0</v>
      </c>
      <c r="T253" s="13">
        <v>12</v>
      </c>
      <c r="U253" s="13">
        <v>0</v>
      </c>
      <c r="V253" s="13">
        <v>33</v>
      </c>
      <c r="W253" s="13">
        <v>106</v>
      </c>
      <c r="X253" s="13">
        <v>0</v>
      </c>
      <c r="Y253" s="13">
        <v>151</v>
      </c>
      <c r="Z253" s="13">
        <v>145</v>
      </c>
      <c r="AA253" s="13">
        <v>27.814569536423839</v>
      </c>
      <c r="AB253" s="13" t="s">
        <v>16</v>
      </c>
      <c r="AC253" s="13" t="s">
        <v>17</v>
      </c>
      <c r="AD253" s="17">
        <v>0</v>
      </c>
      <c r="AE253" s="13">
        <v>0</v>
      </c>
      <c r="AF253" s="13">
        <v>0</v>
      </c>
      <c r="AG253" s="13">
        <v>0</v>
      </c>
      <c r="AH253" s="13">
        <v>0</v>
      </c>
      <c r="AI253" s="18">
        <v>2369.3451</v>
      </c>
      <c r="AJ253" s="18">
        <v>14618.157999999999</v>
      </c>
      <c r="AK253" s="18">
        <v>8284.9176000000007</v>
      </c>
      <c r="AL253" s="27">
        <f>Table2[[#This Row],[Direct Tax Revenue
Through Current FY]]+Table2[[#This Row],[Direct Tax Revenue
Next FY &amp; After]]</f>
        <v>22903.0756</v>
      </c>
      <c r="AM253" s="18">
        <v>2398.4965999999999</v>
      </c>
      <c r="AN253" s="18">
        <v>13428.845799999999</v>
      </c>
      <c r="AO253" s="18">
        <v>8386.8515000000007</v>
      </c>
      <c r="AP253" s="18">
        <f>Table2[[#This Row],[Indirect  &amp; Induced Tax Revenue
Through Current FY]]+Table2[[#This Row],[Indirect  &amp; Induced Tax Revenue
Next FY &amp; After]]</f>
        <v>21815.6973</v>
      </c>
      <c r="AQ253" s="18">
        <v>4767.8416999999999</v>
      </c>
      <c r="AR253" s="18">
        <v>28047.003799999999</v>
      </c>
      <c r="AS253" s="18">
        <v>16671.769100000001</v>
      </c>
      <c r="AT253" s="18">
        <f>Table2[[#This Row],[Total Tax Revenue Generated
Through Current FY]]+Table2[[#This Row],[Total Tax Revenues Generated 
Next FY &amp; After]]</f>
        <v>44718.772899999996</v>
      </c>
      <c r="AU253" s="18">
        <f>VLOOKUP(A:A,[1]AssistancePivot!$1:$1048576,86,FALSE)</f>
        <v>126.5444</v>
      </c>
      <c r="AV253" s="18">
        <v>893.62019999999995</v>
      </c>
      <c r="AW253" s="18">
        <v>442.48939999999999</v>
      </c>
      <c r="AX253" s="18">
        <v>1336.1096</v>
      </c>
      <c r="AY253" s="18">
        <v>0</v>
      </c>
      <c r="AZ253" s="18">
        <v>0</v>
      </c>
      <c r="BA253" s="18">
        <v>0</v>
      </c>
      <c r="BB253" s="18">
        <f>Table2[[#This Row],[MRT Savings
Through Current FY]]+Table2[[#This Row],[MRT Savings
Next FY &amp; After]]</f>
        <v>0</v>
      </c>
      <c r="BC253" s="18">
        <v>0</v>
      </c>
      <c r="BD253" s="18">
        <v>0</v>
      </c>
      <c r="BE253" s="18">
        <v>0</v>
      </c>
      <c r="BF253" s="18">
        <f>Table2[[#This Row],[ST Savings
Through Current FY]]+Table2[[#This Row],[ST Savings
Next FY &amp; After]]</f>
        <v>0</v>
      </c>
      <c r="BG253" s="18">
        <v>0</v>
      </c>
      <c r="BH253" s="18">
        <v>0</v>
      </c>
      <c r="BI253" s="18">
        <v>0</v>
      </c>
      <c r="BJ253" s="18">
        <f>Table2[[#This Row],[Energy Savings
Through Current FY]]+Table2[[#This Row],[Energy Savings
Next FY &amp; After]]</f>
        <v>0</v>
      </c>
      <c r="BK253" s="18">
        <v>0</v>
      </c>
      <c r="BL253" s="18">
        <v>0</v>
      </c>
      <c r="BM253" s="18">
        <v>0</v>
      </c>
      <c r="BN253" s="18">
        <f>Table2[[#This Row],[Bond Savings
Through Current FY]]+Table2[[#This Row],[Bond Savings
Next FY &amp; After]]</f>
        <v>0</v>
      </c>
      <c r="BO253" s="18">
        <v>126.5444</v>
      </c>
      <c r="BP253" s="18">
        <v>893.62019999999995</v>
      </c>
      <c r="BQ253" s="18">
        <v>442.48939999999999</v>
      </c>
      <c r="BR253" s="18">
        <f>Table2[[#This Row],[Total Savings
Through Current FY]]+Table2[[#This Row],[Total Savings
Next FY &amp; After]]</f>
        <v>1336.1096</v>
      </c>
      <c r="BS253" s="18">
        <v>0</v>
      </c>
      <c r="BT253" s="18">
        <v>0</v>
      </c>
      <c r="BU253" s="18">
        <v>0</v>
      </c>
      <c r="BV253" s="18">
        <f>Table2[[#This Row],[Recapture, Cancellation, or Reduction
Through Current FY]]+Table2[[#This Row],[Recapture, Cancellation, or Reduction
Next FY &amp; After]]</f>
        <v>0</v>
      </c>
      <c r="BW253" s="18">
        <v>0</v>
      </c>
      <c r="BX253" s="18">
        <v>0</v>
      </c>
      <c r="BY253" s="18">
        <v>0</v>
      </c>
      <c r="BZ253" s="18">
        <f>Table2[[#This Row],[Penalty Paid
Through Current FY]]+Table2[[#This Row],[Penalty Paid
Next FY &amp; After]]</f>
        <v>0</v>
      </c>
      <c r="CA253" s="18">
        <v>0</v>
      </c>
      <c r="CB253" s="18">
        <v>0</v>
      </c>
      <c r="CC253" s="18">
        <v>0</v>
      </c>
      <c r="CD253" s="18">
        <f>Table2[[#This Row],[Total Recapture &amp; Penalties
Through Current FY]]+Table2[[#This Row],[Total Recapture &amp; Penalties
Next FY &amp; After]]</f>
        <v>0</v>
      </c>
      <c r="CE253" s="18">
        <v>4641.2973000000002</v>
      </c>
      <c r="CF253" s="18">
        <v>27153.383600000001</v>
      </c>
      <c r="CG253" s="18">
        <v>16229.279699999999</v>
      </c>
      <c r="CH253" s="18">
        <f>Table2[[#This Row],[Total Net Tax Revenue Generated
Through Current FY]]+Table2[[#This Row],[Total Net Tax Revenue Generated
Next FY &amp; After]]</f>
        <v>43382.6633</v>
      </c>
      <c r="CI253" s="18">
        <v>0</v>
      </c>
      <c r="CJ253" s="18">
        <v>0</v>
      </c>
      <c r="CK253" s="18">
        <v>0</v>
      </c>
      <c r="CL253" s="18">
        <v>0</v>
      </c>
      <c r="CM253" s="43">
        <v>0</v>
      </c>
      <c r="CN253" s="43">
        <v>0</v>
      </c>
      <c r="CO253" s="43">
        <v>0</v>
      </c>
      <c r="CP253" s="43">
        <v>151</v>
      </c>
      <c r="CQ253" s="43">
        <f>Table2[[#This Row],[Total Number of Industrial Jobs]]+Table2[[#This Row],[Total Number of Restaurant Jobs]]+Table2[[#This Row],[Total Number of Retail Jobs]]+Table2[[#This Row],[Total Number of Other Jobs]]</f>
        <v>151</v>
      </c>
      <c r="CR253" s="43">
        <v>0</v>
      </c>
      <c r="CS253" s="43">
        <v>0</v>
      </c>
      <c r="CT253" s="43">
        <v>0</v>
      </c>
      <c r="CU253" s="43">
        <v>151</v>
      </c>
      <c r="CV253" s="43">
        <f>Table2[[#This Row],[Number of Industrial Jobs Earning a Living Wage or more]]+Table2[[#This Row],[Number of Restaurant Jobs Earning a Living Wage or more]]+Table2[[#This Row],[Number of Retail Jobs Earning a Living Wage or more]]+Table2[[#This Row],[Number of Other Jobs Earning a Living Wage or more]]</f>
        <v>151</v>
      </c>
      <c r="CW253" s="47">
        <v>0</v>
      </c>
      <c r="CX253" s="47">
        <v>0</v>
      </c>
      <c r="CY253" s="47">
        <v>0</v>
      </c>
      <c r="CZ253" s="47">
        <v>100</v>
      </c>
      <c r="DA253" s="42">
        <v>1</v>
      </c>
      <c r="DB253" s="4"/>
      <c r="DE253" s="3"/>
      <c r="DF253" s="4"/>
      <c r="DG253" s="4"/>
      <c r="DH253" s="11"/>
      <c r="DI253" s="3"/>
      <c r="DJ253" s="1"/>
      <c r="DK253" s="1"/>
      <c r="DL253" s="1"/>
    </row>
    <row r="254" spans="1:116" x14ac:dyDescent="0.2">
      <c r="A254" s="12">
        <v>92783</v>
      </c>
      <c r="B254" s="14" t="s">
        <v>263</v>
      </c>
      <c r="C254" s="15" t="s">
        <v>1522</v>
      </c>
      <c r="D254" s="15" t="s">
        <v>265</v>
      </c>
      <c r="E254" s="25" t="s">
        <v>1681</v>
      </c>
      <c r="F254" s="26" t="s">
        <v>95</v>
      </c>
      <c r="G254" s="16">
        <v>9525000</v>
      </c>
      <c r="H254" s="14" t="s">
        <v>91</v>
      </c>
      <c r="I254" s="14" t="s">
        <v>264</v>
      </c>
      <c r="J254" s="12">
        <v>24</v>
      </c>
      <c r="K254" s="14" t="s">
        <v>20</v>
      </c>
      <c r="L254" s="15" t="s">
        <v>2044</v>
      </c>
      <c r="M254" s="15" t="s">
        <v>2045</v>
      </c>
      <c r="N254" s="15">
        <v>117248</v>
      </c>
      <c r="O254" s="15">
        <v>339319</v>
      </c>
      <c r="P254" s="13">
        <v>0</v>
      </c>
      <c r="Q254" s="13">
        <v>7</v>
      </c>
      <c r="R254" s="13">
        <v>0</v>
      </c>
      <c r="S254" s="13">
        <v>0</v>
      </c>
      <c r="T254" s="13">
        <v>0</v>
      </c>
      <c r="U254" s="13">
        <v>0</v>
      </c>
      <c r="V254" s="13">
        <v>0</v>
      </c>
      <c r="W254" s="13">
        <v>11</v>
      </c>
      <c r="X254" s="13">
        <v>0</v>
      </c>
      <c r="Y254" s="13">
        <v>11</v>
      </c>
      <c r="Z254" s="13">
        <v>11</v>
      </c>
      <c r="AA254" s="13">
        <v>0</v>
      </c>
      <c r="AB254" s="13" t="s">
        <v>16</v>
      </c>
      <c r="AC254" s="13" t="s">
        <v>17</v>
      </c>
      <c r="AD254" s="17">
        <v>0</v>
      </c>
      <c r="AE254" s="13">
        <v>0</v>
      </c>
      <c r="AF254" s="13">
        <v>0</v>
      </c>
      <c r="AG254" s="13">
        <v>0</v>
      </c>
      <c r="AH254" s="13">
        <v>0</v>
      </c>
      <c r="AI254" s="18">
        <v>27.5366</v>
      </c>
      <c r="AJ254" s="18">
        <v>717.02409999999998</v>
      </c>
      <c r="AK254" s="18">
        <v>67.013800000000003</v>
      </c>
      <c r="AL254" s="27">
        <f>Table2[[#This Row],[Direct Tax Revenue
Through Current FY]]+Table2[[#This Row],[Direct Tax Revenue
Next FY &amp; After]]</f>
        <v>784.03790000000004</v>
      </c>
      <c r="AM254" s="18">
        <v>53.857399999999998</v>
      </c>
      <c r="AN254" s="18">
        <v>1179.4371000000001</v>
      </c>
      <c r="AO254" s="18">
        <v>131.06829999999999</v>
      </c>
      <c r="AP254" s="18">
        <f>Table2[[#This Row],[Indirect  &amp; Induced Tax Revenue
Through Current FY]]+Table2[[#This Row],[Indirect  &amp; Induced Tax Revenue
Next FY &amp; After]]</f>
        <v>1310.5054</v>
      </c>
      <c r="AQ254" s="18">
        <v>81.394000000000005</v>
      </c>
      <c r="AR254" s="18">
        <v>1896.4612</v>
      </c>
      <c r="AS254" s="18">
        <v>198.0821</v>
      </c>
      <c r="AT254" s="18">
        <f>Table2[[#This Row],[Total Tax Revenue Generated
Through Current FY]]+Table2[[#This Row],[Total Tax Revenues Generated 
Next FY &amp; After]]</f>
        <v>2094.5432999999998</v>
      </c>
      <c r="AU254" s="18">
        <f>VLOOKUP(A:A,[1]AssistancePivot!$1:$1048576,86,FALSE)</f>
        <v>0</v>
      </c>
      <c r="AV254" s="18">
        <v>0</v>
      </c>
      <c r="AW254" s="18">
        <v>0</v>
      </c>
      <c r="AX254" s="18">
        <v>0</v>
      </c>
      <c r="AY254" s="18">
        <v>0</v>
      </c>
      <c r="AZ254" s="18">
        <v>167.99340000000001</v>
      </c>
      <c r="BA254" s="18">
        <v>0</v>
      </c>
      <c r="BB254" s="18">
        <f>Table2[[#This Row],[MRT Savings
Through Current FY]]+Table2[[#This Row],[MRT Savings
Next FY &amp; After]]</f>
        <v>167.99340000000001</v>
      </c>
      <c r="BC254" s="18">
        <v>0</v>
      </c>
      <c r="BD254" s="18">
        <v>0</v>
      </c>
      <c r="BE254" s="18">
        <v>0</v>
      </c>
      <c r="BF254" s="18">
        <f>Table2[[#This Row],[ST Savings
Through Current FY]]+Table2[[#This Row],[ST Savings
Next FY &amp; After]]</f>
        <v>0</v>
      </c>
      <c r="BG254" s="18">
        <v>0</v>
      </c>
      <c r="BH254" s="18">
        <v>0</v>
      </c>
      <c r="BI254" s="18">
        <v>0</v>
      </c>
      <c r="BJ254" s="18">
        <f>Table2[[#This Row],[Energy Savings
Through Current FY]]+Table2[[#This Row],[Energy Savings
Next FY &amp; After]]</f>
        <v>0</v>
      </c>
      <c r="BK254" s="18">
        <v>0.48759999999999998</v>
      </c>
      <c r="BL254" s="18">
        <v>6.6939000000000002</v>
      </c>
      <c r="BM254" s="18">
        <v>0.97130000000000005</v>
      </c>
      <c r="BN254" s="18">
        <f>Table2[[#This Row],[Bond Savings
Through Current FY]]+Table2[[#This Row],[Bond Savings
Next FY &amp; After]]</f>
        <v>7.6652000000000005</v>
      </c>
      <c r="BO254" s="18">
        <v>0.48759999999999998</v>
      </c>
      <c r="BP254" s="18">
        <v>174.68729999999999</v>
      </c>
      <c r="BQ254" s="18">
        <v>0.97130000000000005</v>
      </c>
      <c r="BR254" s="18">
        <f>Table2[[#This Row],[Total Savings
Through Current FY]]+Table2[[#This Row],[Total Savings
Next FY &amp; After]]</f>
        <v>175.65860000000001</v>
      </c>
      <c r="BS254" s="18">
        <v>0</v>
      </c>
      <c r="BT254" s="18">
        <v>0</v>
      </c>
      <c r="BU254" s="18">
        <v>0</v>
      </c>
      <c r="BV254" s="18">
        <f>Table2[[#This Row],[Recapture, Cancellation, or Reduction
Through Current FY]]+Table2[[#This Row],[Recapture, Cancellation, or Reduction
Next FY &amp; After]]</f>
        <v>0</v>
      </c>
      <c r="BW254" s="18">
        <v>0</v>
      </c>
      <c r="BX254" s="18">
        <v>0</v>
      </c>
      <c r="BY254" s="18">
        <v>0</v>
      </c>
      <c r="BZ254" s="18">
        <f>Table2[[#This Row],[Penalty Paid
Through Current FY]]+Table2[[#This Row],[Penalty Paid
Next FY &amp; After]]</f>
        <v>0</v>
      </c>
      <c r="CA254" s="18">
        <v>0</v>
      </c>
      <c r="CB254" s="18">
        <v>0</v>
      </c>
      <c r="CC254" s="18">
        <v>0</v>
      </c>
      <c r="CD254" s="18">
        <f>Table2[[#This Row],[Total Recapture &amp; Penalties
Through Current FY]]+Table2[[#This Row],[Total Recapture &amp; Penalties
Next FY &amp; After]]</f>
        <v>0</v>
      </c>
      <c r="CE254" s="18">
        <v>80.906400000000005</v>
      </c>
      <c r="CF254" s="18">
        <v>1721.7738999999999</v>
      </c>
      <c r="CG254" s="18">
        <v>197.11080000000001</v>
      </c>
      <c r="CH254" s="18">
        <f>Table2[[#This Row],[Total Net Tax Revenue Generated
Through Current FY]]+Table2[[#This Row],[Total Net Tax Revenue Generated
Next FY &amp; After]]</f>
        <v>1918.8846999999998</v>
      </c>
      <c r="CI254" s="18">
        <v>0</v>
      </c>
      <c r="CJ254" s="18">
        <v>0</v>
      </c>
      <c r="CK254" s="18">
        <v>0</v>
      </c>
      <c r="CL254" s="18">
        <v>0</v>
      </c>
      <c r="CM254" s="43">
        <v>0</v>
      </c>
      <c r="CN254" s="43">
        <v>0</v>
      </c>
      <c r="CO254" s="43">
        <v>0</v>
      </c>
      <c r="CP254" s="43">
        <v>11</v>
      </c>
      <c r="CQ254" s="43">
        <f>Table2[[#This Row],[Total Number of Industrial Jobs]]+Table2[[#This Row],[Total Number of Restaurant Jobs]]+Table2[[#This Row],[Total Number of Retail Jobs]]+Table2[[#This Row],[Total Number of Other Jobs]]</f>
        <v>11</v>
      </c>
      <c r="CR254" s="43">
        <v>0</v>
      </c>
      <c r="CS254" s="43">
        <v>0</v>
      </c>
      <c r="CT254" s="43">
        <v>0</v>
      </c>
      <c r="CU254" s="43">
        <v>11</v>
      </c>
      <c r="CV254" s="43">
        <f>Table2[[#This Row],[Number of Industrial Jobs Earning a Living Wage or more]]+Table2[[#This Row],[Number of Restaurant Jobs Earning a Living Wage or more]]+Table2[[#This Row],[Number of Retail Jobs Earning a Living Wage or more]]+Table2[[#This Row],[Number of Other Jobs Earning a Living Wage or more]]</f>
        <v>11</v>
      </c>
      <c r="CW254" s="47">
        <v>0</v>
      </c>
      <c r="CX254" s="47">
        <v>0</v>
      </c>
      <c r="CY254" s="47">
        <v>0</v>
      </c>
      <c r="CZ254" s="47">
        <v>100</v>
      </c>
      <c r="DA254" s="42">
        <v>1</v>
      </c>
      <c r="DB254" s="4"/>
      <c r="DE254" s="3"/>
      <c r="DF254" s="4"/>
      <c r="DG254" s="4"/>
      <c r="DH254" s="11"/>
      <c r="DI254" s="3"/>
      <c r="DJ254" s="1"/>
      <c r="DK254" s="1"/>
      <c r="DL254" s="1"/>
    </row>
    <row r="255" spans="1:116" x14ac:dyDescent="0.2">
      <c r="A255" s="12">
        <v>92784</v>
      </c>
      <c r="B255" s="14" t="s">
        <v>266</v>
      </c>
      <c r="C255" s="15" t="s">
        <v>1504</v>
      </c>
      <c r="D255" s="15" t="s">
        <v>268</v>
      </c>
      <c r="E255" s="25" t="s">
        <v>1678</v>
      </c>
      <c r="F255" s="26" t="s">
        <v>13</v>
      </c>
      <c r="G255" s="16">
        <v>1700000</v>
      </c>
      <c r="H255" s="14" t="s">
        <v>22</v>
      </c>
      <c r="I255" s="14" t="s">
        <v>267</v>
      </c>
      <c r="J255" s="12">
        <v>1</v>
      </c>
      <c r="K255" s="14" t="s">
        <v>94</v>
      </c>
      <c r="L255" s="15" t="s">
        <v>2046</v>
      </c>
      <c r="M255" s="15" t="s">
        <v>2047</v>
      </c>
      <c r="N255" s="15">
        <v>21584</v>
      </c>
      <c r="O255" s="15">
        <v>4092</v>
      </c>
      <c r="P255" s="13">
        <v>0</v>
      </c>
      <c r="Q255" s="13">
        <v>4</v>
      </c>
      <c r="R255" s="13">
        <v>0</v>
      </c>
      <c r="S255" s="13">
        <v>0</v>
      </c>
      <c r="T255" s="13">
        <v>0</v>
      </c>
      <c r="U255" s="13">
        <v>0</v>
      </c>
      <c r="V255" s="13">
        <v>7</v>
      </c>
      <c r="W255" s="13">
        <v>0</v>
      </c>
      <c r="X255" s="13">
        <v>0</v>
      </c>
      <c r="Y255" s="13">
        <v>7</v>
      </c>
      <c r="Z255" s="13">
        <v>7</v>
      </c>
      <c r="AA255" s="13">
        <v>100</v>
      </c>
      <c r="AB255" s="13" t="s">
        <v>16</v>
      </c>
      <c r="AC255" s="13" t="s">
        <v>17</v>
      </c>
      <c r="AD255" s="17">
        <v>0</v>
      </c>
      <c r="AE255" s="13">
        <v>0</v>
      </c>
      <c r="AF255" s="13">
        <v>0</v>
      </c>
      <c r="AG255" s="13">
        <v>0</v>
      </c>
      <c r="AH255" s="13">
        <v>0</v>
      </c>
      <c r="AI255" s="18">
        <v>106.087</v>
      </c>
      <c r="AJ255" s="18">
        <v>1140.9558999999999</v>
      </c>
      <c r="AK255" s="18">
        <v>165.48079999999999</v>
      </c>
      <c r="AL255" s="27">
        <f>Table2[[#This Row],[Direct Tax Revenue
Through Current FY]]+Table2[[#This Row],[Direct Tax Revenue
Next FY &amp; After]]</f>
        <v>1306.4367</v>
      </c>
      <c r="AM255" s="18">
        <v>45.176000000000002</v>
      </c>
      <c r="AN255" s="18">
        <v>640.12</v>
      </c>
      <c r="AO255" s="18">
        <v>70.468000000000004</v>
      </c>
      <c r="AP255" s="18">
        <f>Table2[[#This Row],[Indirect  &amp; Induced Tax Revenue
Through Current FY]]+Table2[[#This Row],[Indirect  &amp; Induced Tax Revenue
Next FY &amp; After]]</f>
        <v>710.58799999999997</v>
      </c>
      <c r="AQ255" s="18">
        <v>151.26300000000001</v>
      </c>
      <c r="AR255" s="18">
        <v>1781.0759</v>
      </c>
      <c r="AS255" s="18">
        <v>235.94880000000001</v>
      </c>
      <c r="AT255" s="18">
        <f>Table2[[#This Row],[Total Tax Revenue Generated
Through Current FY]]+Table2[[#This Row],[Total Tax Revenues Generated 
Next FY &amp; After]]</f>
        <v>2017.0246999999999</v>
      </c>
      <c r="AU255" s="18">
        <f>VLOOKUP(A:A,[1]AssistancePivot!$1:$1048576,86,FALSE)</f>
        <v>33.977899999999998</v>
      </c>
      <c r="AV255" s="18">
        <v>167.68260000000001</v>
      </c>
      <c r="AW255" s="18">
        <v>53.000599999999999</v>
      </c>
      <c r="AX255" s="18">
        <v>220.6832</v>
      </c>
      <c r="AY255" s="18">
        <v>0</v>
      </c>
      <c r="AZ255" s="18">
        <v>12.281499999999999</v>
      </c>
      <c r="BA255" s="18">
        <v>0</v>
      </c>
      <c r="BB255" s="18">
        <f>Table2[[#This Row],[MRT Savings
Through Current FY]]+Table2[[#This Row],[MRT Savings
Next FY &amp; After]]</f>
        <v>12.281499999999999</v>
      </c>
      <c r="BC255" s="18">
        <v>0</v>
      </c>
      <c r="BD255" s="18">
        <v>0.89090000000000003</v>
      </c>
      <c r="BE255" s="18">
        <v>0</v>
      </c>
      <c r="BF255" s="18">
        <f>Table2[[#This Row],[ST Savings
Through Current FY]]+Table2[[#This Row],[ST Savings
Next FY &amp; After]]</f>
        <v>0.89090000000000003</v>
      </c>
      <c r="BG255" s="18">
        <v>0</v>
      </c>
      <c r="BH255" s="18">
        <v>0</v>
      </c>
      <c r="BI255" s="18">
        <v>0</v>
      </c>
      <c r="BJ255" s="18">
        <f>Table2[[#This Row],[Energy Savings
Through Current FY]]+Table2[[#This Row],[Energy Savings
Next FY &amp; After]]</f>
        <v>0</v>
      </c>
      <c r="BK255" s="18">
        <v>0</v>
      </c>
      <c r="BL255" s="18">
        <v>0</v>
      </c>
      <c r="BM255" s="18">
        <v>0</v>
      </c>
      <c r="BN255" s="18">
        <f>Table2[[#This Row],[Bond Savings
Through Current FY]]+Table2[[#This Row],[Bond Savings
Next FY &amp; After]]</f>
        <v>0</v>
      </c>
      <c r="BO255" s="18">
        <v>33.977899999999998</v>
      </c>
      <c r="BP255" s="18">
        <v>180.85499999999999</v>
      </c>
      <c r="BQ255" s="18">
        <v>53.000599999999999</v>
      </c>
      <c r="BR255" s="18">
        <f>Table2[[#This Row],[Total Savings
Through Current FY]]+Table2[[#This Row],[Total Savings
Next FY &amp; After]]</f>
        <v>233.85559999999998</v>
      </c>
      <c r="BS255" s="18">
        <v>0</v>
      </c>
      <c r="BT255" s="18">
        <v>0</v>
      </c>
      <c r="BU255" s="18">
        <v>0</v>
      </c>
      <c r="BV255" s="18">
        <f>Table2[[#This Row],[Recapture, Cancellation, or Reduction
Through Current FY]]+Table2[[#This Row],[Recapture, Cancellation, or Reduction
Next FY &amp; After]]</f>
        <v>0</v>
      </c>
      <c r="BW255" s="18">
        <v>0</v>
      </c>
      <c r="BX255" s="18">
        <v>0</v>
      </c>
      <c r="BY255" s="18">
        <v>0</v>
      </c>
      <c r="BZ255" s="18">
        <f>Table2[[#This Row],[Penalty Paid
Through Current FY]]+Table2[[#This Row],[Penalty Paid
Next FY &amp; After]]</f>
        <v>0</v>
      </c>
      <c r="CA255" s="18">
        <v>0</v>
      </c>
      <c r="CB255" s="18">
        <v>0</v>
      </c>
      <c r="CC255" s="18">
        <v>0</v>
      </c>
      <c r="CD255" s="18">
        <f>Table2[[#This Row],[Total Recapture &amp; Penalties
Through Current FY]]+Table2[[#This Row],[Total Recapture &amp; Penalties
Next FY &amp; After]]</f>
        <v>0</v>
      </c>
      <c r="CE255" s="18">
        <v>117.2851</v>
      </c>
      <c r="CF255" s="18">
        <v>1600.2209</v>
      </c>
      <c r="CG255" s="18">
        <v>182.94820000000001</v>
      </c>
      <c r="CH255" s="18">
        <f>Table2[[#This Row],[Total Net Tax Revenue Generated
Through Current FY]]+Table2[[#This Row],[Total Net Tax Revenue Generated
Next FY &amp; After]]</f>
        <v>1783.1691000000001</v>
      </c>
      <c r="CI255" s="18">
        <v>0</v>
      </c>
      <c r="CJ255" s="18">
        <v>0</v>
      </c>
      <c r="CK255" s="18">
        <v>0</v>
      </c>
      <c r="CL255" s="18">
        <v>0</v>
      </c>
      <c r="CM255" s="43">
        <v>0</v>
      </c>
      <c r="CN255" s="43">
        <v>0</v>
      </c>
      <c r="CO255" s="43">
        <v>0</v>
      </c>
      <c r="CP255" s="43">
        <v>7</v>
      </c>
      <c r="CQ255" s="43">
        <f>Table2[[#This Row],[Total Number of Industrial Jobs]]+Table2[[#This Row],[Total Number of Restaurant Jobs]]+Table2[[#This Row],[Total Number of Retail Jobs]]+Table2[[#This Row],[Total Number of Other Jobs]]</f>
        <v>7</v>
      </c>
      <c r="CR255" s="43">
        <v>0</v>
      </c>
      <c r="CS255" s="43">
        <v>0</v>
      </c>
      <c r="CT255" s="43">
        <v>0</v>
      </c>
      <c r="CU255" s="43">
        <v>7</v>
      </c>
      <c r="CV255" s="43">
        <f>Table2[[#This Row],[Number of Industrial Jobs Earning a Living Wage or more]]+Table2[[#This Row],[Number of Restaurant Jobs Earning a Living Wage or more]]+Table2[[#This Row],[Number of Retail Jobs Earning a Living Wage or more]]+Table2[[#This Row],[Number of Other Jobs Earning a Living Wage or more]]</f>
        <v>7</v>
      </c>
      <c r="CW255" s="47">
        <v>0</v>
      </c>
      <c r="CX255" s="47">
        <v>0</v>
      </c>
      <c r="CY255" s="47">
        <v>0</v>
      </c>
      <c r="CZ255" s="47">
        <v>100</v>
      </c>
      <c r="DA255" s="42">
        <v>1</v>
      </c>
      <c r="DB255" s="4"/>
      <c r="DE255" s="3"/>
      <c r="DF255" s="4"/>
      <c r="DG255" s="4"/>
      <c r="DH255" s="11"/>
      <c r="DI255" s="3"/>
      <c r="DJ255" s="1"/>
      <c r="DK255" s="1"/>
      <c r="DL255" s="1"/>
    </row>
    <row r="256" spans="1:116" x14ac:dyDescent="0.2">
      <c r="A256" s="12">
        <v>91176</v>
      </c>
      <c r="B256" s="14" t="s">
        <v>45</v>
      </c>
      <c r="C256" s="15" t="s">
        <v>1492</v>
      </c>
      <c r="D256" s="15" t="s">
        <v>47</v>
      </c>
      <c r="E256" s="25" t="s">
        <v>1657</v>
      </c>
      <c r="F256" s="26" t="s">
        <v>13</v>
      </c>
      <c r="G256" s="16">
        <v>880000</v>
      </c>
      <c r="H256" s="14" t="s">
        <v>22</v>
      </c>
      <c r="I256" s="14" t="s">
        <v>46</v>
      </c>
      <c r="J256" s="12">
        <v>39</v>
      </c>
      <c r="K256" s="14" t="s">
        <v>12</v>
      </c>
      <c r="L256" s="15" t="s">
        <v>1915</v>
      </c>
      <c r="M256" s="15" t="s">
        <v>1916</v>
      </c>
      <c r="N256" s="15">
        <v>8000</v>
      </c>
      <c r="O256" s="15">
        <v>10880</v>
      </c>
      <c r="P256" s="13">
        <v>0</v>
      </c>
      <c r="Q256" s="13">
        <v>5</v>
      </c>
      <c r="R256" s="13">
        <v>0</v>
      </c>
      <c r="S256" s="13">
        <v>0</v>
      </c>
      <c r="T256" s="13">
        <v>0</v>
      </c>
      <c r="U256" s="13">
        <v>0</v>
      </c>
      <c r="V256" s="13">
        <v>49</v>
      </c>
      <c r="W256" s="13">
        <v>0</v>
      </c>
      <c r="X256" s="13">
        <v>0</v>
      </c>
      <c r="Y256" s="13">
        <v>49</v>
      </c>
      <c r="Z256" s="13">
        <v>49</v>
      </c>
      <c r="AA256" s="13">
        <v>51.020408163265309</v>
      </c>
      <c r="AB256" s="13" t="s">
        <v>16</v>
      </c>
      <c r="AC256" s="13" t="s">
        <v>17</v>
      </c>
      <c r="AD256" s="17">
        <v>0</v>
      </c>
      <c r="AE256" s="13">
        <v>0</v>
      </c>
      <c r="AF256" s="13">
        <v>0</v>
      </c>
      <c r="AG256" s="13">
        <v>0</v>
      </c>
      <c r="AH256" s="13">
        <v>0</v>
      </c>
      <c r="AI256" s="18">
        <v>412.6</v>
      </c>
      <c r="AJ256" s="18">
        <v>4962.1817000000001</v>
      </c>
      <c r="AK256" s="18">
        <v>66.075100000000006</v>
      </c>
      <c r="AL256" s="27">
        <f>Table2[[#This Row],[Direct Tax Revenue
Through Current FY]]+Table2[[#This Row],[Direct Tax Revenue
Next FY &amp; After]]</f>
        <v>5028.2568000000001</v>
      </c>
      <c r="AM256" s="18">
        <v>286.59910000000002</v>
      </c>
      <c r="AN256" s="18">
        <v>4013.2336</v>
      </c>
      <c r="AO256" s="18">
        <v>45.896999999999998</v>
      </c>
      <c r="AP256" s="18">
        <f>Table2[[#This Row],[Indirect  &amp; Induced Tax Revenue
Through Current FY]]+Table2[[#This Row],[Indirect  &amp; Induced Tax Revenue
Next FY &amp; After]]</f>
        <v>4059.1306</v>
      </c>
      <c r="AQ256" s="18">
        <v>699.19910000000004</v>
      </c>
      <c r="AR256" s="18">
        <v>8975.4153000000006</v>
      </c>
      <c r="AS256" s="18">
        <v>111.9721</v>
      </c>
      <c r="AT256" s="18">
        <f>Table2[[#This Row],[Total Tax Revenue Generated
Through Current FY]]+Table2[[#This Row],[Total Tax Revenues Generated 
Next FY &amp; After]]</f>
        <v>9087.3874000000014</v>
      </c>
      <c r="AU256" s="18">
        <f>VLOOKUP(A:A,[1]AssistancePivot!$1:$1048576,86,FALSE)</f>
        <v>7.8403999999999998</v>
      </c>
      <c r="AV256" s="18">
        <v>149.2243</v>
      </c>
      <c r="AW256" s="18">
        <v>1.2556</v>
      </c>
      <c r="AX256" s="18">
        <v>150.47989999999999</v>
      </c>
      <c r="AY256" s="18">
        <v>0</v>
      </c>
      <c r="AZ256" s="18">
        <v>8.4598999999999993</v>
      </c>
      <c r="BA256" s="18">
        <v>0</v>
      </c>
      <c r="BB256" s="18">
        <f>Table2[[#This Row],[MRT Savings
Through Current FY]]+Table2[[#This Row],[MRT Savings
Next FY &amp; After]]</f>
        <v>8.4598999999999993</v>
      </c>
      <c r="BC256" s="18">
        <v>0</v>
      </c>
      <c r="BD256" s="18">
        <v>0</v>
      </c>
      <c r="BE256" s="18">
        <v>0</v>
      </c>
      <c r="BF256" s="18">
        <f>Table2[[#This Row],[ST Savings
Through Current FY]]+Table2[[#This Row],[ST Savings
Next FY &amp; After]]</f>
        <v>0</v>
      </c>
      <c r="BG256" s="18">
        <v>0</v>
      </c>
      <c r="BH256" s="18">
        <v>0</v>
      </c>
      <c r="BI256" s="18">
        <v>0</v>
      </c>
      <c r="BJ256" s="18">
        <f>Table2[[#This Row],[Energy Savings
Through Current FY]]+Table2[[#This Row],[Energy Savings
Next FY &amp; After]]</f>
        <v>0</v>
      </c>
      <c r="BK256" s="18">
        <v>0</v>
      </c>
      <c r="BL256" s="18">
        <v>0</v>
      </c>
      <c r="BM256" s="18">
        <v>0</v>
      </c>
      <c r="BN256" s="18">
        <f>Table2[[#This Row],[Bond Savings
Through Current FY]]+Table2[[#This Row],[Bond Savings
Next FY &amp; After]]</f>
        <v>0</v>
      </c>
      <c r="BO256" s="18">
        <v>7.8403999999999998</v>
      </c>
      <c r="BP256" s="18">
        <v>157.6842</v>
      </c>
      <c r="BQ256" s="18">
        <v>1.2556</v>
      </c>
      <c r="BR256" s="18">
        <f>Table2[[#This Row],[Total Savings
Through Current FY]]+Table2[[#This Row],[Total Savings
Next FY &amp; After]]</f>
        <v>158.93979999999999</v>
      </c>
      <c r="BS256" s="18">
        <v>0</v>
      </c>
      <c r="BT256" s="18">
        <v>0</v>
      </c>
      <c r="BU256" s="18">
        <v>0</v>
      </c>
      <c r="BV256" s="18">
        <f>Table2[[#This Row],[Recapture, Cancellation, or Reduction
Through Current FY]]+Table2[[#This Row],[Recapture, Cancellation, or Reduction
Next FY &amp; After]]</f>
        <v>0</v>
      </c>
      <c r="BW256" s="18">
        <v>0</v>
      </c>
      <c r="BX256" s="18">
        <v>0</v>
      </c>
      <c r="BY256" s="18">
        <v>0</v>
      </c>
      <c r="BZ256" s="18">
        <f>Table2[[#This Row],[Penalty Paid
Through Current FY]]+Table2[[#This Row],[Penalty Paid
Next FY &amp; After]]</f>
        <v>0</v>
      </c>
      <c r="CA256" s="18">
        <v>0</v>
      </c>
      <c r="CB256" s="18">
        <v>0</v>
      </c>
      <c r="CC256" s="18">
        <v>0</v>
      </c>
      <c r="CD256" s="18">
        <f>Table2[[#This Row],[Total Recapture &amp; Penalties
Through Current FY]]+Table2[[#This Row],[Total Recapture &amp; Penalties
Next FY &amp; After]]</f>
        <v>0</v>
      </c>
      <c r="CE256" s="18">
        <v>691.3587</v>
      </c>
      <c r="CF256" s="18">
        <v>8817.7311000000009</v>
      </c>
      <c r="CG256" s="18">
        <v>110.7165</v>
      </c>
      <c r="CH256" s="18">
        <f>Table2[[#This Row],[Total Net Tax Revenue Generated
Through Current FY]]+Table2[[#This Row],[Total Net Tax Revenue Generated
Next FY &amp; After]]</f>
        <v>8928.4476000000013</v>
      </c>
      <c r="CI256" s="18">
        <v>0</v>
      </c>
      <c r="CJ256" s="18">
        <v>0</v>
      </c>
      <c r="CK256" s="18">
        <v>0</v>
      </c>
      <c r="CL256" s="18">
        <v>0</v>
      </c>
      <c r="CM256" s="43">
        <v>49</v>
      </c>
      <c r="CN256" s="43">
        <v>0</v>
      </c>
      <c r="CO256" s="43">
        <v>0</v>
      </c>
      <c r="CP256" s="43">
        <v>0</v>
      </c>
      <c r="CQ256" s="43">
        <f>Table2[[#This Row],[Total Number of Industrial Jobs]]+Table2[[#This Row],[Total Number of Restaurant Jobs]]+Table2[[#This Row],[Total Number of Retail Jobs]]+Table2[[#This Row],[Total Number of Other Jobs]]</f>
        <v>49</v>
      </c>
      <c r="CR256" s="43">
        <v>49</v>
      </c>
      <c r="CS256" s="43">
        <v>0</v>
      </c>
      <c r="CT256" s="43">
        <v>0</v>
      </c>
      <c r="CU256" s="43">
        <v>0</v>
      </c>
      <c r="CV256" s="43">
        <f>Table2[[#This Row],[Number of Industrial Jobs Earning a Living Wage or more]]+Table2[[#This Row],[Number of Restaurant Jobs Earning a Living Wage or more]]+Table2[[#This Row],[Number of Retail Jobs Earning a Living Wage or more]]+Table2[[#This Row],[Number of Other Jobs Earning a Living Wage or more]]</f>
        <v>49</v>
      </c>
      <c r="CW256" s="47">
        <v>100</v>
      </c>
      <c r="CX256" s="47">
        <v>0</v>
      </c>
      <c r="CY256" s="47">
        <v>0</v>
      </c>
      <c r="CZ256" s="47">
        <v>0</v>
      </c>
      <c r="DA256" s="42">
        <v>1</v>
      </c>
      <c r="DB256" s="4"/>
      <c r="DE256" s="3"/>
      <c r="DF256" s="4"/>
      <c r="DG256" s="4"/>
      <c r="DH256" s="11"/>
      <c r="DI256" s="3"/>
      <c r="DJ256" s="1"/>
      <c r="DK256" s="1"/>
      <c r="DL256" s="1"/>
    </row>
    <row r="257" spans="1:116" x14ac:dyDescent="0.2">
      <c r="A257" s="12">
        <v>93863</v>
      </c>
      <c r="B257" s="14" t="s">
        <v>604</v>
      </c>
      <c r="C257" s="15" t="s">
        <v>1598</v>
      </c>
      <c r="D257" s="15" t="s">
        <v>606</v>
      </c>
      <c r="E257" s="25" t="s">
        <v>1710</v>
      </c>
      <c r="F257" s="26" t="s">
        <v>13</v>
      </c>
      <c r="G257" s="16">
        <v>10514000</v>
      </c>
      <c r="H257" s="14" t="s">
        <v>22</v>
      </c>
      <c r="I257" s="14" t="s">
        <v>605</v>
      </c>
      <c r="J257" s="12">
        <v>20</v>
      </c>
      <c r="K257" s="14" t="s">
        <v>20</v>
      </c>
      <c r="L257" s="15" t="s">
        <v>2187</v>
      </c>
      <c r="M257" s="15" t="s">
        <v>2138</v>
      </c>
      <c r="N257" s="15">
        <v>57838</v>
      </c>
      <c r="O257" s="15">
        <v>31163</v>
      </c>
      <c r="P257" s="13">
        <v>3</v>
      </c>
      <c r="Q257" s="13">
        <v>17</v>
      </c>
      <c r="R257" s="13">
        <v>0</v>
      </c>
      <c r="S257" s="13">
        <v>1</v>
      </c>
      <c r="T257" s="13">
        <v>2</v>
      </c>
      <c r="U257" s="13">
        <v>0</v>
      </c>
      <c r="V257" s="13">
        <v>2</v>
      </c>
      <c r="W257" s="13">
        <v>0</v>
      </c>
      <c r="X257" s="13">
        <v>0</v>
      </c>
      <c r="Y257" s="13">
        <v>5</v>
      </c>
      <c r="Z257" s="13">
        <v>3</v>
      </c>
      <c r="AA257" s="13">
        <v>100</v>
      </c>
      <c r="AB257" s="13" t="s">
        <v>17</v>
      </c>
      <c r="AC257" s="13" t="s">
        <v>17</v>
      </c>
      <c r="AD257" s="17">
        <v>0</v>
      </c>
      <c r="AE257" s="13">
        <v>0</v>
      </c>
      <c r="AF257" s="13">
        <v>0</v>
      </c>
      <c r="AG257" s="13">
        <v>0</v>
      </c>
      <c r="AH257" s="13">
        <v>0</v>
      </c>
      <c r="AI257" s="18">
        <v>204.0675</v>
      </c>
      <c r="AJ257" s="18">
        <v>1790.8749</v>
      </c>
      <c r="AK257" s="18">
        <v>1525.1006</v>
      </c>
      <c r="AL257" s="27">
        <f>Table2[[#This Row],[Direct Tax Revenue
Through Current FY]]+Table2[[#This Row],[Direct Tax Revenue
Next FY &amp; After]]</f>
        <v>3315.9755</v>
      </c>
      <c r="AM257" s="18">
        <v>49.625999999999998</v>
      </c>
      <c r="AN257" s="18">
        <v>732.5951</v>
      </c>
      <c r="AO257" s="18">
        <v>370.88060000000002</v>
      </c>
      <c r="AP257" s="18">
        <f>Table2[[#This Row],[Indirect  &amp; Induced Tax Revenue
Through Current FY]]+Table2[[#This Row],[Indirect  &amp; Induced Tax Revenue
Next FY &amp; After]]</f>
        <v>1103.4757</v>
      </c>
      <c r="AQ257" s="18">
        <v>253.6935</v>
      </c>
      <c r="AR257" s="18">
        <v>2523.4699999999998</v>
      </c>
      <c r="AS257" s="18">
        <v>1895.9811999999999</v>
      </c>
      <c r="AT257" s="18">
        <f>Table2[[#This Row],[Total Tax Revenue Generated
Through Current FY]]+Table2[[#This Row],[Total Tax Revenues Generated 
Next FY &amp; After]]</f>
        <v>4419.4511999999995</v>
      </c>
      <c r="AU257" s="18">
        <f>VLOOKUP(A:A,[1]AssistancePivot!$1:$1048576,86,FALSE)</f>
        <v>78.003799999999998</v>
      </c>
      <c r="AV257" s="18">
        <v>250.69470000000001</v>
      </c>
      <c r="AW257" s="18">
        <v>582.96230000000003</v>
      </c>
      <c r="AX257" s="18">
        <v>833.65700000000004</v>
      </c>
      <c r="AY257" s="18">
        <v>0</v>
      </c>
      <c r="AZ257" s="18">
        <v>101.136</v>
      </c>
      <c r="BA257" s="18">
        <v>0</v>
      </c>
      <c r="BB257" s="18">
        <f>Table2[[#This Row],[MRT Savings
Through Current FY]]+Table2[[#This Row],[MRT Savings
Next FY &amp; After]]</f>
        <v>101.136</v>
      </c>
      <c r="BC257" s="18">
        <v>0</v>
      </c>
      <c r="BD257" s="18">
        <v>6.2504999999999997</v>
      </c>
      <c r="BE257" s="18">
        <v>0</v>
      </c>
      <c r="BF257" s="18">
        <f>Table2[[#This Row],[ST Savings
Through Current FY]]+Table2[[#This Row],[ST Savings
Next FY &amp; After]]</f>
        <v>6.2504999999999997</v>
      </c>
      <c r="BG257" s="18">
        <v>0</v>
      </c>
      <c r="BH257" s="18">
        <v>0</v>
      </c>
      <c r="BI257" s="18">
        <v>0</v>
      </c>
      <c r="BJ257" s="18">
        <f>Table2[[#This Row],[Energy Savings
Through Current FY]]+Table2[[#This Row],[Energy Savings
Next FY &amp; After]]</f>
        <v>0</v>
      </c>
      <c r="BK257" s="18">
        <v>0</v>
      </c>
      <c r="BL257" s="18">
        <v>0</v>
      </c>
      <c r="BM257" s="18">
        <v>0</v>
      </c>
      <c r="BN257" s="18">
        <f>Table2[[#This Row],[Bond Savings
Through Current FY]]+Table2[[#This Row],[Bond Savings
Next FY &amp; After]]</f>
        <v>0</v>
      </c>
      <c r="BO257" s="18">
        <v>78.003799999999998</v>
      </c>
      <c r="BP257" s="18">
        <v>358.08120000000002</v>
      </c>
      <c r="BQ257" s="18">
        <v>582.96230000000003</v>
      </c>
      <c r="BR257" s="18">
        <f>Table2[[#This Row],[Total Savings
Through Current FY]]+Table2[[#This Row],[Total Savings
Next FY &amp; After]]</f>
        <v>941.04349999999999</v>
      </c>
      <c r="BS257" s="18">
        <v>0</v>
      </c>
      <c r="BT257" s="18">
        <v>0</v>
      </c>
      <c r="BU257" s="18">
        <v>0</v>
      </c>
      <c r="BV257" s="18">
        <f>Table2[[#This Row],[Recapture, Cancellation, or Reduction
Through Current FY]]+Table2[[#This Row],[Recapture, Cancellation, or Reduction
Next FY &amp; After]]</f>
        <v>0</v>
      </c>
      <c r="BW257" s="18">
        <v>0</v>
      </c>
      <c r="BX257" s="18">
        <v>0</v>
      </c>
      <c r="BY257" s="18">
        <v>0</v>
      </c>
      <c r="BZ257" s="18">
        <f>Table2[[#This Row],[Penalty Paid
Through Current FY]]+Table2[[#This Row],[Penalty Paid
Next FY &amp; After]]</f>
        <v>0</v>
      </c>
      <c r="CA257" s="18">
        <v>0</v>
      </c>
      <c r="CB257" s="18">
        <v>0</v>
      </c>
      <c r="CC257" s="18">
        <v>0</v>
      </c>
      <c r="CD257" s="18">
        <f>Table2[[#This Row],[Total Recapture &amp; Penalties
Through Current FY]]+Table2[[#This Row],[Total Recapture &amp; Penalties
Next FY &amp; After]]</f>
        <v>0</v>
      </c>
      <c r="CE257" s="18">
        <v>175.68969999999999</v>
      </c>
      <c r="CF257" s="18">
        <v>2165.3888000000002</v>
      </c>
      <c r="CG257" s="18">
        <v>1313.0189</v>
      </c>
      <c r="CH257" s="18">
        <f>Table2[[#This Row],[Total Net Tax Revenue Generated
Through Current FY]]+Table2[[#This Row],[Total Net Tax Revenue Generated
Next FY &amp; After]]</f>
        <v>3478.4077000000002</v>
      </c>
      <c r="CI257" s="18">
        <v>0</v>
      </c>
      <c r="CJ257" s="18">
        <v>0</v>
      </c>
      <c r="CK257" s="18">
        <v>0</v>
      </c>
      <c r="CL257" s="18">
        <v>0</v>
      </c>
      <c r="CM257" s="43">
        <v>0</v>
      </c>
      <c r="CN257" s="43">
        <v>0</v>
      </c>
      <c r="CO257" s="43">
        <v>0</v>
      </c>
      <c r="CP257" s="43">
        <v>5</v>
      </c>
      <c r="CQ257" s="43">
        <f>Table2[[#This Row],[Total Number of Industrial Jobs]]+Table2[[#This Row],[Total Number of Restaurant Jobs]]+Table2[[#This Row],[Total Number of Retail Jobs]]+Table2[[#This Row],[Total Number of Other Jobs]]</f>
        <v>5</v>
      </c>
      <c r="CR257" s="43">
        <v>0</v>
      </c>
      <c r="CS257" s="43">
        <v>0</v>
      </c>
      <c r="CT257" s="43">
        <v>0</v>
      </c>
      <c r="CU257" s="43">
        <v>5</v>
      </c>
      <c r="CV257" s="43">
        <f>Table2[[#This Row],[Number of Industrial Jobs Earning a Living Wage or more]]+Table2[[#This Row],[Number of Restaurant Jobs Earning a Living Wage or more]]+Table2[[#This Row],[Number of Retail Jobs Earning a Living Wage or more]]+Table2[[#This Row],[Number of Other Jobs Earning a Living Wage or more]]</f>
        <v>5</v>
      </c>
      <c r="CW257" s="47">
        <v>0</v>
      </c>
      <c r="CX257" s="47">
        <v>0</v>
      </c>
      <c r="CY257" s="47">
        <v>0</v>
      </c>
      <c r="CZ257" s="47">
        <v>100</v>
      </c>
      <c r="DA257" s="42">
        <v>1</v>
      </c>
      <c r="DB257" s="4"/>
      <c r="DE257" s="3"/>
      <c r="DF257" s="4"/>
      <c r="DG257" s="4"/>
      <c r="DH257" s="11"/>
      <c r="DI257" s="3"/>
      <c r="DJ257" s="1"/>
      <c r="DK257" s="1"/>
      <c r="DL257" s="1"/>
    </row>
    <row r="258" spans="1:116" x14ac:dyDescent="0.2">
      <c r="A258" s="12">
        <v>93449</v>
      </c>
      <c r="B258" s="14" t="s">
        <v>553</v>
      </c>
      <c r="C258" s="15" t="s">
        <v>1603</v>
      </c>
      <c r="D258" s="15" t="s">
        <v>555</v>
      </c>
      <c r="E258" s="25" t="s">
        <v>1657</v>
      </c>
      <c r="F258" s="26" t="s">
        <v>143</v>
      </c>
      <c r="G258" s="16">
        <v>52800000</v>
      </c>
      <c r="H258" s="14" t="s">
        <v>556</v>
      </c>
      <c r="I258" s="14" t="s">
        <v>554</v>
      </c>
      <c r="J258" s="12">
        <v>26</v>
      </c>
      <c r="K258" s="14" t="s">
        <v>20</v>
      </c>
      <c r="L258" s="15" t="s">
        <v>2147</v>
      </c>
      <c r="M258" s="15" t="s">
        <v>2018</v>
      </c>
      <c r="N258" s="15">
        <v>52531</v>
      </c>
      <c r="O258" s="15">
        <v>225000</v>
      </c>
      <c r="P258" s="13">
        <v>880</v>
      </c>
      <c r="Q258" s="13">
        <v>70</v>
      </c>
      <c r="R258" s="13">
        <v>1300</v>
      </c>
      <c r="S258" s="13">
        <v>1</v>
      </c>
      <c r="T258" s="13">
        <v>4</v>
      </c>
      <c r="U258" s="13">
        <v>20</v>
      </c>
      <c r="V258" s="13">
        <v>1280</v>
      </c>
      <c r="W258" s="13">
        <v>294</v>
      </c>
      <c r="X258" s="13">
        <v>0</v>
      </c>
      <c r="Y258" s="13">
        <v>1599</v>
      </c>
      <c r="Z258" s="13">
        <v>1572</v>
      </c>
      <c r="AA258" s="13">
        <v>81.613508442776734</v>
      </c>
      <c r="AB258" s="13" t="s">
        <v>16</v>
      </c>
      <c r="AC258" s="13" t="s">
        <v>17</v>
      </c>
      <c r="AD258" s="17">
        <v>1280</v>
      </c>
      <c r="AE258" s="13">
        <v>0</v>
      </c>
      <c r="AF258" s="13">
        <v>21</v>
      </c>
      <c r="AG258" s="13">
        <v>0</v>
      </c>
      <c r="AH258" s="13">
        <v>4</v>
      </c>
      <c r="AI258" s="18">
        <v>35692.703500000003</v>
      </c>
      <c r="AJ258" s="18">
        <v>219847.58850000001</v>
      </c>
      <c r="AK258" s="18">
        <v>17847.300200000001</v>
      </c>
      <c r="AL258" s="27">
        <f>Table2[[#This Row],[Direct Tax Revenue
Through Current FY]]+Table2[[#This Row],[Direct Tax Revenue
Next FY &amp; After]]</f>
        <v>237694.88870000001</v>
      </c>
      <c r="AM258" s="18">
        <v>24594.486799999999</v>
      </c>
      <c r="AN258" s="18">
        <v>163487.33499999999</v>
      </c>
      <c r="AO258" s="18">
        <v>12297.897000000001</v>
      </c>
      <c r="AP258" s="18">
        <f>Table2[[#This Row],[Indirect  &amp; Induced Tax Revenue
Through Current FY]]+Table2[[#This Row],[Indirect  &amp; Induced Tax Revenue
Next FY &amp; After]]</f>
        <v>175785.23199999999</v>
      </c>
      <c r="AQ258" s="18">
        <v>60287.190300000002</v>
      </c>
      <c r="AR258" s="18">
        <v>383334.92349999998</v>
      </c>
      <c r="AS258" s="18">
        <v>30145.197199999999</v>
      </c>
      <c r="AT258" s="18">
        <f>Table2[[#This Row],[Total Tax Revenue Generated
Through Current FY]]+Table2[[#This Row],[Total Tax Revenues Generated 
Next FY &amp; After]]</f>
        <v>413480.12069999997</v>
      </c>
      <c r="AU258" s="18">
        <f>VLOOKUP(A:A,[1]AssistancePivot!$1:$1048576,86,FALSE)</f>
        <v>0</v>
      </c>
      <c r="AV258" s="18">
        <v>0</v>
      </c>
      <c r="AW258" s="18">
        <v>0</v>
      </c>
      <c r="AX258" s="18">
        <v>0</v>
      </c>
      <c r="AY258" s="18">
        <v>0</v>
      </c>
      <c r="AZ258" s="18">
        <v>0</v>
      </c>
      <c r="BA258" s="18">
        <v>0</v>
      </c>
      <c r="BB258" s="18">
        <f>Table2[[#This Row],[MRT Savings
Through Current FY]]+Table2[[#This Row],[MRT Savings
Next FY &amp; After]]</f>
        <v>0</v>
      </c>
      <c r="BC258" s="18">
        <v>27.367999999999999</v>
      </c>
      <c r="BD258" s="18">
        <v>912.32010000000002</v>
      </c>
      <c r="BE258" s="18">
        <v>13087.679899999999</v>
      </c>
      <c r="BF258" s="18">
        <f>Table2[[#This Row],[ST Savings
Through Current FY]]+Table2[[#This Row],[ST Savings
Next FY &amp; After]]</f>
        <v>14000</v>
      </c>
      <c r="BG258" s="18">
        <v>0</v>
      </c>
      <c r="BH258" s="18">
        <v>0</v>
      </c>
      <c r="BI258" s="18">
        <v>0</v>
      </c>
      <c r="BJ258" s="18">
        <f>Table2[[#This Row],[Energy Savings
Through Current FY]]+Table2[[#This Row],[Energy Savings
Next FY &amp; After]]</f>
        <v>0</v>
      </c>
      <c r="BK258" s="18">
        <v>0</v>
      </c>
      <c r="BL258" s="18">
        <v>0</v>
      </c>
      <c r="BM258" s="18">
        <v>0</v>
      </c>
      <c r="BN258" s="18">
        <f>Table2[[#This Row],[Bond Savings
Through Current FY]]+Table2[[#This Row],[Bond Savings
Next FY &amp; After]]</f>
        <v>0</v>
      </c>
      <c r="BO258" s="18">
        <v>27.367999999999999</v>
      </c>
      <c r="BP258" s="18">
        <v>912.32010000000002</v>
      </c>
      <c r="BQ258" s="18">
        <v>13087.679899999999</v>
      </c>
      <c r="BR258" s="18">
        <f>Table2[[#This Row],[Total Savings
Through Current FY]]+Table2[[#This Row],[Total Savings
Next FY &amp; After]]</f>
        <v>14000</v>
      </c>
      <c r="BS258" s="18">
        <v>0</v>
      </c>
      <c r="BT258" s="18">
        <v>0</v>
      </c>
      <c r="BU258" s="18">
        <v>0</v>
      </c>
      <c r="BV258" s="18">
        <f>Table2[[#This Row],[Recapture, Cancellation, or Reduction
Through Current FY]]+Table2[[#This Row],[Recapture, Cancellation, or Reduction
Next FY &amp; After]]</f>
        <v>0</v>
      </c>
      <c r="BW258" s="18">
        <v>0</v>
      </c>
      <c r="BX258" s="18">
        <v>0</v>
      </c>
      <c r="BY258" s="18">
        <v>0</v>
      </c>
      <c r="BZ258" s="18">
        <f>Table2[[#This Row],[Penalty Paid
Through Current FY]]+Table2[[#This Row],[Penalty Paid
Next FY &amp; After]]</f>
        <v>0</v>
      </c>
      <c r="CA258" s="18">
        <v>0</v>
      </c>
      <c r="CB258" s="18">
        <v>0</v>
      </c>
      <c r="CC258" s="18">
        <v>0</v>
      </c>
      <c r="CD258" s="18">
        <f>Table2[[#This Row],[Total Recapture &amp; Penalties
Through Current FY]]+Table2[[#This Row],[Total Recapture &amp; Penalties
Next FY &amp; After]]</f>
        <v>0</v>
      </c>
      <c r="CE258" s="18">
        <v>60259.8223</v>
      </c>
      <c r="CF258" s="18">
        <v>382422.60340000002</v>
      </c>
      <c r="CG258" s="18">
        <v>17057.5173</v>
      </c>
      <c r="CH258" s="18">
        <f>Table2[[#This Row],[Total Net Tax Revenue Generated
Through Current FY]]+Table2[[#This Row],[Total Net Tax Revenue Generated
Next FY &amp; After]]</f>
        <v>399480.12070000003</v>
      </c>
      <c r="CI258" s="18">
        <v>0</v>
      </c>
      <c r="CJ258" s="18">
        <v>0</v>
      </c>
      <c r="CK258" s="18">
        <v>0</v>
      </c>
      <c r="CL258" s="18">
        <v>0</v>
      </c>
      <c r="CM258" s="43">
        <v>0</v>
      </c>
      <c r="CN258" s="43">
        <v>0</v>
      </c>
      <c r="CO258" s="43">
        <v>0</v>
      </c>
      <c r="CP258" s="43">
        <v>1599</v>
      </c>
      <c r="CQ258" s="43">
        <f>Table2[[#This Row],[Total Number of Industrial Jobs]]+Table2[[#This Row],[Total Number of Restaurant Jobs]]+Table2[[#This Row],[Total Number of Retail Jobs]]+Table2[[#This Row],[Total Number of Other Jobs]]</f>
        <v>1599</v>
      </c>
      <c r="CR258" s="43">
        <v>0</v>
      </c>
      <c r="CS258" s="43">
        <v>0</v>
      </c>
      <c r="CT258" s="43">
        <v>0</v>
      </c>
      <c r="CU258" s="43">
        <v>1599</v>
      </c>
      <c r="CV258" s="43">
        <f>Table2[[#This Row],[Number of Industrial Jobs Earning a Living Wage or more]]+Table2[[#This Row],[Number of Restaurant Jobs Earning a Living Wage or more]]+Table2[[#This Row],[Number of Retail Jobs Earning a Living Wage or more]]+Table2[[#This Row],[Number of Other Jobs Earning a Living Wage or more]]</f>
        <v>1599</v>
      </c>
      <c r="CW258" s="47">
        <v>0</v>
      </c>
      <c r="CX258" s="47">
        <v>0</v>
      </c>
      <c r="CY258" s="47">
        <v>0</v>
      </c>
      <c r="CZ258" s="47">
        <v>100</v>
      </c>
      <c r="DA258" s="42">
        <v>1</v>
      </c>
      <c r="DB258" s="4"/>
      <c r="DE258" s="3"/>
      <c r="DF258" s="4"/>
      <c r="DG258" s="4"/>
      <c r="DH258" s="11"/>
      <c r="DI258" s="3"/>
      <c r="DJ258" s="1"/>
      <c r="DK258" s="1"/>
      <c r="DL258" s="1"/>
    </row>
    <row r="259" spans="1:116" x14ac:dyDescent="0.2">
      <c r="A259" s="12">
        <v>92914</v>
      </c>
      <c r="B259" s="14" t="s">
        <v>308</v>
      </c>
      <c r="C259" s="15" t="s">
        <v>1501</v>
      </c>
      <c r="D259" s="15" t="s">
        <v>310</v>
      </c>
      <c r="E259" s="25" t="s">
        <v>1678</v>
      </c>
      <c r="F259" s="26" t="s">
        <v>13</v>
      </c>
      <c r="G259" s="16">
        <v>2400000</v>
      </c>
      <c r="H259" s="14" t="s">
        <v>123</v>
      </c>
      <c r="I259" s="14" t="s">
        <v>309</v>
      </c>
      <c r="J259" s="12">
        <v>38</v>
      </c>
      <c r="K259" s="14" t="s">
        <v>12</v>
      </c>
      <c r="L259" s="15" t="s">
        <v>2033</v>
      </c>
      <c r="M259" s="15" t="s">
        <v>2034</v>
      </c>
      <c r="N259" s="15">
        <v>204822</v>
      </c>
      <c r="O259" s="15">
        <v>135000</v>
      </c>
      <c r="P259" s="13">
        <v>122</v>
      </c>
      <c r="Q259" s="13">
        <v>15</v>
      </c>
      <c r="R259" s="13">
        <v>0</v>
      </c>
      <c r="S259" s="13">
        <v>0</v>
      </c>
      <c r="T259" s="13">
        <v>0</v>
      </c>
      <c r="U259" s="13">
        <v>0</v>
      </c>
      <c r="V259" s="13">
        <v>111</v>
      </c>
      <c r="W259" s="13">
        <v>0</v>
      </c>
      <c r="X259" s="13">
        <v>0</v>
      </c>
      <c r="Y259" s="13">
        <v>111</v>
      </c>
      <c r="Z259" s="13">
        <v>111</v>
      </c>
      <c r="AA259" s="13">
        <v>99.099099099099092</v>
      </c>
      <c r="AB259" s="13" t="s">
        <v>16</v>
      </c>
      <c r="AC259" s="13" t="s">
        <v>17</v>
      </c>
      <c r="AD259" s="17">
        <v>0</v>
      </c>
      <c r="AE259" s="13">
        <v>0</v>
      </c>
      <c r="AF259" s="13">
        <v>0</v>
      </c>
      <c r="AG259" s="13">
        <v>0</v>
      </c>
      <c r="AH259" s="13">
        <v>0</v>
      </c>
      <c r="AI259" s="18">
        <v>2349.2851999999998</v>
      </c>
      <c r="AJ259" s="18">
        <v>19290.740900000001</v>
      </c>
      <c r="AK259" s="18">
        <v>3948.5531999999998</v>
      </c>
      <c r="AL259" s="27">
        <f>Table2[[#This Row],[Direct Tax Revenue
Through Current FY]]+Table2[[#This Row],[Direct Tax Revenue
Next FY &amp; After]]</f>
        <v>23239.294099999999</v>
      </c>
      <c r="AM259" s="18">
        <v>1912.4188999999999</v>
      </c>
      <c r="AN259" s="18">
        <v>14786.413500000001</v>
      </c>
      <c r="AO259" s="18">
        <v>3214.2914999999998</v>
      </c>
      <c r="AP259" s="18">
        <f>Table2[[#This Row],[Indirect  &amp; Induced Tax Revenue
Through Current FY]]+Table2[[#This Row],[Indirect  &amp; Induced Tax Revenue
Next FY &amp; After]]</f>
        <v>18000.705000000002</v>
      </c>
      <c r="AQ259" s="18">
        <v>4261.7040999999999</v>
      </c>
      <c r="AR259" s="18">
        <v>34077.154399999999</v>
      </c>
      <c r="AS259" s="18">
        <v>7162.8446999999996</v>
      </c>
      <c r="AT259" s="18">
        <f>Table2[[#This Row],[Total Tax Revenue Generated
Through Current FY]]+Table2[[#This Row],[Total Tax Revenues Generated 
Next FY &amp; After]]</f>
        <v>41239.999100000001</v>
      </c>
      <c r="AU259" s="18">
        <f>VLOOKUP(A:A,[1]AssistancePivot!$1:$1048576,86,FALSE)</f>
        <v>372.75569999999999</v>
      </c>
      <c r="AV259" s="18">
        <v>3769.4512</v>
      </c>
      <c r="AW259" s="18">
        <v>626.50779999999997</v>
      </c>
      <c r="AX259" s="18">
        <v>4395.9589999999998</v>
      </c>
      <c r="AY259" s="18">
        <v>0</v>
      </c>
      <c r="AZ259" s="18">
        <v>0</v>
      </c>
      <c r="BA259" s="18">
        <v>0</v>
      </c>
      <c r="BB259" s="18">
        <f>Table2[[#This Row],[MRT Savings
Through Current FY]]+Table2[[#This Row],[MRT Savings
Next FY &amp; After]]</f>
        <v>0</v>
      </c>
      <c r="BC259" s="18">
        <v>0</v>
      </c>
      <c r="BD259" s="18">
        <v>8.4763000000000002</v>
      </c>
      <c r="BE259" s="18">
        <v>0</v>
      </c>
      <c r="BF259" s="18">
        <f>Table2[[#This Row],[ST Savings
Through Current FY]]+Table2[[#This Row],[ST Savings
Next FY &amp; After]]</f>
        <v>8.4763000000000002</v>
      </c>
      <c r="BG259" s="18">
        <v>0</v>
      </c>
      <c r="BH259" s="18">
        <v>0</v>
      </c>
      <c r="BI259" s="18">
        <v>0</v>
      </c>
      <c r="BJ259" s="18">
        <f>Table2[[#This Row],[Energy Savings
Through Current FY]]+Table2[[#This Row],[Energy Savings
Next FY &amp; After]]</f>
        <v>0</v>
      </c>
      <c r="BK259" s="18">
        <v>0</v>
      </c>
      <c r="BL259" s="18">
        <v>0</v>
      </c>
      <c r="BM259" s="18">
        <v>0</v>
      </c>
      <c r="BN259" s="18">
        <f>Table2[[#This Row],[Bond Savings
Through Current FY]]+Table2[[#This Row],[Bond Savings
Next FY &amp; After]]</f>
        <v>0</v>
      </c>
      <c r="BO259" s="18">
        <v>372.75569999999999</v>
      </c>
      <c r="BP259" s="18">
        <v>3777.9274999999998</v>
      </c>
      <c r="BQ259" s="18">
        <v>626.50779999999997</v>
      </c>
      <c r="BR259" s="18">
        <f>Table2[[#This Row],[Total Savings
Through Current FY]]+Table2[[#This Row],[Total Savings
Next FY &amp; After]]</f>
        <v>4404.4353000000001</v>
      </c>
      <c r="BS259" s="18">
        <v>0</v>
      </c>
      <c r="BT259" s="18">
        <v>0</v>
      </c>
      <c r="BU259" s="18">
        <v>0</v>
      </c>
      <c r="BV259" s="18">
        <f>Table2[[#This Row],[Recapture, Cancellation, or Reduction
Through Current FY]]+Table2[[#This Row],[Recapture, Cancellation, or Reduction
Next FY &amp; After]]</f>
        <v>0</v>
      </c>
      <c r="BW259" s="18">
        <v>0</v>
      </c>
      <c r="BX259" s="18">
        <v>0</v>
      </c>
      <c r="BY259" s="18">
        <v>0</v>
      </c>
      <c r="BZ259" s="18">
        <f>Table2[[#This Row],[Penalty Paid
Through Current FY]]+Table2[[#This Row],[Penalty Paid
Next FY &amp; After]]</f>
        <v>0</v>
      </c>
      <c r="CA259" s="18">
        <v>0</v>
      </c>
      <c r="CB259" s="18">
        <v>0</v>
      </c>
      <c r="CC259" s="18">
        <v>0</v>
      </c>
      <c r="CD259" s="18">
        <f>Table2[[#This Row],[Total Recapture &amp; Penalties
Through Current FY]]+Table2[[#This Row],[Total Recapture &amp; Penalties
Next FY &amp; After]]</f>
        <v>0</v>
      </c>
      <c r="CE259" s="18">
        <v>3888.9484000000002</v>
      </c>
      <c r="CF259" s="18">
        <v>30299.226900000001</v>
      </c>
      <c r="CG259" s="18">
        <v>6536.3369000000002</v>
      </c>
      <c r="CH259" s="18">
        <f>Table2[[#This Row],[Total Net Tax Revenue Generated
Through Current FY]]+Table2[[#This Row],[Total Net Tax Revenue Generated
Next FY &amp; After]]</f>
        <v>36835.563800000004</v>
      </c>
      <c r="CI259" s="18">
        <v>0</v>
      </c>
      <c r="CJ259" s="18">
        <v>0</v>
      </c>
      <c r="CK259" s="18">
        <v>0</v>
      </c>
      <c r="CL259" s="18">
        <v>0</v>
      </c>
      <c r="CM259" s="43">
        <v>0</v>
      </c>
      <c r="CN259" s="43">
        <v>0</v>
      </c>
      <c r="CO259" s="43">
        <v>0</v>
      </c>
      <c r="CP259" s="43">
        <v>111</v>
      </c>
      <c r="CQ259" s="43">
        <f>Table2[[#This Row],[Total Number of Industrial Jobs]]+Table2[[#This Row],[Total Number of Restaurant Jobs]]+Table2[[#This Row],[Total Number of Retail Jobs]]+Table2[[#This Row],[Total Number of Other Jobs]]</f>
        <v>111</v>
      </c>
      <c r="CR259" s="43">
        <v>0</v>
      </c>
      <c r="CS259" s="43">
        <v>0</v>
      </c>
      <c r="CT259" s="43">
        <v>0</v>
      </c>
      <c r="CU259" s="43">
        <v>111</v>
      </c>
      <c r="CV259" s="43">
        <f>Table2[[#This Row],[Number of Industrial Jobs Earning a Living Wage or more]]+Table2[[#This Row],[Number of Restaurant Jobs Earning a Living Wage or more]]+Table2[[#This Row],[Number of Retail Jobs Earning a Living Wage or more]]+Table2[[#This Row],[Number of Other Jobs Earning a Living Wage or more]]</f>
        <v>111</v>
      </c>
      <c r="CW259" s="47">
        <v>0</v>
      </c>
      <c r="CX259" s="47">
        <v>0</v>
      </c>
      <c r="CY259" s="47">
        <v>0</v>
      </c>
      <c r="CZ259" s="47">
        <v>100</v>
      </c>
      <c r="DA259" s="42">
        <v>1</v>
      </c>
      <c r="DB259" s="4"/>
      <c r="DE259" s="3"/>
      <c r="DF259" s="4"/>
      <c r="DG259" s="4"/>
      <c r="DH259" s="11"/>
      <c r="DI259" s="3"/>
      <c r="DJ259" s="1"/>
      <c r="DK259" s="1"/>
      <c r="DL259" s="1"/>
    </row>
    <row r="260" spans="1:116" x14ac:dyDescent="0.2">
      <c r="A260" s="12">
        <v>93451</v>
      </c>
      <c r="B260" s="14" t="s">
        <v>560</v>
      </c>
      <c r="C260" s="15" t="s">
        <v>1501</v>
      </c>
      <c r="D260" s="15" t="s">
        <v>559</v>
      </c>
      <c r="E260" s="25" t="s">
        <v>1706</v>
      </c>
      <c r="F260" s="26" t="s">
        <v>13</v>
      </c>
      <c r="G260" s="16">
        <v>50000000</v>
      </c>
      <c r="H260" s="14" t="s">
        <v>22</v>
      </c>
      <c r="I260" s="14" t="s">
        <v>561</v>
      </c>
      <c r="J260" s="12">
        <v>17</v>
      </c>
      <c r="K260" s="14" t="s">
        <v>25</v>
      </c>
      <c r="L260" s="15" t="s">
        <v>2149</v>
      </c>
      <c r="M260" s="15" t="s">
        <v>2150</v>
      </c>
      <c r="N260" s="15">
        <v>522720</v>
      </c>
      <c r="O260" s="15">
        <v>199962</v>
      </c>
      <c r="P260" s="13">
        <v>143</v>
      </c>
      <c r="Q260" s="13">
        <v>44</v>
      </c>
      <c r="R260" s="13">
        <v>0</v>
      </c>
      <c r="S260" s="13">
        <v>0</v>
      </c>
      <c r="T260" s="13">
        <v>0</v>
      </c>
      <c r="U260" s="13">
        <v>0</v>
      </c>
      <c r="V260" s="13">
        <v>145</v>
      </c>
      <c r="W260" s="13">
        <v>0</v>
      </c>
      <c r="X260" s="13">
        <v>0</v>
      </c>
      <c r="Y260" s="13">
        <v>145</v>
      </c>
      <c r="Z260" s="13">
        <v>145</v>
      </c>
      <c r="AA260" s="13">
        <v>96.551724137931032</v>
      </c>
      <c r="AB260" s="13" t="s">
        <v>16</v>
      </c>
      <c r="AC260" s="13" t="s">
        <v>17</v>
      </c>
      <c r="AD260" s="17">
        <v>0</v>
      </c>
      <c r="AE260" s="13">
        <v>0</v>
      </c>
      <c r="AF260" s="13">
        <v>0</v>
      </c>
      <c r="AG260" s="13">
        <v>0</v>
      </c>
      <c r="AH260" s="13">
        <v>0</v>
      </c>
      <c r="AI260" s="18">
        <v>3173.7696000000001</v>
      </c>
      <c r="AJ260" s="18">
        <v>29784.114600000001</v>
      </c>
      <c r="AK260" s="18">
        <v>18840.587899999999</v>
      </c>
      <c r="AL260" s="27">
        <f>Table2[[#This Row],[Direct Tax Revenue
Through Current FY]]+Table2[[#This Row],[Direct Tax Revenue
Next FY &amp; After]]</f>
        <v>48624.702499999999</v>
      </c>
      <c r="AM260" s="18">
        <v>2375.6932000000002</v>
      </c>
      <c r="AN260" s="18">
        <v>22706.7814</v>
      </c>
      <c r="AO260" s="18">
        <v>14102.9313</v>
      </c>
      <c r="AP260" s="18">
        <f>Table2[[#This Row],[Indirect  &amp; Induced Tax Revenue
Through Current FY]]+Table2[[#This Row],[Indirect  &amp; Induced Tax Revenue
Next FY &amp; After]]</f>
        <v>36809.712700000004</v>
      </c>
      <c r="AQ260" s="18">
        <v>5549.4628000000002</v>
      </c>
      <c r="AR260" s="18">
        <v>52490.896000000001</v>
      </c>
      <c r="AS260" s="18">
        <v>32943.519200000002</v>
      </c>
      <c r="AT260" s="18">
        <f>Table2[[#This Row],[Total Tax Revenue Generated
Through Current FY]]+Table2[[#This Row],[Total Tax Revenues Generated 
Next FY &amp; After]]</f>
        <v>85434.415200000003</v>
      </c>
      <c r="AU260" s="18">
        <f>VLOOKUP(A:A,[1]AssistancePivot!$1:$1048576,86,FALSE)</f>
        <v>1037.9595999999999</v>
      </c>
      <c r="AV260" s="18">
        <v>5597.1587</v>
      </c>
      <c r="AW260" s="18">
        <v>6161.6854999999996</v>
      </c>
      <c r="AX260" s="18">
        <v>11758.8442</v>
      </c>
      <c r="AY260" s="18">
        <v>0</v>
      </c>
      <c r="AZ260" s="18">
        <v>446.6</v>
      </c>
      <c r="BA260" s="18">
        <v>0</v>
      </c>
      <c r="BB260" s="18">
        <f>Table2[[#This Row],[MRT Savings
Through Current FY]]+Table2[[#This Row],[MRT Savings
Next FY &amp; After]]</f>
        <v>446.6</v>
      </c>
      <c r="BC260" s="18">
        <v>0</v>
      </c>
      <c r="BD260" s="18">
        <v>160.12530000000001</v>
      </c>
      <c r="BE260" s="18">
        <v>0</v>
      </c>
      <c r="BF260" s="18">
        <f>Table2[[#This Row],[ST Savings
Through Current FY]]+Table2[[#This Row],[ST Savings
Next FY &amp; After]]</f>
        <v>160.12530000000001</v>
      </c>
      <c r="BG260" s="18">
        <v>0</v>
      </c>
      <c r="BH260" s="18">
        <v>0</v>
      </c>
      <c r="BI260" s="18">
        <v>0</v>
      </c>
      <c r="BJ260" s="18">
        <f>Table2[[#This Row],[Energy Savings
Through Current FY]]+Table2[[#This Row],[Energy Savings
Next FY &amp; After]]</f>
        <v>0</v>
      </c>
      <c r="BK260" s="18">
        <v>0</v>
      </c>
      <c r="BL260" s="18">
        <v>0</v>
      </c>
      <c r="BM260" s="18">
        <v>0</v>
      </c>
      <c r="BN260" s="18">
        <f>Table2[[#This Row],[Bond Savings
Through Current FY]]+Table2[[#This Row],[Bond Savings
Next FY &amp; After]]</f>
        <v>0</v>
      </c>
      <c r="BO260" s="18">
        <v>1037.9595999999999</v>
      </c>
      <c r="BP260" s="18">
        <v>6203.884</v>
      </c>
      <c r="BQ260" s="18">
        <v>6161.6854999999996</v>
      </c>
      <c r="BR260" s="18">
        <f>Table2[[#This Row],[Total Savings
Through Current FY]]+Table2[[#This Row],[Total Savings
Next FY &amp; After]]</f>
        <v>12365.5695</v>
      </c>
      <c r="BS260" s="18">
        <v>0</v>
      </c>
      <c r="BT260" s="18">
        <v>0</v>
      </c>
      <c r="BU260" s="18">
        <v>0</v>
      </c>
      <c r="BV260" s="18">
        <f>Table2[[#This Row],[Recapture, Cancellation, or Reduction
Through Current FY]]+Table2[[#This Row],[Recapture, Cancellation, or Reduction
Next FY &amp; After]]</f>
        <v>0</v>
      </c>
      <c r="BW260" s="18">
        <v>0</v>
      </c>
      <c r="BX260" s="18">
        <v>0</v>
      </c>
      <c r="BY260" s="18">
        <v>0</v>
      </c>
      <c r="BZ260" s="18">
        <f>Table2[[#This Row],[Penalty Paid
Through Current FY]]+Table2[[#This Row],[Penalty Paid
Next FY &amp; After]]</f>
        <v>0</v>
      </c>
      <c r="CA260" s="18">
        <v>0</v>
      </c>
      <c r="CB260" s="18">
        <v>0</v>
      </c>
      <c r="CC260" s="18">
        <v>0</v>
      </c>
      <c r="CD260" s="18">
        <f>Table2[[#This Row],[Total Recapture &amp; Penalties
Through Current FY]]+Table2[[#This Row],[Total Recapture &amp; Penalties
Next FY &amp; After]]</f>
        <v>0</v>
      </c>
      <c r="CE260" s="18">
        <v>4511.5032000000001</v>
      </c>
      <c r="CF260" s="18">
        <v>46287.012000000002</v>
      </c>
      <c r="CG260" s="18">
        <v>26781.833699999999</v>
      </c>
      <c r="CH260" s="18">
        <f>Table2[[#This Row],[Total Net Tax Revenue Generated
Through Current FY]]+Table2[[#This Row],[Total Net Tax Revenue Generated
Next FY &amp; After]]</f>
        <v>73068.845700000005</v>
      </c>
      <c r="CI260" s="18">
        <v>0</v>
      </c>
      <c r="CJ260" s="18">
        <v>0</v>
      </c>
      <c r="CK260" s="18">
        <v>0</v>
      </c>
      <c r="CL260" s="18">
        <v>0</v>
      </c>
      <c r="CM260" s="43">
        <v>0</v>
      </c>
      <c r="CN260" s="43">
        <v>0</v>
      </c>
      <c r="CO260" s="43">
        <v>0</v>
      </c>
      <c r="CP260" s="43">
        <v>145</v>
      </c>
      <c r="CQ260" s="43">
        <f>Table2[[#This Row],[Total Number of Industrial Jobs]]+Table2[[#This Row],[Total Number of Restaurant Jobs]]+Table2[[#This Row],[Total Number of Retail Jobs]]+Table2[[#This Row],[Total Number of Other Jobs]]</f>
        <v>145</v>
      </c>
      <c r="CR260" s="43">
        <v>0</v>
      </c>
      <c r="CS260" s="43">
        <v>0</v>
      </c>
      <c r="CT260" s="43">
        <v>0</v>
      </c>
      <c r="CU260" s="43">
        <v>145</v>
      </c>
      <c r="CV260" s="43">
        <f>Table2[[#This Row],[Number of Industrial Jobs Earning a Living Wage or more]]+Table2[[#This Row],[Number of Restaurant Jobs Earning a Living Wage or more]]+Table2[[#This Row],[Number of Retail Jobs Earning a Living Wage or more]]+Table2[[#This Row],[Number of Other Jobs Earning a Living Wage or more]]</f>
        <v>145</v>
      </c>
      <c r="CW260" s="47">
        <v>0</v>
      </c>
      <c r="CX260" s="47">
        <v>0</v>
      </c>
      <c r="CY260" s="47">
        <v>0</v>
      </c>
      <c r="CZ260" s="47">
        <v>100</v>
      </c>
      <c r="DA260" s="42">
        <v>1</v>
      </c>
      <c r="DB260" s="4"/>
      <c r="DE260" s="3"/>
      <c r="DF260" s="4"/>
      <c r="DG260" s="4"/>
      <c r="DH260" s="11"/>
      <c r="DI260" s="3"/>
      <c r="DJ260" s="1"/>
      <c r="DK260" s="1"/>
      <c r="DL260" s="1"/>
    </row>
    <row r="261" spans="1:116" x14ac:dyDescent="0.2">
      <c r="A261" s="12">
        <v>93859</v>
      </c>
      <c r="B261" s="14" t="s">
        <v>595</v>
      </c>
      <c r="C261" s="15" t="s">
        <v>1501</v>
      </c>
      <c r="D261" s="15" t="s">
        <v>597</v>
      </c>
      <c r="E261" s="25" t="s">
        <v>1710</v>
      </c>
      <c r="F261" s="26" t="s">
        <v>13</v>
      </c>
      <c r="G261" s="16">
        <v>30100000</v>
      </c>
      <c r="H261" s="14" t="s">
        <v>22</v>
      </c>
      <c r="I261" s="14" t="s">
        <v>596</v>
      </c>
      <c r="J261" s="12">
        <v>30</v>
      </c>
      <c r="K261" s="14" t="s">
        <v>20</v>
      </c>
      <c r="L261" s="15" t="s">
        <v>2185</v>
      </c>
      <c r="M261" s="15" t="s">
        <v>1994</v>
      </c>
      <c r="N261" s="15">
        <v>324962</v>
      </c>
      <c r="O261" s="15">
        <v>136547</v>
      </c>
      <c r="P261" s="13">
        <v>120</v>
      </c>
      <c r="Q261" s="13">
        <v>15</v>
      </c>
      <c r="R261" s="13">
        <v>0</v>
      </c>
      <c r="S261" s="13">
        <v>0</v>
      </c>
      <c r="T261" s="13">
        <v>0</v>
      </c>
      <c r="U261" s="13">
        <v>0</v>
      </c>
      <c r="V261" s="13">
        <v>125</v>
      </c>
      <c r="W261" s="13">
        <v>0</v>
      </c>
      <c r="X261" s="13">
        <v>0</v>
      </c>
      <c r="Y261" s="13">
        <v>125</v>
      </c>
      <c r="Z261" s="13">
        <v>125</v>
      </c>
      <c r="AA261" s="13">
        <v>96</v>
      </c>
      <c r="AB261" s="13" t="s">
        <v>16</v>
      </c>
      <c r="AC261" s="13" t="s">
        <v>17</v>
      </c>
      <c r="AD261" s="17">
        <v>0</v>
      </c>
      <c r="AE261" s="13">
        <v>0</v>
      </c>
      <c r="AF261" s="13">
        <v>0</v>
      </c>
      <c r="AG261" s="13">
        <v>0</v>
      </c>
      <c r="AH261" s="13">
        <v>0</v>
      </c>
      <c r="AI261" s="18">
        <v>2751.5574999999999</v>
      </c>
      <c r="AJ261" s="18">
        <v>18713.129000000001</v>
      </c>
      <c r="AK261" s="18">
        <v>20563.809000000001</v>
      </c>
      <c r="AL261" s="27">
        <f>Table2[[#This Row],[Direct Tax Revenue
Through Current FY]]+Table2[[#This Row],[Direct Tax Revenue
Next FY &amp; After]]</f>
        <v>39276.938000000002</v>
      </c>
      <c r="AM261" s="18">
        <v>2067.6689000000001</v>
      </c>
      <c r="AN261" s="18">
        <v>14645.0283</v>
      </c>
      <c r="AO261" s="18">
        <v>15452.757900000001</v>
      </c>
      <c r="AP261" s="18">
        <f>Table2[[#This Row],[Indirect  &amp; Induced Tax Revenue
Through Current FY]]+Table2[[#This Row],[Indirect  &amp; Induced Tax Revenue
Next FY &amp; After]]</f>
        <v>30097.786200000002</v>
      </c>
      <c r="AQ261" s="18">
        <v>4819.2263999999996</v>
      </c>
      <c r="AR261" s="18">
        <v>33358.157299999999</v>
      </c>
      <c r="AS261" s="18">
        <v>36016.566899999998</v>
      </c>
      <c r="AT261" s="18">
        <f>Table2[[#This Row],[Total Tax Revenue Generated
Through Current FY]]+Table2[[#This Row],[Total Tax Revenues Generated 
Next FY &amp; After]]</f>
        <v>69374.724199999997</v>
      </c>
      <c r="AU261" s="18">
        <f>VLOOKUP(A:A,[1]AssistancePivot!$1:$1048576,86,FALSE)</f>
        <v>505.43200000000002</v>
      </c>
      <c r="AV261" s="18">
        <v>3331.4041999999999</v>
      </c>
      <c r="AW261" s="18">
        <v>3777.3544999999999</v>
      </c>
      <c r="AX261" s="18">
        <v>7108.7587000000003</v>
      </c>
      <c r="AY261" s="18">
        <v>0</v>
      </c>
      <c r="AZ261" s="18">
        <v>320.26400000000001</v>
      </c>
      <c r="BA261" s="18">
        <v>0</v>
      </c>
      <c r="BB261" s="18">
        <f>Table2[[#This Row],[MRT Savings
Through Current FY]]+Table2[[#This Row],[MRT Savings
Next FY &amp; After]]</f>
        <v>320.26400000000001</v>
      </c>
      <c r="BC261" s="18">
        <v>0</v>
      </c>
      <c r="BD261" s="18">
        <v>33.712899999999998</v>
      </c>
      <c r="BE261" s="18">
        <v>0</v>
      </c>
      <c r="BF261" s="18">
        <f>Table2[[#This Row],[ST Savings
Through Current FY]]+Table2[[#This Row],[ST Savings
Next FY &amp; After]]</f>
        <v>33.712899999999998</v>
      </c>
      <c r="BG261" s="18">
        <v>0</v>
      </c>
      <c r="BH261" s="18">
        <v>0</v>
      </c>
      <c r="BI261" s="18">
        <v>0</v>
      </c>
      <c r="BJ261" s="18">
        <f>Table2[[#This Row],[Energy Savings
Through Current FY]]+Table2[[#This Row],[Energy Savings
Next FY &amp; After]]</f>
        <v>0</v>
      </c>
      <c r="BK261" s="18">
        <v>0</v>
      </c>
      <c r="BL261" s="18">
        <v>0</v>
      </c>
      <c r="BM261" s="18">
        <v>0</v>
      </c>
      <c r="BN261" s="18">
        <f>Table2[[#This Row],[Bond Savings
Through Current FY]]+Table2[[#This Row],[Bond Savings
Next FY &amp; After]]</f>
        <v>0</v>
      </c>
      <c r="BO261" s="18">
        <v>505.43200000000002</v>
      </c>
      <c r="BP261" s="18">
        <v>3685.3811000000001</v>
      </c>
      <c r="BQ261" s="18">
        <v>3777.3544999999999</v>
      </c>
      <c r="BR261" s="18">
        <f>Table2[[#This Row],[Total Savings
Through Current FY]]+Table2[[#This Row],[Total Savings
Next FY &amp; After]]</f>
        <v>7462.7356</v>
      </c>
      <c r="BS261" s="18">
        <v>0</v>
      </c>
      <c r="BT261" s="18">
        <v>0</v>
      </c>
      <c r="BU261" s="18">
        <v>0</v>
      </c>
      <c r="BV261" s="18">
        <f>Table2[[#This Row],[Recapture, Cancellation, or Reduction
Through Current FY]]+Table2[[#This Row],[Recapture, Cancellation, or Reduction
Next FY &amp; After]]</f>
        <v>0</v>
      </c>
      <c r="BW261" s="18">
        <v>0</v>
      </c>
      <c r="BX261" s="18">
        <v>0</v>
      </c>
      <c r="BY261" s="18">
        <v>0</v>
      </c>
      <c r="BZ261" s="18">
        <f>Table2[[#This Row],[Penalty Paid
Through Current FY]]+Table2[[#This Row],[Penalty Paid
Next FY &amp; After]]</f>
        <v>0</v>
      </c>
      <c r="CA261" s="18">
        <v>0</v>
      </c>
      <c r="CB261" s="18">
        <v>0</v>
      </c>
      <c r="CC261" s="18">
        <v>0</v>
      </c>
      <c r="CD261" s="18">
        <f>Table2[[#This Row],[Total Recapture &amp; Penalties
Through Current FY]]+Table2[[#This Row],[Total Recapture &amp; Penalties
Next FY &amp; After]]</f>
        <v>0</v>
      </c>
      <c r="CE261" s="18">
        <v>4313.7943999999998</v>
      </c>
      <c r="CF261" s="18">
        <v>29672.7762</v>
      </c>
      <c r="CG261" s="18">
        <v>32239.2124</v>
      </c>
      <c r="CH261" s="18">
        <f>Table2[[#This Row],[Total Net Tax Revenue Generated
Through Current FY]]+Table2[[#This Row],[Total Net Tax Revenue Generated
Next FY &amp; After]]</f>
        <v>61911.988599999997</v>
      </c>
      <c r="CI261" s="18">
        <v>0</v>
      </c>
      <c r="CJ261" s="18">
        <v>0</v>
      </c>
      <c r="CK261" s="18">
        <v>0</v>
      </c>
      <c r="CL261" s="18">
        <v>0</v>
      </c>
      <c r="CM261" s="43">
        <v>0</v>
      </c>
      <c r="CN261" s="43">
        <v>0</v>
      </c>
      <c r="CO261" s="43">
        <v>0</v>
      </c>
      <c r="CP261" s="43">
        <v>125</v>
      </c>
      <c r="CQ261" s="43">
        <f>Table2[[#This Row],[Total Number of Industrial Jobs]]+Table2[[#This Row],[Total Number of Restaurant Jobs]]+Table2[[#This Row],[Total Number of Retail Jobs]]+Table2[[#This Row],[Total Number of Other Jobs]]</f>
        <v>125</v>
      </c>
      <c r="CR261" s="43">
        <v>0</v>
      </c>
      <c r="CS261" s="43">
        <v>0</v>
      </c>
      <c r="CT261" s="43">
        <v>0</v>
      </c>
      <c r="CU261" s="43">
        <v>125</v>
      </c>
      <c r="CV261" s="43">
        <f>Table2[[#This Row],[Number of Industrial Jobs Earning a Living Wage or more]]+Table2[[#This Row],[Number of Restaurant Jobs Earning a Living Wage or more]]+Table2[[#This Row],[Number of Retail Jobs Earning a Living Wage or more]]+Table2[[#This Row],[Number of Other Jobs Earning a Living Wage or more]]</f>
        <v>125</v>
      </c>
      <c r="CW261" s="47">
        <v>0</v>
      </c>
      <c r="CX261" s="47">
        <v>0</v>
      </c>
      <c r="CY261" s="47">
        <v>0</v>
      </c>
      <c r="CZ261" s="47">
        <v>100</v>
      </c>
      <c r="DA261" s="42">
        <v>1</v>
      </c>
      <c r="DB261" s="4"/>
      <c r="DE261" s="3"/>
      <c r="DF261" s="4"/>
      <c r="DG261" s="4"/>
      <c r="DH261" s="11"/>
      <c r="DI261" s="3"/>
      <c r="DJ261" s="1"/>
      <c r="DK261" s="1"/>
      <c r="DL261" s="1"/>
    </row>
    <row r="262" spans="1:116" x14ac:dyDescent="0.2">
      <c r="A262" s="12">
        <v>94125</v>
      </c>
      <c r="B262" s="14" t="s">
        <v>1026</v>
      </c>
      <c r="C262" s="15" t="s">
        <v>1576</v>
      </c>
      <c r="D262" s="15" t="s">
        <v>1028</v>
      </c>
      <c r="E262" s="25" t="s">
        <v>1789</v>
      </c>
      <c r="F262" s="26" t="s">
        <v>477</v>
      </c>
      <c r="G262" s="16">
        <v>27270000</v>
      </c>
      <c r="H262" s="14" t="s">
        <v>229</v>
      </c>
      <c r="I262" s="14" t="s">
        <v>1027</v>
      </c>
      <c r="J262" s="12">
        <v>6</v>
      </c>
      <c r="K262" s="14" t="s">
        <v>94</v>
      </c>
      <c r="L262" s="15" t="s">
        <v>2321</v>
      </c>
      <c r="M262" s="15" t="s">
        <v>2054</v>
      </c>
      <c r="N262" s="15">
        <v>10200</v>
      </c>
      <c r="O262" s="15">
        <v>80714</v>
      </c>
      <c r="P262" s="13">
        <v>555</v>
      </c>
      <c r="Q262" s="13">
        <v>0</v>
      </c>
      <c r="R262" s="13">
        <v>0</v>
      </c>
      <c r="S262" s="13">
        <v>0</v>
      </c>
      <c r="T262" s="13">
        <v>206</v>
      </c>
      <c r="U262" s="13">
        <v>0</v>
      </c>
      <c r="V262" s="13">
        <v>160</v>
      </c>
      <c r="W262" s="13">
        <v>20</v>
      </c>
      <c r="X262" s="13">
        <v>0</v>
      </c>
      <c r="Y262" s="13">
        <v>386</v>
      </c>
      <c r="Z262" s="13">
        <v>283</v>
      </c>
      <c r="AA262" s="13">
        <v>79.533678756476689</v>
      </c>
      <c r="AB262" s="13" t="s">
        <v>16</v>
      </c>
      <c r="AC262" s="13" t="s">
        <v>17</v>
      </c>
      <c r="AD262" s="17">
        <v>137</v>
      </c>
      <c r="AE262" s="13">
        <v>140</v>
      </c>
      <c r="AF262" s="13">
        <v>24</v>
      </c>
      <c r="AG262" s="13">
        <v>21</v>
      </c>
      <c r="AH262" s="13">
        <v>44</v>
      </c>
      <c r="AI262" s="18">
        <v>419.21210000000002</v>
      </c>
      <c r="AJ262" s="18">
        <v>2387.0587999999998</v>
      </c>
      <c r="AK262" s="18">
        <v>2687.7143000000001</v>
      </c>
      <c r="AL262" s="27">
        <f>Table2[[#This Row],[Direct Tax Revenue
Through Current FY]]+Table2[[#This Row],[Direct Tax Revenue
Next FY &amp; After]]</f>
        <v>5074.7731000000003</v>
      </c>
      <c r="AM262" s="18">
        <v>850.58429999999998</v>
      </c>
      <c r="AN262" s="18">
        <v>5070.6746000000003</v>
      </c>
      <c r="AO262" s="18">
        <v>5453.3915999999999</v>
      </c>
      <c r="AP262" s="18">
        <f>Table2[[#This Row],[Indirect  &amp; Induced Tax Revenue
Through Current FY]]+Table2[[#This Row],[Indirect  &amp; Induced Tax Revenue
Next FY &amp; After]]</f>
        <v>10524.066200000001</v>
      </c>
      <c r="AQ262" s="18">
        <v>1269.7963999999999</v>
      </c>
      <c r="AR262" s="18">
        <v>7457.7334000000001</v>
      </c>
      <c r="AS262" s="18">
        <v>8141.1058999999996</v>
      </c>
      <c r="AT262" s="18">
        <f>Table2[[#This Row],[Total Tax Revenue Generated
Through Current FY]]+Table2[[#This Row],[Total Tax Revenues Generated 
Next FY &amp; After]]</f>
        <v>15598.8393</v>
      </c>
      <c r="AU262" s="18">
        <f>VLOOKUP(A:A,[1]AssistancePivot!$1:$1048576,86,FALSE)</f>
        <v>0</v>
      </c>
      <c r="AV262" s="18">
        <v>0</v>
      </c>
      <c r="AW262" s="18">
        <v>0</v>
      </c>
      <c r="AX262" s="18">
        <v>0</v>
      </c>
      <c r="AY262" s="18">
        <v>0</v>
      </c>
      <c r="AZ262" s="18">
        <v>0</v>
      </c>
      <c r="BA262" s="18">
        <v>0</v>
      </c>
      <c r="BB262" s="18">
        <f>Table2[[#This Row],[MRT Savings
Through Current FY]]+Table2[[#This Row],[MRT Savings
Next FY &amp; After]]</f>
        <v>0</v>
      </c>
      <c r="BC262" s="18">
        <v>0</v>
      </c>
      <c r="BD262" s="18">
        <v>0</v>
      </c>
      <c r="BE262" s="18">
        <v>0</v>
      </c>
      <c r="BF262" s="18">
        <f>Table2[[#This Row],[ST Savings
Through Current FY]]+Table2[[#This Row],[ST Savings
Next FY &amp; After]]</f>
        <v>0</v>
      </c>
      <c r="BG262" s="18">
        <v>0</v>
      </c>
      <c r="BH262" s="18">
        <v>0</v>
      </c>
      <c r="BI262" s="18">
        <v>0</v>
      </c>
      <c r="BJ262" s="18">
        <f>Table2[[#This Row],[Energy Savings
Through Current FY]]+Table2[[#This Row],[Energy Savings
Next FY &amp; After]]</f>
        <v>0</v>
      </c>
      <c r="BK262" s="18">
        <v>11.066800000000001</v>
      </c>
      <c r="BL262" s="18">
        <v>51.8354</v>
      </c>
      <c r="BM262" s="18">
        <v>59.447499999999998</v>
      </c>
      <c r="BN262" s="18">
        <f>Table2[[#This Row],[Bond Savings
Through Current FY]]+Table2[[#This Row],[Bond Savings
Next FY &amp; After]]</f>
        <v>111.2829</v>
      </c>
      <c r="BO262" s="18">
        <v>11.066800000000001</v>
      </c>
      <c r="BP262" s="18">
        <v>51.8354</v>
      </c>
      <c r="BQ262" s="18">
        <v>59.447499999999998</v>
      </c>
      <c r="BR262" s="18">
        <f>Table2[[#This Row],[Total Savings
Through Current FY]]+Table2[[#This Row],[Total Savings
Next FY &amp; After]]</f>
        <v>111.2829</v>
      </c>
      <c r="BS262" s="18">
        <v>0</v>
      </c>
      <c r="BT262" s="18">
        <v>0</v>
      </c>
      <c r="BU262" s="18">
        <v>0</v>
      </c>
      <c r="BV262" s="18">
        <f>Table2[[#This Row],[Recapture, Cancellation, or Reduction
Through Current FY]]+Table2[[#This Row],[Recapture, Cancellation, or Reduction
Next FY &amp; After]]</f>
        <v>0</v>
      </c>
      <c r="BW262" s="18">
        <v>0</v>
      </c>
      <c r="BX262" s="18">
        <v>0</v>
      </c>
      <c r="BY262" s="18">
        <v>0</v>
      </c>
      <c r="BZ262" s="18">
        <f>Table2[[#This Row],[Penalty Paid
Through Current FY]]+Table2[[#This Row],[Penalty Paid
Next FY &amp; After]]</f>
        <v>0</v>
      </c>
      <c r="CA262" s="18">
        <v>0</v>
      </c>
      <c r="CB262" s="18">
        <v>0</v>
      </c>
      <c r="CC262" s="18">
        <v>0</v>
      </c>
      <c r="CD262" s="18">
        <f>Table2[[#This Row],[Total Recapture &amp; Penalties
Through Current FY]]+Table2[[#This Row],[Total Recapture &amp; Penalties
Next FY &amp; After]]</f>
        <v>0</v>
      </c>
      <c r="CE262" s="18">
        <v>1258.7295999999999</v>
      </c>
      <c r="CF262" s="18">
        <v>7405.8980000000001</v>
      </c>
      <c r="CG262" s="18">
        <v>8081.6584000000003</v>
      </c>
      <c r="CH262" s="18">
        <f>Table2[[#This Row],[Total Net Tax Revenue Generated
Through Current FY]]+Table2[[#This Row],[Total Net Tax Revenue Generated
Next FY &amp; After]]</f>
        <v>15487.556400000001</v>
      </c>
      <c r="CI262" s="18">
        <v>0</v>
      </c>
      <c r="CJ262" s="18">
        <v>0</v>
      </c>
      <c r="CK262" s="18">
        <v>0</v>
      </c>
      <c r="CL262" s="18">
        <v>0</v>
      </c>
      <c r="CM262" s="43">
        <v>0</v>
      </c>
      <c r="CN262" s="43">
        <v>0</v>
      </c>
      <c r="CO262" s="43">
        <v>0</v>
      </c>
      <c r="CP262" s="43">
        <v>386</v>
      </c>
      <c r="CQ262" s="43">
        <f>Table2[[#This Row],[Total Number of Industrial Jobs]]+Table2[[#This Row],[Total Number of Restaurant Jobs]]+Table2[[#This Row],[Total Number of Retail Jobs]]+Table2[[#This Row],[Total Number of Other Jobs]]</f>
        <v>386</v>
      </c>
      <c r="CR262" s="43">
        <v>0</v>
      </c>
      <c r="CS262" s="43">
        <v>0</v>
      </c>
      <c r="CT262" s="43">
        <v>0</v>
      </c>
      <c r="CU262" s="43">
        <v>386</v>
      </c>
      <c r="CV262" s="43">
        <f>Table2[[#This Row],[Number of Industrial Jobs Earning a Living Wage or more]]+Table2[[#This Row],[Number of Restaurant Jobs Earning a Living Wage or more]]+Table2[[#This Row],[Number of Retail Jobs Earning a Living Wage or more]]+Table2[[#This Row],[Number of Other Jobs Earning a Living Wage or more]]</f>
        <v>386</v>
      </c>
      <c r="CW262" s="47">
        <v>0</v>
      </c>
      <c r="CX262" s="47">
        <v>0</v>
      </c>
      <c r="CY262" s="47">
        <v>0</v>
      </c>
      <c r="CZ262" s="47">
        <v>100</v>
      </c>
      <c r="DA262" s="42">
        <v>1</v>
      </c>
      <c r="DB262" s="4"/>
      <c r="DE262" s="3"/>
      <c r="DF262" s="4"/>
      <c r="DG262" s="4"/>
      <c r="DH262" s="11"/>
      <c r="DI262" s="3"/>
      <c r="DJ262" s="1"/>
      <c r="DK262" s="1"/>
      <c r="DL262" s="1"/>
    </row>
    <row r="263" spans="1:116" x14ac:dyDescent="0.2">
      <c r="A263" s="12">
        <v>94170</v>
      </c>
      <c r="B263" s="14" t="s">
        <v>1130</v>
      </c>
      <c r="C263" s="15" t="s">
        <v>1501</v>
      </c>
      <c r="D263" s="15" t="s">
        <v>1132</v>
      </c>
      <c r="E263" s="25" t="s">
        <v>1720</v>
      </c>
      <c r="F263" s="26" t="s">
        <v>143</v>
      </c>
      <c r="G263" s="16">
        <v>57050000</v>
      </c>
      <c r="H263" s="14" t="s">
        <v>22</v>
      </c>
      <c r="I263" s="14" t="s">
        <v>1131</v>
      </c>
      <c r="J263" s="12">
        <v>19</v>
      </c>
      <c r="K263" s="14" t="s">
        <v>20</v>
      </c>
      <c r="L263" s="15" t="s">
        <v>2323</v>
      </c>
      <c r="M263" s="15" t="s">
        <v>1976</v>
      </c>
      <c r="N263" s="15">
        <v>112000</v>
      </c>
      <c r="O263" s="15">
        <v>174003</v>
      </c>
      <c r="P263" s="13">
        <v>216</v>
      </c>
      <c r="Q263" s="13">
        <v>6</v>
      </c>
      <c r="R263" s="13">
        <v>0</v>
      </c>
      <c r="S263" s="13">
        <v>0</v>
      </c>
      <c r="T263" s="13">
        <v>0</v>
      </c>
      <c r="U263" s="13">
        <v>0</v>
      </c>
      <c r="V263" s="13">
        <v>210</v>
      </c>
      <c r="W263" s="13">
        <v>0</v>
      </c>
      <c r="X263" s="13">
        <v>0</v>
      </c>
      <c r="Y263" s="13">
        <v>210</v>
      </c>
      <c r="Z263" s="13">
        <v>210</v>
      </c>
      <c r="AA263" s="13">
        <v>62.38095238095238</v>
      </c>
      <c r="AB263" s="13" t="s">
        <v>16</v>
      </c>
      <c r="AC263" s="13" t="s">
        <v>17</v>
      </c>
      <c r="AD263" s="17">
        <v>0</v>
      </c>
      <c r="AE263" s="13">
        <v>0</v>
      </c>
      <c r="AF263" s="13">
        <v>0</v>
      </c>
      <c r="AG263" s="13">
        <v>0</v>
      </c>
      <c r="AH263" s="13">
        <v>0</v>
      </c>
      <c r="AI263" s="18">
        <v>4590.0456000000004</v>
      </c>
      <c r="AJ263" s="18">
        <v>10798.240900000001</v>
      </c>
      <c r="AK263" s="18">
        <v>63136.095000000001</v>
      </c>
      <c r="AL263" s="27">
        <f>Table2[[#This Row],[Direct Tax Revenue
Through Current FY]]+Table2[[#This Row],[Direct Tax Revenue
Next FY &amp; After]]</f>
        <v>73934.335900000005</v>
      </c>
      <c r="AM263" s="18">
        <v>3473.6878999999999</v>
      </c>
      <c r="AN263" s="18">
        <v>8817.0169999999998</v>
      </c>
      <c r="AO263" s="18">
        <v>47780.591099999998</v>
      </c>
      <c r="AP263" s="18">
        <f>Table2[[#This Row],[Indirect  &amp; Induced Tax Revenue
Through Current FY]]+Table2[[#This Row],[Indirect  &amp; Induced Tax Revenue
Next FY &amp; After]]</f>
        <v>56597.608099999998</v>
      </c>
      <c r="AQ263" s="18">
        <v>8063.7335000000003</v>
      </c>
      <c r="AR263" s="18">
        <v>19615.257900000001</v>
      </c>
      <c r="AS263" s="18">
        <v>110916.68610000001</v>
      </c>
      <c r="AT263" s="18">
        <f>Table2[[#This Row],[Total Tax Revenue Generated
Through Current FY]]+Table2[[#This Row],[Total Tax Revenues Generated 
Next FY &amp; After]]</f>
        <v>130531.944</v>
      </c>
      <c r="AU263" s="18">
        <f>VLOOKUP(A:A,[1]AssistancePivot!$1:$1048576,86,FALSE)</f>
        <v>1275.9204</v>
      </c>
      <c r="AV263" s="18">
        <v>1608.7066</v>
      </c>
      <c r="AW263" s="18">
        <v>30750.886399999999</v>
      </c>
      <c r="AX263" s="18">
        <v>32359.593000000001</v>
      </c>
      <c r="AY263" s="18">
        <v>0</v>
      </c>
      <c r="AZ263" s="18">
        <v>584</v>
      </c>
      <c r="BA263" s="18">
        <v>0</v>
      </c>
      <c r="BB263" s="18">
        <f>Table2[[#This Row],[MRT Savings
Through Current FY]]+Table2[[#This Row],[MRT Savings
Next FY &amp; After]]</f>
        <v>584</v>
      </c>
      <c r="BC263" s="18">
        <v>0</v>
      </c>
      <c r="BD263" s="18">
        <v>260.34620000000001</v>
      </c>
      <c r="BE263" s="18">
        <v>2313.2858000000001</v>
      </c>
      <c r="BF263" s="18">
        <f>Table2[[#This Row],[ST Savings
Through Current FY]]+Table2[[#This Row],[ST Savings
Next FY &amp; After]]</f>
        <v>2573.6320000000001</v>
      </c>
      <c r="BG263" s="18">
        <v>0</v>
      </c>
      <c r="BH263" s="18">
        <v>0</v>
      </c>
      <c r="BI263" s="18">
        <v>0</v>
      </c>
      <c r="BJ263" s="18">
        <f>Table2[[#This Row],[Energy Savings
Through Current FY]]+Table2[[#This Row],[Energy Savings
Next FY &amp; After]]</f>
        <v>0</v>
      </c>
      <c r="BK263" s="18">
        <v>0</v>
      </c>
      <c r="BL263" s="18">
        <v>0</v>
      </c>
      <c r="BM263" s="18">
        <v>0</v>
      </c>
      <c r="BN263" s="18">
        <f>Table2[[#This Row],[Bond Savings
Through Current FY]]+Table2[[#This Row],[Bond Savings
Next FY &amp; After]]</f>
        <v>0</v>
      </c>
      <c r="BO263" s="18">
        <v>1275.9204</v>
      </c>
      <c r="BP263" s="18">
        <v>2453.0527999999999</v>
      </c>
      <c r="BQ263" s="18">
        <v>33064.172200000001</v>
      </c>
      <c r="BR263" s="18">
        <f>Table2[[#This Row],[Total Savings
Through Current FY]]+Table2[[#This Row],[Total Savings
Next FY &amp; After]]</f>
        <v>35517.224999999999</v>
      </c>
      <c r="BS263" s="18">
        <v>2.3898999999999999</v>
      </c>
      <c r="BT263" s="18">
        <v>1.9924999999999999</v>
      </c>
      <c r="BU263" s="18">
        <v>0</v>
      </c>
      <c r="BV263" s="18">
        <f>Table2[[#This Row],[Recapture, Cancellation, or Reduction
Through Current FY]]+Table2[[#This Row],[Recapture, Cancellation, or Reduction
Next FY &amp; After]]</f>
        <v>1.9924999999999999</v>
      </c>
      <c r="BW263" s="18">
        <v>0</v>
      </c>
      <c r="BX263" s="18">
        <v>0</v>
      </c>
      <c r="BY263" s="18">
        <v>0</v>
      </c>
      <c r="BZ263" s="18">
        <f>Table2[[#This Row],[Penalty Paid
Through Current FY]]+Table2[[#This Row],[Penalty Paid
Next FY &amp; After]]</f>
        <v>0</v>
      </c>
      <c r="CA263" s="18">
        <v>2.3898999999999999</v>
      </c>
      <c r="CB263" s="18">
        <v>1.9924999999999999</v>
      </c>
      <c r="CC263" s="18">
        <v>0</v>
      </c>
      <c r="CD263" s="18">
        <f>Table2[[#This Row],[Total Recapture &amp; Penalties
Through Current FY]]+Table2[[#This Row],[Total Recapture &amp; Penalties
Next FY &amp; After]]</f>
        <v>1.9924999999999999</v>
      </c>
      <c r="CE263" s="18">
        <v>6790.2030000000004</v>
      </c>
      <c r="CF263" s="18">
        <v>17164.1976</v>
      </c>
      <c r="CG263" s="18">
        <v>77852.513900000005</v>
      </c>
      <c r="CH263" s="18">
        <f>Table2[[#This Row],[Total Net Tax Revenue Generated
Through Current FY]]+Table2[[#This Row],[Total Net Tax Revenue Generated
Next FY &amp; After]]</f>
        <v>95016.711500000005</v>
      </c>
      <c r="CI263" s="18">
        <v>0</v>
      </c>
      <c r="CJ263" s="18">
        <v>0</v>
      </c>
      <c r="CK263" s="18">
        <v>0</v>
      </c>
      <c r="CL263" s="18">
        <v>0</v>
      </c>
      <c r="CM263" s="43">
        <v>0</v>
      </c>
      <c r="CN263" s="43">
        <v>0</v>
      </c>
      <c r="CO263" s="43">
        <v>0</v>
      </c>
      <c r="CP263" s="43">
        <v>210</v>
      </c>
      <c r="CQ263" s="43">
        <f>Table2[[#This Row],[Total Number of Industrial Jobs]]+Table2[[#This Row],[Total Number of Restaurant Jobs]]+Table2[[#This Row],[Total Number of Retail Jobs]]+Table2[[#This Row],[Total Number of Other Jobs]]</f>
        <v>210</v>
      </c>
      <c r="CR263" s="43">
        <v>0</v>
      </c>
      <c r="CS263" s="43">
        <v>0</v>
      </c>
      <c r="CT263" s="43">
        <v>0</v>
      </c>
      <c r="CU263" s="43">
        <v>210</v>
      </c>
      <c r="CV263" s="43">
        <f>Table2[[#This Row],[Number of Industrial Jobs Earning a Living Wage or more]]+Table2[[#This Row],[Number of Restaurant Jobs Earning a Living Wage or more]]+Table2[[#This Row],[Number of Retail Jobs Earning a Living Wage or more]]+Table2[[#This Row],[Number of Other Jobs Earning a Living Wage or more]]</f>
        <v>210</v>
      </c>
      <c r="CW263" s="47">
        <v>0</v>
      </c>
      <c r="CX263" s="47">
        <v>0</v>
      </c>
      <c r="CY263" s="47">
        <v>0</v>
      </c>
      <c r="CZ263" s="47">
        <v>100</v>
      </c>
      <c r="DA263" s="42">
        <v>1</v>
      </c>
      <c r="DB263" s="4"/>
      <c r="DE263" s="3"/>
      <c r="DF263" s="4"/>
      <c r="DG263" s="4"/>
      <c r="DH263" s="11"/>
      <c r="DI263" s="3"/>
      <c r="DJ263" s="1"/>
      <c r="DK263" s="1"/>
      <c r="DL263" s="1"/>
    </row>
    <row r="264" spans="1:116" x14ac:dyDescent="0.2">
      <c r="A264" s="12">
        <v>92545</v>
      </c>
      <c r="B264" s="14" t="s">
        <v>151</v>
      </c>
      <c r="C264" s="15" t="s">
        <v>1503</v>
      </c>
      <c r="D264" s="15" t="s">
        <v>153</v>
      </c>
      <c r="E264" s="25" t="s">
        <v>1671</v>
      </c>
      <c r="F264" s="26" t="s">
        <v>13</v>
      </c>
      <c r="G264" s="16">
        <v>2070000</v>
      </c>
      <c r="H264" s="14" t="s">
        <v>22</v>
      </c>
      <c r="I264" s="14" t="s">
        <v>152</v>
      </c>
      <c r="J264" s="12">
        <v>17</v>
      </c>
      <c r="K264" s="14" t="s">
        <v>25</v>
      </c>
      <c r="L264" s="15" t="s">
        <v>1988</v>
      </c>
      <c r="M264" s="15" t="s">
        <v>1989</v>
      </c>
      <c r="N264" s="15">
        <v>17550</v>
      </c>
      <c r="O264" s="15">
        <v>17500</v>
      </c>
      <c r="P264" s="13">
        <v>0</v>
      </c>
      <c r="Q264" s="13">
        <v>15</v>
      </c>
      <c r="R264" s="13">
        <v>0</v>
      </c>
      <c r="S264" s="13">
        <v>0</v>
      </c>
      <c r="T264" s="13">
        <v>3</v>
      </c>
      <c r="U264" s="13">
        <v>0</v>
      </c>
      <c r="V264" s="13">
        <v>128</v>
      </c>
      <c r="W264" s="13">
        <v>0</v>
      </c>
      <c r="X264" s="13">
        <v>0</v>
      </c>
      <c r="Y264" s="13">
        <v>131</v>
      </c>
      <c r="Z264" s="13">
        <v>129</v>
      </c>
      <c r="AA264" s="13">
        <v>96.946564885496173</v>
      </c>
      <c r="AB264" s="13" t="s">
        <v>16</v>
      </c>
      <c r="AC264" s="13" t="s">
        <v>17</v>
      </c>
      <c r="AD264" s="17">
        <v>0</v>
      </c>
      <c r="AE264" s="13">
        <v>0</v>
      </c>
      <c r="AF264" s="13">
        <v>0</v>
      </c>
      <c r="AG264" s="13">
        <v>0</v>
      </c>
      <c r="AH264" s="13">
        <v>0</v>
      </c>
      <c r="AI264" s="18">
        <v>1471.9419</v>
      </c>
      <c r="AJ264" s="18">
        <v>12263.0018</v>
      </c>
      <c r="AK264" s="18">
        <v>1111.5654</v>
      </c>
      <c r="AL264" s="27">
        <f>Table2[[#This Row],[Direct Tax Revenue
Through Current FY]]+Table2[[#This Row],[Direct Tax Revenue
Next FY &amp; After]]</f>
        <v>13374.5672</v>
      </c>
      <c r="AM264" s="18">
        <v>886.96910000000003</v>
      </c>
      <c r="AN264" s="18">
        <v>7396.1333999999997</v>
      </c>
      <c r="AO264" s="18">
        <v>669.81190000000004</v>
      </c>
      <c r="AP264" s="18">
        <f>Table2[[#This Row],[Indirect  &amp; Induced Tax Revenue
Through Current FY]]+Table2[[#This Row],[Indirect  &amp; Induced Tax Revenue
Next FY &amp; After]]</f>
        <v>8065.9452999999994</v>
      </c>
      <c r="AQ264" s="18">
        <v>2358.9110000000001</v>
      </c>
      <c r="AR264" s="18">
        <v>19659.135200000001</v>
      </c>
      <c r="AS264" s="18">
        <v>1781.3773000000001</v>
      </c>
      <c r="AT264" s="18">
        <f>Table2[[#This Row],[Total Tax Revenue Generated
Through Current FY]]+Table2[[#This Row],[Total Tax Revenues Generated 
Next FY &amp; After]]</f>
        <v>21440.512500000001</v>
      </c>
      <c r="AU264" s="18">
        <f>VLOOKUP(A:A,[1]AssistancePivot!$1:$1048576,86,FALSE)</f>
        <v>43.316899999999997</v>
      </c>
      <c r="AV264" s="18">
        <v>256.89890000000003</v>
      </c>
      <c r="AW264" s="18">
        <v>32.7117</v>
      </c>
      <c r="AX264" s="18">
        <v>289.61060000000003</v>
      </c>
      <c r="AY264" s="18">
        <v>0</v>
      </c>
      <c r="AZ264" s="18">
        <v>36.318100000000001</v>
      </c>
      <c r="BA264" s="18">
        <v>0</v>
      </c>
      <c r="BB264" s="18">
        <f>Table2[[#This Row],[MRT Savings
Through Current FY]]+Table2[[#This Row],[MRT Savings
Next FY &amp; After]]</f>
        <v>36.318100000000001</v>
      </c>
      <c r="BC264" s="18">
        <v>0</v>
      </c>
      <c r="BD264" s="18">
        <v>3.7911999999999999</v>
      </c>
      <c r="BE264" s="18">
        <v>0</v>
      </c>
      <c r="BF264" s="18">
        <f>Table2[[#This Row],[ST Savings
Through Current FY]]+Table2[[#This Row],[ST Savings
Next FY &amp; After]]</f>
        <v>3.7911999999999999</v>
      </c>
      <c r="BG264" s="18">
        <v>0</v>
      </c>
      <c r="BH264" s="18">
        <v>0</v>
      </c>
      <c r="BI264" s="18">
        <v>0</v>
      </c>
      <c r="BJ264" s="18">
        <f>Table2[[#This Row],[Energy Savings
Through Current FY]]+Table2[[#This Row],[Energy Savings
Next FY &amp; After]]</f>
        <v>0</v>
      </c>
      <c r="BK264" s="18">
        <v>0</v>
      </c>
      <c r="BL264" s="18">
        <v>15.9549</v>
      </c>
      <c r="BM264" s="18">
        <v>0</v>
      </c>
      <c r="BN264" s="18">
        <f>Table2[[#This Row],[Bond Savings
Through Current FY]]+Table2[[#This Row],[Bond Savings
Next FY &amp; After]]</f>
        <v>15.9549</v>
      </c>
      <c r="BO264" s="18">
        <v>43.316899999999997</v>
      </c>
      <c r="BP264" s="18">
        <v>312.9631</v>
      </c>
      <c r="BQ264" s="18">
        <v>32.7117</v>
      </c>
      <c r="BR264" s="18">
        <f>Table2[[#This Row],[Total Savings
Through Current FY]]+Table2[[#This Row],[Total Savings
Next FY &amp; After]]</f>
        <v>345.6748</v>
      </c>
      <c r="BS264" s="18">
        <v>0</v>
      </c>
      <c r="BT264" s="18">
        <v>0</v>
      </c>
      <c r="BU264" s="18">
        <v>0</v>
      </c>
      <c r="BV264" s="18">
        <f>Table2[[#This Row],[Recapture, Cancellation, or Reduction
Through Current FY]]+Table2[[#This Row],[Recapture, Cancellation, or Reduction
Next FY &amp; After]]</f>
        <v>0</v>
      </c>
      <c r="BW264" s="18">
        <v>0</v>
      </c>
      <c r="BX264" s="18">
        <v>0</v>
      </c>
      <c r="BY264" s="18">
        <v>0</v>
      </c>
      <c r="BZ264" s="18">
        <f>Table2[[#This Row],[Penalty Paid
Through Current FY]]+Table2[[#This Row],[Penalty Paid
Next FY &amp; After]]</f>
        <v>0</v>
      </c>
      <c r="CA264" s="18">
        <v>0</v>
      </c>
      <c r="CB264" s="18">
        <v>0</v>
      </c>
      <c r="CC264" s="18">
        <v>0</v>
      </c>
      <c r="CD264" s="18">
        <f>Table2[[#This Row],[Total Recapture &amp; Penalties
Through Current FY]]+Table2[[#This Row],[Total Recapture &amp; Penalties
Next FY &amp; After]]</f>
        <v>0</v>
      </c>
      <c r="CE264" s="18">
        <v>2315.5940999999998</v>
      </c>
      <c r="CF264" s="18">
        <v>19346.1721</v>
      </c>
      <c r="CG264" s="18">
        <v>1748.6656</v>
      </c>
      <c r="CH264" s="18">
        <f>Table2[[#This Row],[Total Net Tax Revenue Generated
Through Current FY]]+Table2[[#This Row],[Total Net Tax Revenue Generated
Next FY &amp; After]]</f>
        <v>21094.8377</v>
      </c>
      <c r="CI264" s="18">
        <v>0</v>
      </c>
      <c r="CJ264" s="18">
        <v>0</v>
      </c>
      <c r="CK264" s="18">
        <v>0</v>
      </c>
      <c r="CL264" s="18">
        <v>0</v>
      </c>
      <c r="CM264" s="43">
        <v>131</v>
      </c>
      <c r="CN264" s="43">
        <v>0</v>
      </c>
      <c r="CO264" s="43">
        <v>0</v>
      </c>
      <c r="CP264" s="43">
        <v>0</v>
      </c>
      <c r="CQ264" s="43">
        <f>Table2[[#This Row],[Total Number of Industrial Jobs]]+Table2[[#This Row],[Total Number of Restaurant Jobs]]+Table2[[#This Row],[Total Number of Retail Jobs]]+Table2[[#This Row],[Total Number of Other Jobs]]</f>
        <v>131</v>
      </c>
      <c r="CR264" s="43">
        <v>131</v>
      </c>
      <c r="CS264" s="43">
        <v>0</v>
      </c>
      <c r="CT264" s="43">
        <v>0</v>
      </c>
      <c r="CU264" s="43">
        <v>0</v>
      </c>
      <c r="CV264" s="43">
        <f>Table2[[#This Row],[Number of Industrial Jobs Earning a Living Wage or more]]+Table2[[#This Row],[Number of Restaurant Jobs Earning a Living Wage or more]]+Table2[[#This Row],[Number of Retail Jobs Earning a Living Wage or more]]+Table2[[#This Row],[Number of Other Jobs Earning a Living Wage or more]]</f>
        <v>131</v>
      </c>
      <c r="CW264" s="47">
        <v>100</v>
      </c>
      <c r="CX264" s="47">
        <v>0</v>
      </c>
      <c r="CY264" s="47">
        <v>0</v>
      </c>
      <c r="CZ264" s="47">
        <v>0</v>
      </c>
      <c r="DA264" s="42">
        <v>1</v>
      </c>
      <c r="DB264" s="4"/>
      <c r="DE264" s="3"/>
      <c r="DF264" s="4"/>
      <c r="DG264" s="4"/>
      <c r="DH264" s="11"/>
      <c r="DI264" s="3"/>
      <c r="DJ264" s="1"/>
      <c r="DK264" s="1"/>
      <c r="DL264" s="1"/>
    </row>
    <row r="265" spans="1:116" x14ac:dyDescent="0.2">
      <c r="A265" s="12">
        <v>92520</v>
      </c>
      <c r="B265" s="14" t="s">
        <v>145</v>
      </c>
      <c r="C265" s="15" t="s">
        <v>1513</v>
      </c>
      <c r="D265" s="15" t="s">
        <v>147</v>
      </c>
      <c r="E265" s="25" t="s">
        <v>1664</v>
      </c>
      <c r="F265" s="26" t="s">
        <v>13</v>
      </c>
      <c r="G265" s="16">
        <v>1450000</v>
      </c>
      <c r="H265" s="14" t="s">
        <v>22</v>
      </c>
      <c r="I265" s="14" t="s">
        <v>146</v>
      </c>
      <c r="J265" s="12">
        <v>8</v>
      </c>
      <c r="K265" s="14" t="s">
        <v>25</v>
      </c>
      <c r="L265" s="15" t="s">
        <v>1983</v>
      </c>
      <c r="M265" s="15" t="s">
        <v>1984</v>
      </c>
      <c r="N265" s="15">
        <v>26250</v>
      </c>
      <c r="O265" s="15">
        <v>28250</v>
      </c>
      <c r="P265" s="13">
        <v>0</v>
      </c>
      <c r="Q265" s="13">
        <v>6</v>
      </c>
      <c r="R265" s="13">
        <v>0</v>
      </c>
      <c r="S265" s="13">
        <v>0</v>
      </c>
      <c r="T265" s="13">
        <v>0</v>
      </c>
      <c r="U265" s="13">
        <v>0</v>
      </c>
      <c r="V265" s="13">
        <v>0</v>
      </c>
      <c r="W265" s="13">
        <v>10</v>
      </c>
      <c r="X265" s="13">
        <v>0</v>
      </c>
      <c r="Y265" s="13">
        <v>10</v>
      </c>
      <c r="Z265" s="13">
        <v>10</v>
      </c>
      <c r="AA265" s="13">
        <v>0</v>
      </c>
      <c r="AB265" s="13" t="s">
        <v>16</v>
      </c>
      <c r="AC265" s="13" t="s">
        <v>17</v>
      </c>
      <c r="AD265" s="17">
        <v>0</v>
      </c>
      <c r="AE265" s="13">
        <v>0</v>
      </c>
      <c r="AF265" s="13">
        <v>0</v>
      </c>
      <c r="AG265" s="13">
        <v>0</v>
      </c>
      <c r="AH265" s="13">
        <v>0</v>
      </c>
      <c r="AI265" s="18">
        <v>128.1609</v>
      </c>
      <c r="AJ265" s="18">
        <v>1085.0489</v>
      </c>
      <c r="AK265" s="18">
        <v>96.783199999999994</v>
      </c>
      <c r="AL265" s="27">
        <f>Table2[[#This Row],[Direct Tax Revenue
Through Current FY]]+Table2[[#This Row],[Direct Tax Revenue
Next FY &amp; After]]</f>
        <v>1181.8321000000001</v>
      </c>
      <c r="AM265" s="18">
        <v>48.030900000000003</v>
      </c>
      <c r="AN265" s="18">
        <v>644.19719999999995</v>
      </c>
      <c r="AO265" s="18">
        <v>36.271599999999999</v>
      </c>
      <c r="AP265" s="18">
        <f>Table2[[#This Row],[Indirect  &amp; Induced Tax Revenue
Through Current FY]]+Table2[[#This Row],[Indirect  &amp; Induced Tax Revenue
Next FY &amp; After]]</f>
        <v>680.46879999999999</v>
      </c>
      <c r="AQ265" s="18">
        <v>176.1918</v>
      </c>
      <c r="AR265" s="18">
        <v>1729.2461000000001</v>
      </c>
      <c r="AS265" s="18">
        <v>133.0548</v>
      </c>
      <c r="AT265" s="18">
        <f>Table2[[#This Row],[Total Tax Revenue Generated
Through Current FY]]+Table2[[#This Row],[Total Tax Revenues Generated 
Next FY &amp; After]]</f>
        <v>1862.3009000000002</v>
      </c>
      <c r="AU265" s="18">
        <f>VLOOKUP(A:A,[1]AssistancePivot!$1:$1048576,86,FALSE)</f>
        <v>81.357600000000005</v>
      </c>
      <c r="AV265" s="18">
        <v>382.21879999999999</v>
      </c>
      <c r="AW265" s="18">
        <v>61.438699999999997</v>
      </c>
      <c r="AX265" s="18">
        <v>443.65749999999997</v>
      </c>
      <c r="AY265" s="18">
        <v>0</v>
      </c>
      <c r="AZ265" s="18">
        <v>22.1067</v>
      </c>
      <c r="BA265" s="18">
        <v>0</v>
      </c>
      <c r="BB265" s="18">
        <f>Table2[[#This Row],[MRT Savings
Through Current FY]]+Table2[[#This Row],[MRT Savings
Next FY &amp; After]]</f>
        <v>22.1067</v>
      </c>
      <c r="BC265" s="18">
        <v>0</v>
      </c>
      <c r="BD265" s="18">
        <v>0</v>
      </c>
      <c r="BE265" s="18">
        <v>0</v>
      </c>
      <c r="BF265" s="18">
        <f>Table2[[#This Row],[ST Savings
Through Current FY]]+Table2[[#This Row],[ST Savings
Next FY &amp; After]]</f>
        <v>0</v>
      </c>
      <c r="BG265" s="18">
        <v>0</v>
      </c>
      <c r="BH265" s="18">
        <v>0</v>
      </c>
      <c r="BI265" s="18">
        <v>0</v>
      </c>
      <c r="BJ265" s="18">
        <f>Table2[[#This Row],[Energy Savings
Through Current FY]]+Table2[[#This Row],[Energy Savings
Next FY &amp; After]]</f>
        <v>0</v>
      </c>
      <c r="BK265" s="18">
        <v>0</v>
      </c>
      <c r="BL265" s="18">
        <v>0</v>
      </c>
      <c r="BM265" s="18">
        <v>0</v>
      </c>
      <c r="BN265" s="18">
        <f>Table2[[#This Row],[Bond Savings
Through Current FY]]+Table2[[#This Row],[Bond Savings
Next FY &amp; After]]</f>
        <v>0</v>
      </c>
      <c r="BO265" s="18">
        <v>81.357600000000005</v>
      </c>
      <c r="BP265" s="18">
        <v>404.32549999999998</v>
      </c>
      <c r="BQ265" s="18">
        <v>61.438699999999997</v>
      </c>
      <c r="BR265" s="18">
        <f>Table2[[#This Row],[Total Savings
Through Current FY]]+Table2[[#This Row],[Total Savings
Next FY &amp; After]]</f>
        <v>465.76419999999996</v>
      </c>
      <c r="BS265" s="18">
        <v>0</v>
      </c>
      <c r="BT265" s="18">
        <v>0</v>
      </c>
      <c r="BU265" s="18">
        <v>0</v>
      </c>
      <c r="BV265" s="18">
        <f>Table2[[#This Row],[Recapture, Cancellation, or Reduction
Through Current FY]]+Table2[[#This Row],[Recapture, Cancellation, or Reduction
Next FY &amp; After]]</f>
        <v>0</v>
      </c>
      <c r="BW265" s="18">
        <v>0</v>
      </c>
      <c r="BX265" s="18">
        <v>0</v>
      </c>
      <c r="BY265" s="18">
        <v>0</v>
      </c>
      <c r="BZ265" s="18">
        <f>Table2[[#This Row],[Penalty Paid
Through Current FY]]+Table2[[#This Row],[Penalty Paid
Next FY &amp; After]]</f>
        <v>0</v>
      </c>
      <c r="CA265" s="18">
        <v>0</v>
      </c>
      <c r="CB265" s="18">
        <v>0</v>
      </c>
      <c r="CC265" s="18">
        <v>0</v>
      </c>
      <c r="CD265" s="18">
        <f>Table2[[#This Row],[Total Recapture &amp; Penalties
Through Current FY]]+Table2[[#This Row],[Total Recapture &amp; Penalties
Next FY &amp; After]]</f>
        <v>0</v>
      </c>
      <c r="CE265" s="18">
        <v>94.834199999999996</v>
      </c>
      <c r="CF265" s="18">
        <v>1324.9205999999999</v>
      </c>
      <c r="CG265" s="18">
        <v>71.616100000000003</v>
      </c>
      <c r="CH265" s="18">
        <f>Table2[[#This Row],[Total Net Tax Revenue Generated
Through Current FY]]+Table2[[#This Row],[Total Net Tax Revenue Generated
Next FY &amp; After]]</f>
        <v>1396.5366999999999</v>
      </c>
      <c r="CI265" s="18">
        <v>0</v>
      </c>
      <c r="CJ265" s="18">
        <v>0</v>
      </c>
      <c r="CK265" s="18">
        <v>0</v>
      </c>
      <c r="CL265" s="18">
        <v>0</v>
      </c>
      <c r="CM265" s="43">
        <v>0</v>
      </c>
      <c r="CN265" s="43">
        <v>0</v>
      </c>
      <c r="CO265" s="43">
        <v>10</v>
      </c>
      <c r="CP265" s="43">
        <v>0</v>
      </c>
      <c r="CQ265" s="43">
        <f>Table2[[#This Row],[Total Number of Industrial Jobs]]+Table2[[#This Row],[Total Number of Restaurant Jobs]]+Table2[[#This Row],[Total Number of Retail Jobs]]+Table2[[#This Row],[Total Number of Other Jobs]]</f>
        <v>10</v>
      </c>
      <c r="CR265" s="43">
        <v>0</v>
      </c>
      <c r="CS265" s="43">
        <v>0</v>
      </c>
      <c r="CT265" s="43">
        <v>10</v>
      </c>
      <c r="CU265" s="43">
        <v>0</v>
      </c>
      <c r="CV265" s="43">
        <f>Table2[[#This Row],[Number of Industrial Jobs Earning a Living Wage or more]]+Table2[[#This Row],[Number of Restaurant Jobs Earning a Living Wage or more]]+Table2[[#This Row],[Number of Retail Jobs Earning a Living Wage or more]]+Table2[[#This Row],[Number of Other Jobs Earning a Living Wage or more]]</f>
        <v>10</v>
      </c>
      <c r="CW265" s="47">
        <v>0</v>
      </c>
      <c r="CX265" s="47">
        <v>0</v>
      </c>
      <c r="CY265" s="47">
        <v>100</v>
      </c>
      <c r="CZ265" s="47">
        <v>0</v>
      </c>
      <c r="DA265" s="42">
        <v>1</v>
      </c>
      <c r="DB265" s="4"/>
      <c r="DE265" s="3"/>
      <c r="DF265" s="4"/>
      <c r="DG265" s="4"/>
      <c r="DH265" s="11"/>
      <c r="DI265" s="3"/>
      <c r="DJ265" s="1"/>
      <c r="DK265" s="1"/>
      <c r="DL265" s="1"/>
    </row>
    <row r="266" spans="1:116" x14ac:dyDescent="0.2">
      <c r="A266" s="12">
        <v>92672</v>
      </c>
      <c r="B266" s="14" t="s">
        <v>204</v>
      </c>
      <c r="C266" s="15" t="s">
        <v>1531</v>
      </c>
      <c r="D266" s="15" t="s">
        <v>206</v>
      </c>
      <c r="E266" s="25" t="s">
        <v>1670</v>
      </c>
      <c r="F266" s="26" t="s">
        <v>13</v>
      </c>
      <c r="G266" s="16">
        <v>577500</v>
      </c>
      <c r="H266" s="14" t="s">
        <v>22</v>
      </c>
      <c r="I266" s="14" t="s">
        <v>205</v>
      </c>
      <c r="J266" s="12">
        <v>30</v>
      </c>
      <c r="K266" s="14" t="s">
        <v>20</v>
      </c>
      <c r="L266" s="15" t="s">
        <v>1980</v>
      </c>
      <c r="M266" s="15" t="s">
        <v>1938</v>
      </c>
      <c r="N266" s="15">
        <v>3301</v>
      </c>
      <c r="O266" s="15">
        <v>5076</v>
      </c>
      <c r="P266" s="13">
        <v>0</v>
      </c>
      <c r="Q266" s="13">
        <v>14</v>
      </c>
      <c r="R266" s="13">
        <v>0</v>
      </c>
      <c r="S266" s="13">
        <v>0</v>
      </c>
      <c r="T266" s="13">
        <v>0</v>
      </c>
      <c r="U266" s="13">
        <v>0</v>
      </c>
      <c r="V266" s="13">
        <v>19</v>
      </c>
      <c r="W266" s="13">
        <v>0</v>
      </c>
      <c r="X266" s="13">
        <v>0</v>
      </c>
      <c r="Y266" s="13">
        <v>19</v>
      </c>
      <c r="Z266" s="13">
        <v>19</v>
      </c>
      <c r="AA266" s="13">
        <v>100</v>
      </c>
      <c r="AB266" s="13" t="s">
        <v>16</v>
      </c>
      <c r="AC266" s="13" t="s">
        <v>16</v>
      </c>
      <c r="AD266" s="17">
        <v>0</v>
      </c>
      <c r="AE266" s="13">
        <v>0</v>
      </c>
      <c r="AF266" s="13">
        <v>0</v>
      </c>
      <c r="AG266" s="13">
        <v>0</v>
      </c>
      <c r="AH266" s="13">
        <v>0</v>
      </c>
      <c r="AI266" s="18">
        <v>219.8964</v>
      </c>
      <c r="AJ266" s="18">
        <v>2372.3382999999999</v>
      </c>
      <c r="AK266" s="18">
        <v>258.15429999999998</v>
      </c>
      <c r="AL266" s="27">
        <f>Table2[[#This Row],[Direct Tax Revenue
Through Current FY]]+Table2[[#This Row],[Direct Tax Revenue
Next FY &amp; After]]</f>
        <v>2630.4926</v>
      </c>
      <c r="AM266" s="18">
        <v>139.58109999999999</v>
      </c>
      <c r="AN266" s="18">
        <v>1720.3108</v>
      </c>
      <c r="AO266" s="18">
        <v>163.8656</v>
      </c>
      <c r="AP266" s="18">
        <f>Table2[[#This Row],[Indirect  &amp; Induced Tax Revenue
Through Current FY]]+Table2[[#This Row],[Indirect  &amp; Induced Tax Revenue
Next FY &amp; After]]</f>
        <v>1884.1764000000001</v>
      </c>
      <c r="AQ266" s="18">
        <v>359.47750000000002</v>
      </c>
      <c r="AR266" s="18">
        <v>4092.6491000000001</v>
      </c>
      <c r="AS266" s="18">
        <v>422.01990000000001</v>
      </c>
      <c r="AT266" s="18">
        <f>Table2[[#This Row],[Total Tax Revenue Generated
Through Current FY]]+Table2[[#This Row],[Total Tax Revenues Generated 
Next FY &amp; After]]</f>
        <v>4514.6689999999999</v>
      </c>
      <c r="AU266" s="18">
        <f>VLOOKUP(A:A,[1]AssistancePivot!$1:$1048576,86,FALSE)</f>
        <v>17.2911</v>
      </c>
      <c r="AV266" s="18">
        <v>81.230699999999999</v>
      </c>
      <c r="AW266" s="18">
        <v>20.299499999999998</v>
      </c>
      <c r="AX266" s="18">
        <v>101.53019999999999</v>
      </c>
      <c r="AY266" s="18">
        <v>0</v>
      </c>
      <c r="AZ266" s="18">
        <v>8.2835999999999999</v>
      </c>
      <c r="BA266" s="18">
        <v>0</v>
      </c>
      <c r="BB266" s="18">
        <f>Table2[[#This Row],[MRT Savings
Through Current FY]]+Table2[[#This Row],[MRT Savings
Next FY &amp; After]]</f>
        <v>8.2835999999999999</v>
      </c>
      <c r="BC266" s="18">
        <v>0</v>
      </c>
      <c r="BD266" s="18">
        <v>0</v>
      </c>
      <c r="BE266" s="18">
        <v>0</v>
      </c>
      <c r="BF266" s="18">
        <f>Table2[[#This Row],[ST Savings
Through Current FY]]+Table2[[#This Row],[ST Savings
Next FY &amp; After]]</f>
        <v>0</v>
      </c>
      <c r="BG266" s="18">
        <v>0</v>
      </c>
      <c r="BH266" s="18">
        <v>0</v>
      </c>
      <c r="BI266" s="18">
        <v>0</v>
      </c>
      <c r="BJ266" s="18">
        <f>Table2[[#This Row],[Energy Savings
Through Current FY]]+Table2[[#This Row],[Energy Savings
Next FY &amp; After]]</f>
        <v>0</v>
      </c>
      <c r="BK266" s="18">
        <v>0</v>
      </c>
      <c r="BL266" s="18">
        <v>0</v>
      </c>
      <c r="BM266" s="18">
        <v>0</v>
      </c>
      <c r="BN266" s="18">
        <f>Table2[[#This Row],[Bond Savings
Through Current FY]]+Table2[[#This Row],[Bond Savings
Next FY &amp; After]]</f>
        <v>0</v>
      </c>
      <c r="BO266" s="18">
        <v>17.2911</v>
      </c>
      <c r="BP266" s="18">
        <v>89.514300000000006</v>
      </c>
      <c r="BQ266" s="18">
        <v>20.299499999999998</v>
      </c>
      <c r="BR266" s="18">
        <f>Table2[[#This Row],[Total Savings
Through Current FY]]+Table2[[#This Row],[Total Savings
Next FY &amp; After]]</f>
        <v>109.8138</v>
      </c>
      <c r="BS266" s="18">
        <v>0</v>
      </c>
      <c r="BT266" s="18">
        <v>0</v>
      </c>
      <c r="BU266" s="18">
        <v>0</v>
      </c>
      <c r="BV266" s="18">
        <f>Table2[[#This Row],[Recapture, Cancellation, or Reduction
Through Current FY]]+Table2[[#This Row],[Recapture, Cancellation, or Reduction
Next FY &amp; After]]</f>
        <v>0</v>
      </c>
      <c r="BW266" s="18">
        <v>0</v>
      </c>
      <c r="BX266" s="18">
        <v>0</v>
      </c>
      <c r="BY266" s="18">
        <v>0</v>
      </c>
      <c r="BZ266" s="18">
        <f>Table2[[#This Row],[Penalty Paid
Through Current FY]]+Table2[[#This Row],[Penalty Paid
Next FY &amp; After]]</f>
        <v>0</v>
      </c>
      <c r="CA266" s="18">
        <v>0</v>
      </c>
      <c r="CB266" s="18">
        <v>0</v>
      </c>
      <c r="CC266" s="18">
        <v>0</v>
      </c>
      <c r="CD266" s="18">
        <f>Table2[[#This Row],[Total Recapture &amp; Penalties
Through Current FY]]+Table2[[#This Row],[Total Recapture &amp; Penalties
Next FY &amp; After]]</f>
        <v>0</v>
      </c>
      <c r="CE266" s="18">
        <v>342.18639999999999</v>
      </c>
      <c r="CF266" s="18">
        <v>4003.1347999999998</v>
      </c>
      <c r="CG266" s="18">
        <v>401.72039999999998</v>
      </c>
      <c r="CH266" s="18">
        <f>Table2[[#This Row],[Total Net Tax Revenue Generated
Through Current FY]]+Table2[[#This Row],[Total Net Tax Revenue Generated
Next FY &amp; After]]</f>
        <v>4404.8552</v>
      </c>
      <c r="CI266" s="18">
        <v>0</v>
      </c>
      <c r="CJ266" s="18">
        <v>0</v>
      </c>
      <c r="CK266" s="18">
        <v>0</v>
      </c>
      <c r="CL266" s="18">
        <v>0</v>
      </c>
      <c r="CM266" s="43">
        <v>0</v>
      </c>
      <c r="CN266" s="43">
        <v>0</v>
      </c>
      <c r="CO266" s="43">
        <v>0</v>
      </c>
      <c r="CP266" s="43">
        <v>19</v>
      </c>
      <c r="CQ266" s="43">
        <f>Table2[[#This Row],[Total Number of Industrial Jobs]]+Table2[[#This Row],[Total Number of Restaurant Jobs]]+Table2[[#This Row],[Total Number of Retail Jobs]]+Table2[[#This Row],[Total Number of Other Jobs]]</f>
        <v>19</v>
      </c>
      <c r="CR266" s="43">
        <v>0</v>
      </c>
      <c r="CS266" s="43">
        <v>0</v>
      </c>
      <c r="CT266" s="43">
        <v>0</v>
      </c>
      <c r="CU266" s="43">
        <v>19</v>
      </c>
      <c r="CV266" s="43">
        <f>Table2[[#This Row],[Number of Industrial Jobs Earning a Living Wage or more]]+Table2[[#This Row],[Number of Restaurant Jobs Earning a Living Wage or more]]+Table2[[#This Row],[Number of Retail Jobs Earning a Living Wage or more]]+Table2[[#This Row],[Number of Other Jobs Earning a Living Wage or more]]</f>
        <v>19</v>
      </c>
      <c r="CW266" s="47">
        <v>0</v>
      </c>
      <c r="CX266" s="47">
        <v>0</v>
      </c>
      <c r="CY266" s="47">
        <v>0</v>
      </c>
      <c r="CZ266" s="47">
        <v>100</v>
      </c>
      <c r="DA266" s="42">
        <v>1</v>
      </c>
      <c r="DB266" s="4"/>
      <c r="DE266" s="3"/>
      <c r="DF266" s="4"/>
      <c r="DG266" s="4"/>
      <c r="DH266" s="11"/>
      <c r="DI266" s="3"/>
      <c r="DJ266" s="1"/>
      <c r="DK266" s="1"/>
      <c r="DL266" s="1"/>
    </row>
    <row r="267" spans="1:116" x14ac:dyDescent="0.2">
      <c r="A267" s="12">
        <v>93934</v>
      </c>
      <c r="B267" s="14" t="s">
        <v>708</v>
      </c>
      <c r="C267" s="15" t="s">
        <v>1601</v>
      </c>
      <c r="D267" s="15" t="s">
        <v>710</v>
      </c>
      <c r="E267" s="25" t="s">
        <v>1710</v>
      </c>
      <c r="F267" s="26" t="s">
        <v>539</v>
      </c>
      <c r="G267" s="16">
        <v>5270000</v>
      </c>
      <c r="H267" s="14" t="s">
        <v>22</v>
      </c>
      <c r="I267" s="14" t="s">
        <v>709</v>
      </c>
      <c r="J267" s="12">
        <v>50</v>
      </c>
      <c r="K267" s="14" t="s">
        <v>106</v>
      </c>
      <c r="L267" s="15" t="s">
        <v>2169</v>
      </c>
      <c r="M267" s="15" t="s">
        <v>1967</v>
      </c>
      <c r="N267" s="15">
        <v>15684</v>
      </c>
      <c r="O267" s="15">
        <v>9613</v>
      </c>
      <c r="P267" s="13">
        <v>0</v>
      </c>
      <c r="Q267" s="13">
        <v>32</v>
      </c>
      <c r="R267" s="13">
        <v>0</v>
      </c>
      <c r="S267" s="13">
        <v>0</v>
      </c>
      <c r="T267" s="13">
        <v>18</v>
      </c>
      <c r="U267" s="13">
        <v>0</v>
      </c>
      <c r="V267" s="13">
        <v>8</v>
      </c>
      <c r="W267" s="13">
        <v>0</v>
      </c>
      <c r="X267" s="13">
        <v>0</v>
      </c>
      <c r="Y267" s="13">
        <v>26</v>
      </c>
      <c r="Z267" s="13">
        <v>17</v>
      </c>
      <c r="AA267" s="13">
        <v>100</v>
      </c>
      <c r="AB267" s="13" t="s">
        <v>16</v>
      </c>
      <c r="AC267" s="13" t="s">
        <v>17</v>
      </c>
      <c r="AD267" s="17">
        <v>0</v>
      </c>
      <c r="AE267" s="13">
        <v>0</v>
      </c>
      <c r="AF267" s="13">
        <v>0</v>
      </c>
      <c r="AG267" s="13">
        <v>0</v>
      </c>
      <c r="AH267" s="13">
        <v>0</v>
      </c>
      <c r="AI267" s="18">
        <v>139.6378</v>
      </c>
      <c r="AJ267" s="18">
        <v>1155.288</v>
      </c>
      <c r="AK267" s="18">
        <v>982.19759999999997</v>
      </c>
      <c r="AL267" s="27">
        <f>Table2[[#This Row],[Direct Tax Revenue
Through Current FY]]+Table2[[#This Row],[Direct Tax Revenue
Next FY &amp; After]]</f>
        <v>2137.4856</v>
      </c>
      <c r="AM267" s="18">
        <v>56.504600000000003</v>
      </c>
      <c r="AN267" s="18">
        <v>572.54920000000004</v>
      </c>
      <c r="AO267" s="18">
        <v>397.4477</v>
      </c>
      <c r="AP267" s="18">
        <f>Table2[[#This Row],[Indirect  &amp; Induced Tax Revenue
Through Current FY]]+Table2[[#This Row],[Indirect  &amp; Induced Tax Revenue
Next FY &amp; After]]</f>
        <v>969.9969000000001</v>
      </c>
      <c r="AQ267" s="18">
        <v>196.14240000000001</v>
      </c>
      <c r="AR267" s="18">
        <v>1727.8371999999999</v>
      </c>
      <c r="AS267" s="18">
        <v>1379.6452999999999</v>
      </c>
      <c r="AT267" s="18">
        <f>Table2[[#This Row],[Total Tax Revenue Generated
Through Current FY]]+Table2[[#This Row],[Total Tax Revenues Generated 
Next FY &amp; After]]</f>
        <v>3107.4825000000001</v>
      </c>
      <c r="AU267" s="18">
        <f>VLOOKUP(A:A,[1]AssistancePivot!$1:$1048576,86,FALSE)</f>
        <v>65.6267</v>
      </c>
      <c r="AV267" s="18">
        <v>388.60199999999998</v>
      </c>
      <c r="AW267" s="18">
        <v>461.6103</v>
      </c>
      <c r="AX267" s="18">
        <v>850.21229999999991</v>
      </c>
      <c r="AY267" s="18">
        <v>0</v>
      </c>
      <c r="AZ267" s="18">
        <v>36.5501</v>
      </c>
      <c r="BA267" s="18">
        <v>0</v>
      </c>
      <c r="BB267" s="18">
        <f>Table2[[#This Row],[MRT Savings
Through Current FY]]+Table2[[#This Row],[MRT Savings
Next FY &amp; After]]</f>
        <v>36.5501</v>
      </c>
      <c r="BC267" s="18">
        <v>0</v>
      </c>
      <c r="BD267" s="18">
        <v>0</v>
      </c>
      <c r="BE267" s="18">
        <v>0</v>
      </c>
      <c r="BF267" s="18">
        <f>Table2[[#This Row],[ST Savings
Through Current FY]]+Table2[[#This Row],[ST Savings
Next FY &amp; After]]</f>
        <v>0</v>
      </c>
      <c r="BG267" s="18">
        <v>0</v>
      </c>
      <c r="BH267" s="18">
        <v>0</v>
      </c>
      <c r="BI267" s="18">
        <v>0</v>
      </c>
      <c r="BJ267" s="18">
        <f>Table2[[#This Row],[Energy Savings
Through Current FY]]+Table2[[#This Row],[Energy Savings
Next FY &amp; After]]</f>
        <v>0</v>
      </c>
      <c r="BK267" s="18">
        <v>0</v>
      </c>
      <c r="BL267" s="18">
        <v>0</v>
      </c>
      <c r="BM267" s="18">
        <v>0</v>
      </c>
      <c r="BN267" s="18">
        <f>Table2[[#This Row],[Bond Savings
Through Current FY]]+Table2[[#This Row],[Bond Savings
Next FY &amp; After]]</f>
        <v>0</v>
      </c>
      <c r="BO267" s="18">
        <v>65.6267</v>
      </c>
      <c r="BP267" s="18">
        <v>425.15210000000002</v>
      </c>
      <c r="BQ267" s="18">
        <v>461.6103</v>
      </c>
      <c r="BR267" s="18">
        <f>Table2[[#This Row],[Total Savings
Through Current FY]]+Table2[[#This Row],[Total Savings
Next FY &amp; After]]</f>
        <v>886.76240000000007</v>
      </c>
      <c r="BS267" s="18">
        <v>0</v>
      </c>
      <c r="BT267" s="18">
        <v>0</v>
      </c>
      <c r="BU267" s="18">
        <v>0</v>
      </c>
      <c r="BV267" s="18">
        <f>Table2[[#This Row],[Recapture, Cancellation, or Reduction
Through Current FY]]+Table2[[#This Row],[Recapture, Cancellation, or Reduction
Next FY &amp; After]]</f>
        <v>0</v>
      </c>
      <c r="BW267" s="18">
        <v>0</v>
      </c>
      <c r="BX267" s="18">
        <v>0</v>
      </c>
      <c r="BY267" s="18">
        <v>0</v>
      </c>
      <c r="BZ267" s="18">
        <f>Table2[[#This Row],[Penalty Paid
Through Current FY]]+Table2[[#This Row],[Penalty Paid
Next FY &amp; After]]</f>
        <v>0</v>
      </c>
      <c r="CA267" s="18">
        <v>0</v>
      </c>
      <c r="CB267" s="18">
        <v>0</v>
      </c>
      <c r="CC267" s="18">
        <v>0</v>
      </c>
      <c r="CD267" s="18">
        <f>Table2[[#This Row],[Total Recapture &amp; Penalties
Through Current FY]]+Table2[[#This Row],[Total Recapture &amp; Penalties
Next FY &amp; After]]</f>
        <v>0</v>
      </c>
      <c r="CE267" s="18">
        <v>130.51570000000001</v>
      </c>
      <c r="CF267" s="18">
        <v>1302.6850999999999</v>
      </c>
      <c r="CG267" s="18">
        <v>918.03499999999997</v>
      </c>
      <c r="CH267" s="18">
        <f>Table2[[#This Row],[Total Net Tax Revenue Generated
Through Current FY]]+Table2[[#This Row],[Total Net Tax Revenue Generated
Next FY &amp; After]]</f>
        <v>2220.7201</v>
      </c>
      <c r="CI267" s="18">
        <v>0</v>
      </c>
      <c r="CJ267" s="18">
        <v>0</v>
      </c>
      <c r="CK267" s="18">
        <v>0</v>
      </c>
      <c r="CL267" s="18">
        <v>0</v>
      </c>
      <c r="CM267" s="43">
        <v>26</v>
      </c>
      <c r="CN267" s="43">
        <v>0</v>
      </c>
      <c r="CO267" s="43">
        <v>0</v>
      </c>
      <c r="CP267" s="43">
        <v>0</v>
      </c>
      <c r="CQ267" s="43">
        <f>Table2[[#This Row],[Total Number of Industrial Jobs]]+Table2[[#This Row],[Total Number of Restaurant Jobs]]+Table2[[#This Row],[Total Number of Retail Jobs]]+Table2[[#This Row],[Total Number of Other Jobs]]</f>
        <v>26</v>
      </c>
      <c r="CR267" s="43">
        <v>26</v>
      </c>
      <c r="CS267" s="43">
        <v>0</v>
      </c>
      <c r="CT267" s="43">
        <v>0</v>
      </c>
      <c r="CU267" s="43">
        <v>0</v>
      </c>
      <c r="CV267" s="43">
        <f>Table2[[#This Row],[Number of Industrial Jobs Earning a Living Wage or more]]+Table2[[#This Row],[Number of Restaurant Jobs Earning a Living Wage or more]]+Table2[[#This Row],[Number of Retail Jobs Earning a Living Wage or more]]+Table2[[#This Row],[Number of Other Jobs Earning a Living Wage or more]]</f>
        <v>26</v>
      </c>
      <c r="CW267" s="47">
        <v>100</v>
      </c>
      <c r="CX267" s="47">
        <v>0</v>
      </c>
      <c r="CY267" s="47">
        <v>0</v>
      </c>
      <c r="CZ267" s="47">
        <v>0</v>
      </c>
      <c r="DA267" s="42">
        <v>1</v>
      </c>
      <c r="DB267" s="4"/>
      <c r="DE267" s="3"/>
      <c r="DF267" s="4"/>
      <c r="DG267" s="4"/>
      <c r="DH267" s="11"/>
      <c r="DI267" s="3"/>
      <c r="DJ267" s="1"/>
      <c r="DK267" s="1"/>
      <c r="DL267" s="1"/>
    </row>
    <row r="268" spans="1:116" x14ac:dyDescent="0.2">
      <c r="A268" s="12">
        <v>94193</v>
      </c>
      <c r="B268" s="14" t="s">
        <v>1177</v>
      </c>
      <c r="C268" s="15" t="s">
        <v>1580</v>
      </c>
      <c r="D268" s="15" t="s">
        <v>1178</v>
      </c>
      <c r="E268" s="25" t="s">
        <v>1720</v>
      </c>
      <c r="F268" s="26" t="s">
        <v>395</v>
      </c>
      <c r="G268" s="16">
        <v>0</v>
      </c>
      <c r="H268" s="14" t="s">
        <v>15</v>
      </c>
      <c r="I268" s="14" t="s">
        <v>815</v>
      </c>
      <c r="J268" s="12">
        <v>3</v>
      </c>
      <c r="K268" s="14" t="s">
        <v>94</v>
      </c>
      <c r="L268" s="15" t="s">
        <v>2188</v>
      </c>
      <c r="M268" s="15" t="s">
        <v>2381</v>
      </c>
      <c r="N268" s="15">
        <v>0</v>
      </c>
      <c r="O268" s="15">
        <v>202100</v>
      </c>
      <c r="P268" s="13">
        <v>0</v>
      </c>
      <c r="Q268" s="13">
        <v>0</v>
      </c>
      <c r="R268" s="13">
        <v>0</v>
      </c>
      <c r="S268" s="13">
        <v>0</v>
      </c>
      <c r="T268" s="13">
        <v>1</v>
      </c>
      <c r="U268" s="13">
        <v>39</v>
      </c>
      <c r="V268" s="13">
        <v>586</v>
      </c>
      <c r="W268" s="13">
        <v>122</v>
      </c>
      <c r="X268" s="13">
        <v>30</v>
      </c>
      <c r="Y268" s="13">
        <v>748</v>
      </c>
      <c r="Z268" s="13">
        <v>747</v>
      </c>
      <c r="AA268" s="13">
        <v>63.636363636363633</v>
      </c>
      <c r="AB268" s="13" t="s">
        <v>16</v>
      </c>
      <c r="AC268" s="13" t="s">
        <v>16</v>
      </c>
      <c r="AD268" s="17">
        <v>516</v>
      </c>
      <c r="AE268" s="13">
        <v>0</v>
      </c>
      <c r="AF268" s="13">
        <v>0</v>
      </c>
      <c r="AG268" s="13">
        <v>0</v>
      </c>
      <c r="AH268" s="13">
        <v>110</v>
      </c>
      <c r="AI268" s="18">
        <v>9138.5553999999993</v>
      </c>
      <c r="AJ268" s="18">
        <v>19386.999599999999</v>
      </c>
      <c r="AK268" s="18">
        <v>123513.2329</v>
      </c>
      <c r="AL268" s="27">
        <f>Table2[[#This Row],[Direct Tax Revenue
Through Current FY]]+Table2[[#This Row],[Direct Tax Revenue
Next FY &amp; After]]</f>
        <v>142900.23250000001</v>
      </c>
      <c r="AM268" s="18">
        <v>2398.7977999999998</v>
      </c>
      <c r="AN268" s="18">
        <v>4129.7040999999999</v>
      </c>
      <c r="AO268" s="18">
        <v>31769.1296</v>
      </c>
      <c r="AP268" s="18">
        <f>Table2[[#This Row],[Indirect  &amp; Induced Tax Revenue
Through Current FY]]+Table2[[#This Row],[Indirect  &amp; Induced Tax Revenue
Next FY &amp; After]]</f>
        <v>35898.833700000003</v>
      </c>
      <c r="AQ268" s="18">
        <v>11537.3532</v>
      </c>
      <c r="AR268" s="18">
        <v>23516.703699999998</v>
      </c>
      <c r="AS268" s="18">
        <v>155282.36249999999</v>
      </c>
      <c r="AT268" s="18">
        <f>Table2[[#This Row],[Total Tax Revenue Generated
Through Current FY]]+Table2[[#This Row],[Total Tax Revenues Generated 
Next FY &amp; After]]</f>
        <v>178799.0662</v>
      </c>
      <c r="AU268" s="18">
        <f>VLOOKUP(A:A,[1]AssistancePivot!$1:$1048576,86,FALSE)</f>
        <v>2450.2098999999998</v>
      </c>
      <c r="AV268" s="18">
        <v>5678.7187000000004</v>
      </c>
      <c r="AW268" s="18">
        <v>33702.645199999999</v>
      </c>
      <c r="AX268" s="18">
        <v>39381.363899999997</v>
      </c>
      <c r="AY268" s="18">
        <v>0</v>
      </c>
      <c r="AZ268" s="18">
        <v>0</v>
      </c>
      <c r="BA268" s="18">
        <v>0</v>
      </c>
      <c r="BB268" s="18">
        <f>Table2[[#This Row],[MRT Savings
Through Current FY]]+Table2[[#This Row],[MRT Savings
Next FY &amp; After]]</f>
        <v>0</v>
      </c>
      <c r="BC268" s="18">
        <v>0</v>
      </c>
      <c r="BD268" s="18">
        <v>0</v>
      </c>
      <c r="BE268" s="18">
        <v>0</v>
      </c>
      <c r="BF268" s="18">
        <f>Table2[[#This Row],[ST Savings
Through Current FY]]+Table2[[#This Row],[ST Savings
Next FY &amp; After]]</f>
        <v>0</v>
      </c>
      <c r="BG268" s="18">
        <v>0</v>
      </c>
      <c r="BH268" s="18">
        <v>0</v>
      </c>
      <c r="BI268" s="18">
        <v>0</v>
      </c>
      <c r="BJ268" s="18">
        <f>Table2[[#This Row],[Energy Savings
Through Current FY]]+Table2[[#This Row],[Energy Savings
Next FY &amp; After]]</f>
        <v>0</v>
      </c>
      <c r="BK268" s="18">
        <v>0</v>
      </c>
      <c r="BL268" s="18">
        <v>0</v>
      </c>
      <c r="BM268" s="18">
        <v>0</v>
      </c>
      <c r="BN268" s="18">
        <f>Table2[[#This Row],[Bond Savings
Through Current FY]]+Table2[[#This Row],[Bond Savings
Next FY &amp; After]]</f>
        <v>0</v>
      </c>
      <c r="BO268" s="18">
        <v>2450.2098999999998</v>
      </c>
      <c r="BP268" s="18">
        <v>5678.7187000000004</v>
      </c>
      <c r="BQ268" s="18">
        <v>33702.645199999999</v>
      </c>
      <c r="BR268" s="18">
        <f>Table2[[#This Row],[Total Savings
Through Current FY]]+Table2[[#This Row],[Total Savings
Next FY &amp; After]]</f>
        <v>39381.363899999997</v>
      </c>
      <c r="BS268" s="18">
        <v>0</v>
      </c>
      <c r="BT268" s="18">
        <v>0</v>
      </c>
      <c r="BU268" s="18">
        <v>0</v>
      </c>
      <c r="BV268" s="18">
        <f>Table2[[#This Row],[Recapture, Cancellation, or Reduction
Through Current FY]]+Table2[[#This Row],[Recapture, Cancellation, or Reduction
Next FY &amp; After]]</f>
        <v>0</v>
      </c>
      <c r="BW268" s="18">
        <v>0</v>
      </c>
      <c r="BX268" s="18">
        <v>0</v>
      </c>
      <c r="BY268" s="18">
        <v>0</v>
      </c>
      <c r="BZ268" s="18">
        <f>Table2[[#This Row],[Penalty Paid
Through Current FY]]+Table2[[#This Row],[Penalty Paid
Next FY &amp; After]]</f>
        <v>0</v>
      </c>
      <c r="CA268" s="18">
        <v>0</v>
      </c>
      <c r="CB268" s="18">
        <v>0</v>
      </c>
      <c r="CC268" s="18">
        <v>0</v>
      </c>
      <c r="CD268" s="18">
        <f>Table2[[#This Row],[Total Recapture &amp; Penalties
Through Current FY]]+Table2[[#This Row],[Total Recapture &amp; Penalties
Next FY &amp; After]]</f>
        <v>0</v>
      </c>
      <c r="CE268" s="18">
        <v>9087.1432999999997</v>
      </c>
      <c r="CF268" s="18">
        <v>17837.985000000001</v>
      </c>
      <c r="CG268" s="18">
        <v>121579.7173</v>
      </c>
      <c r="CH268" s="18">
        <f>Table2[[#This Row],[Total Net Tax Revenue Generated
Through Current FY]]+Table2[[#This Row],[Total Net Tax Revenue Generated
Next FY &amp; After]]</f>
        <v>139417.7023</v>
      </c>
      <c r="CI268" s="18">
        <v>0</v>
      </c>
      <c r="CJ268" s="18">
        <v>0</v>
      </c>
      <c r="CK268" s="18">
        <v>0</v>
      </c>
      <c r="CL268" s="18">
        <v>0</v>
      </c>
      <c r="CM268" s="43">
        <v>0</v>
      </c>
      <c r="CN268" s="43">
        <v>0</v>
      </c>
      <c r="CO268" s="43">
        <v>0</v>
      </c>
      <c r="CP268" s="43">
        <v>778</v>
      </c>
      <c r="CQ268" s="43">
        <f>Table2[[#This Row],[Total Number of Industrial Jobs]]+Table2[[#This Row],[Total Number of Restaurant Jobs]]+Table2[[#This Row],[Total Number of Retail Jobs]]+Table2[[#This Row],[Total Number of Other Jobs]]</f>
        <v>778</v>
      </c>
      <c r="CR268" s="43">
        <v>0</v>
      </c>
      <c r="CS268" s="43">
        <v>0</v>
      </c>
      <c r="CT268" s="43">
        <v>0</v>
      </c>
      <c r="CU268" s="43">
        <v>778</v>
      </c>
      <c r="CV268" s="43">
        <f>Table2[[#This Row],[Number of Industrial Jobs Earning a Living Wage or more]]+Table2[[#This Row],[Number of Restaurant Jobs Earning a Living Wage or more]]+Table2[[#This Row],[Number of Retail Jobs Earning a Living Wage or more]]+Table2[[#This Row],[Number of Other Jobs Earning a Living Wage or more]]</f>
        <v>778</v>
      </c>
      <c r="CW268" s="47">
        <v>0</v>
      </c>
      <c r="CX268" s="47">
        <v>0</v>
      </c>
      <c r="CY268" s="47">
        <v>0</v>
      </c>
      <c r="CZ268" s="47">
        <v>100</v>
      </c>
      <c r="DA268" s="42">
        <v>1</v>
      </c>
      <c r="DB268" s="4"/>
      <c r="DE268" s="3"/>
      <c r="DF268" s="4"/>
      <c r="DG268" s="4"/>
      <c r="DH268" s="11"/>
      <c r="DI268" s="3"/>
      <c r="DJ268" s="1"/>
      <c r="DK268" s="1"/>
      <c r="DL268" s="1"/>
    </row>
    <row r="269" spans="1:116" x14ac:dyDescent="0.2">
      <c r="A269" s="12">
        <v>94195</v>
      </c>
      <c r="B269" s="14" t="s">
        <v>1180</v>
      </c>
      <c r="C269" s="15" t="s">
        <v>1580</v>
      </c>
      <c r="D269" s="15" t="s">
        <v>1178</v>
      </c>
      <c r="E269" s="25" t="s">
        <v>1720</v>
      </c>
      <c r="F269" s="26" t="s">
        <v>395</v>
      </c>
      <c r="G269" s="16">
        <v>0</v>
      </c>
      <c r="H269" s="14" t="s">
        <v>15</v>
      </c>
      <c r="I269" s="14" t="s">
        <v>815</v>
      </c>
      <c r="J269" s="12">
        <v>3</v>
      </c>
      <c r="K269" s="14" t="s">
        <v>94</v>
      </c>
      <c r="L269" s="15" t="s">
        <v>2188</v>
      </c>
      <c r="M269" s="15" t="s">
        <v>2383</v>
      </c>
      <c r="N269" s="15">
        <v>0</v>
      </c>
      <c r="O269" s="15">
        <v>51882</v>
      </c>
      <c r="P269" s="13">
        <v>0</v>
      </c>
      <c r="Q269" s="13">
        <v>0</v>
      </c>
      <c r="R269" s="13">
        <v>0</v>
      </c>
      <c r="S269" s="13">
        <v>0</v>
      </c>
      <c r="T269" s="13">
        <v>0</v>
      </c>
      <c r="U269" s="13">
        <v>0</v>
      </c>
      <c r="V269" s="13">
        <v>0</v>
      </c>
      <c r="W269" s="13">
        <v>0</v>
      </c>
      <c r="X269" s="13">
        <v>0</v>
      </c>
      <c r="Y269" s="13">
        <v>0</v>
      </c>
      <c r="Z269" s="13">
        <v>0</v>
      </c>
      <c r="AA269" s="13">
        <v>0</v>
      </c>
      <c r="AB269" s="13">
        <v>0</v>
      </c>
      <c r="AC269" s="13">
        <v>0</v>
      </c>
      <c r="AD269" s="17">
        <v>0</v>
      </c>
      <c r="AE269" s="13">
        <v>0</v>
      </c>
      <c r="AF269" s="13">
        <v>0</v>
      </c>
      <c r="AG269" s="13">
        <v>0</v>
      </c>
      <c r="AH269" s="13">
        <v>0</v>
      </c>
      <c r="AI269" s="18">
        <v>1437.712</v>
      </c>
      <c r="AJ269" s="18">
        <v>3332.1073000000001</v>
      </c>
      <c r="AK269" s="18">
        <v>19775.732899999999</v>
      </c>
      <c r="AL269" s="27">
        <f>Table2[[#This Row],[Direct Tax Revenue
Through Current FY]]+Table2[[#This Row],[Direct Tax Revenue
Next FY &amp; After]]</f>
        <v>23107.840199999999</v>
      </c>
      <c r="AM269" s="18">
        <v>0</v>
      </c>
      <c r="AN269" s="18">
        <v>0</v>
      </c>
      <c r="AO269" s="18">
        <v>0</v>
      </c>
      <c r="AP269" s="18">
        <f>Table2[[#This Row],[Indirect  &amp; Induced Tax Revenue
Through Current FY]]+Table2[[#This Row],[Indirect  &amp; Induced Tax Revenue
Next FY &amp; After]]</f>
        <v>0</v>
      </c>
      <c r="AQ269" s="18">
        <v>1437.712</v>
      </c>
      <c r="AR269" s="18">
        <v>3332.1073000000001</v>
      </c>
      <c r="AS269" s="18">
        <v>19775.732899999999</v>
      </c>
      <c r="AT269" s="18">
        <f>Table2[[#This Row],[Total Tax Revenue Generated
Through Current FY]]+Table2[[#This Row],[Total Tax Revenues Generated 
Next FY &amp; After]]</f>
        <v>23107.840199999999</v>
      </c>
      <c r="AU269" s="18">
        <f>VLOOKUP(A:A,[1]AssistancePivot!$1:$1048576,86,FALSE)</f>
        <v>575.08479999999997</v>
      </c>
      <c r="AV269" s="18">
        <v>1332.8429000000001</v>
      </c>
      <c r="AW269" s="18">
        <v>7910.2932000000001</v>
      </c>
      <c r="AX269" s="18">
        <v>9243.1360999999997</v>
      </c>
      <c r="AY269" s="18">
        <v>0</v>
      </c>
      <c r="AZ269" s="18">
        <v>0</v>
      </c>
      <c r="BA269" s="18">
        <v>0</v>
      </c>
      <c r="BB269" s="18">
        <f>Table2[[#This Row],[MRT Savings
Through Current FY]]+Table2[[#This Row],[MRT Savings
Next FY &amp; After]]</f>
        <v>0</v>
      </c>
      <c r="BC269" s="18">
        <v>0</v>
      </c>
      <c r="BD269" s="18">
        <v>0</v>
      </c>
      <c r="BE269" s="18">
        <v>0</v>
      </c>
      <c r="BF269" s="18">
        <f>Table2[[#This Row],[ST Savings
Through Current FY]]+Table2[[#This Row],[ST Savings
Next FY &amp; After]]</f>
        <v>0</v>
      </c>
      <c r="BG269" s="18">
        <v>0</v>
      </c>
      <c r="BH269" s="18">
        <v>0</v>
      </c>
      <c r="BI269" s="18">
        <v>0</v>
      </c>
      <c r="BJ269" s="18">
        <f>Table2[[#This Row],[Energy Savings
Through Current FY]]+Table2[[#This Row],[Energy Savings
Next FY &amp; After]]</f>
        <v>0</v>
      </c>
      <c r="BK269" s="18">
        <v>0</v>
      </c>
      <c r="BL269" s="18">
        <v>0</v>
      </c>
      <c r="BM269" s="18">
        <v>0</v>
      </c>
      <c r="BN269" s="18">
        <f>Table2[[#This Row],[Bond Savings
Through Current FY]]+Table2[[#This Row],[Bond Savings
Next FY &amp; After]]</f>
        <v>0</v>
      </c>
      <c r="BO269" s="18">
        <v>575.08479999999997</v>
      </c>
      <c r="BP269" s="18">
        <v>1332.8429000000001</v>
      </c>
      <c r="BQ269" s="18">
        <v>7910.2932000000001</v>
      </c>
      <c r="BR269" s="18">
        <f>Table2[[#This Row],[Total Savings
Through Current FY]]+Table2[[#This Row],[Total Savings
Next FY &amp; After]]</f>
        <v>9243.1360999999997</v>
      </c>
      <c r="BS269" s="18">
        <v>0</v>
      </c>
      <c r="BT269" s="18">
        <v>0</v>
      </c>
      <c r="BU269" s="18">
        <v>0</v>
      </c>
      <c r="BV269" s="18">
        <f>Table2[[#This Row],[Recapture, Cancellation, or Reduction
Through Current FY]]+Table2[[#This Row],[Recapture, Cancellation, or Reduction
Next FY &amp; After]]</f>
        <v>0</v>
      </c>
      <c r="BW269" s="18">
        <v>0</v>
      </c>
      <c r="BX269" s="18">
        <v>0</v>
      </c>
      <c r="BY269" s="18">
        <v>0</v>
      </c>
      <c r="BZ269" s="18">
        <f>Table2[[#This Row],[Penalty Paid
Through Current FY]]+Table2[[#This Row],[Penalty Paid
Next FY &amp; After]]</f>
        <v>0</v>
      </c>
      <c r="CA269" s="18">
        <v>0</v>
      </c>
      <c r="CB269" s="18">
        <v>0</v>
      </c>
      <c r="CC269" s="18">
        <v>0</v>
      </c>
      <c r="CD269" s="18">
        <f>Table2[[#This Row],[Total Recapture &amp; Penalties
Through Current FY]]+Table2[[#This Row],[Total Recapture &amp; Penalties
Next FY &amp; After]]</f>
        <v>0</v>
      </c>
      <c r="CE269" s="18">
        <v>862.62720000000002</v>
      </c>
      <c r="CF269" s="18">
        <v>1999.2644</v>
      </c>
      <c r="CG269" s="18">
        <v>11865.439700000001</v>
      </c>
      <c r="CH269" s="18">
        <f>Table2[[#This Row],[Total Net Tax Revenue Generated
Through Current FY]]+Table2[[#This Row],[Total Net Tax Revenue Generated
Next FY &amp; After]]</f>
        <v>13864.704100000001</v>
      </c>
      <c r="CI269" s="18">
        <v>0</v>
      </c>
      <c r="CJ269" s="18">
        <v>0</v>
      </c>
      <c r="CK269" s="18">
        <v>0</v>
      </c>
      <c r="CL269" s="18">
        <v>0</v>
      </c>
      <c r="CM269" s="43"/>
      <c r="CN269" s="43"/>
      <c r="CO269" s="43"/>
      <c r="CP269" s="43"/>
      <c r="CQ269" s="43"/>
      <c r="CR269" s="43"/>
      <c r="CS269" s="43"/>
      <c r="CT269" s="43"/>
      <c r="CU269" s="43"/>
      <c r="CV269" s="43"/>
      <c r="CW269" s="47"/>
      <c r="CX269" s="47"/>
      <c r="CY269" s="47"/>
      <c r="CZ269" s="47"/>
      <c r="DA269" s="42"/>
      <c r="DB269" s="4"/>
      <c r="DE269" s="3"/>
      <c r="DF269" s="4"/>
      <c r="DG269" s="4"/>
      <c r="DH269" s="11"/>
      <c r="DI269" s="3"/>
      <c r="DJ269" s="1"/>
      <c r="DK269" s="1"/>
      <c r="DL269" s="1"/>
    </row>
    <row r="270" spans="1:116" x14ac:dyDescent="0.2">
      <c r="A270" s="12">
        <v>92421</v>
      </c>
      <c r="B270" s="14" t="s">
        <v>108</v>
      </c>
      <c r="C270" s="15" t="s">
        <v>1529</v>
      </c>
      <c r="D270" s="15" t="s">
        <v>110</v>
      </c>
      <c r="E270" s="25" t="s">
        <v>1664</v>
      </c>
      <c r="F270" s="26" t="s">
        <v>13</v>
      </c>
      <c r="G270" s="16">
        <v>2850000</v>
      </c>
      <c r="H270" s="14" t="s">
        <v>68</v>
      </c>
      <c r="I270" s="14" t="s">
        <v>109</v>
      </c>
      <c r="J270" s="12">
        <v>38</v>
      </c>
      <c r="K270" s="14" t="s">
        <v>12</v>
      </c>
      <c r="L270" s="15" t="s">
        <v>1978</v>
      </c>
      <c r="M270" s="15" t="s">
        <v>1973</v>
      </c>
      <c r="N270" s="15">
        <v>38508</v>
      </c>
      <c r="O270" s="15">
        <v>32057</v>
      </c>
      <c r="P270" s="13">
        <v>25</v>
      </c>
      <c r="Q270" s="13">
        <v>3</v>
      </c>
      <c r="R270" s="13">
        <v>0</v>
      </c>
      <c r="S270" s="13">
        <v>0</v>
      </c>
      <c r="T270" s="13">
        <v>0</v>
      </c>
      <c r="U270" s="13">
        <v>0</v>
      </c>
      <c r="V270" s="13">
        <v>61</v>
      </c>
      <c r="W270" s="13">
        <v>0</v>
      </c>
      <c r="X270" s="13">
        <v>0</v>
      </c>
      <c r="Y270" s="13">
        <v>61</v>
      </c>
      <c r="Z270" s="13">
        <v>61</v>
      </c>
      <c r="AA270" s="13">
        <v>98.360655737704917</v>
      </c>
      <c r="AB270" s="13" t="s">
        <v>16</v>
      </c>
      <c r="AC270" s="13" t="s">
        <v>17</v>
      </c>
      <c r="AD270" s="17">
        <v>0</v>
      </c>
      <c r="AE270" s="13">
        <v>0</v>
      </c>
      <c r="AF270" s="13">
        <v>0</v>
      </c>
      <c r="AG270" s="13">
        <v>0</v>
      </c>
      <c r="AH270" s="13">
        <v>0</v>
      </c>
      <c r="AI270" s="18">
        <v>863.83569999999997</v>
      </c>
      <c r="AJ270" s="18">
        <v>6988.2488999999996</v>
      </c>
      <c r="AK270" s="18">
        <v>605.42190000000005</v>
      </c>
      <c r="AL270" s="27">
        <f>Table2[[#This Row],[Direct Tax Revenue
Through Current FY]]+Table2[[#This Row],[Direct Tax Revenue
Next FY &amp; After]]</f>
        <v>7593.6707999999999</v>
      </c>
      <c r="AM270" s="18">
        <v>441.053</v>
      </c>
      <c r="AN270" s="18">
        <v>3735.3631</v>
      </c>
      <c r="AO270" s="18">
        <v>309.11329999999998</v>
      </c>
      <c r="AP270" s="18">
        <f>Table2[[#This Row],[Indirect  &amp; Induced Tax Revenue
Through Current FY]]+Table2[[#This Row],[Indirect  &amp; Induced Tax Revenue
Next FY &amp; After]]</f>
        <v>4044.4764</v>
      </c>
      <c r="AQ270" s="18">
        <v>1304.8887</v>
      </c>
      <c r="AR270" s="18">
        <v>10723.611999999999</v>
      </c>
      <c r="AS270" s="18">
        <v>914.53520000000003</v>
      </c>
      <c r="AT270" s="18">
        <f>Table2[[#This Row],[Total Tax Revenue Generated
Through Current FY]]+Table2[[#This Row],[Total Tax Revenues Generated 
Next FY &amp; After]]</f>
        <v>11638.147199999999</v>
      </c>
      <c r="AU270" s="18">
        <f>VLOOKUP(A:A,[1]AssistancePivot!$1:$1048576,86,FALSE)</f>
        <v>98.544499999999999</v>
      </c>
      <c r="AV270" s="18">
        <v>493.45769999999999</v>
      </c>
      <c r="AW270" s="18">
        <v>69.065299999999993</v>
      </c>
      <c r="AX270" s="18">
        <v>562.52300000000002</v>
      </c>
      <c r="AY270" s="18">
        <v>0</v>
      </c>
      <c r="AZ270" s="18">
        <v>35.090000000000003</v>
      </c>
      <c r="BA270" s="18">
        <v>0</v>
      </c>
      <c r="BB270" s="18">
        <f>Table2[[#This Row],[MRT Savings
Through Current FY]]+Table2[[#This Row],[MRT Savings
Next FY &amp; After]]</f>
        <v>35.090000000000003</v>
      </c>
      <c r="BC270" s="18">
        <v>0</v>
      </c>
      <c r="BD270" s="18">
        <v>0</v>
      </c>
      <c r="BE270" s="18">
        <v>0</v>
      </c>
      <c r="BF270" s="18">
        <f>Table2[[#This Row],[ST Savings
Through Current FY]]+Table2[[#This Row],[ST Savings
Next FY &amp; After]]</f>
        <v>0</v>
      </c>
      <c r="BG270" s="18">
        <v>0</v>
      </c>
      <c r="BH270" s="18">
        <v>4.2316000000000003</v>
      </c>
      <c r="BI270" s="18">
        <v>0</v>
      </c>
      <c r="BJ270" s="18">
        <f>Table2[[#This Row],[Energy Savings
Through Current FY]]+Table2[[#This Row],[Energy Savings
Next FY &amp; After]]</f>
        <v>4.2316000000000003</v>
      </c>
      <c r="BK270" s="18">
        <v>0</v>
      </c>
      <c r="BL270" s="18">
        <v>0</v>
      </c>
      <c r="BM270" s="18">
        <v>0</v>
      </c>
      <c r="BN270" s="18">
        <f>Table2[[#This Row],[Bond Savings
Through Current FY]]+Table2[[#This Row],[Bond Savings
Next FY &amp; After]]</f>
        <v>0</v>
      </c>
      <c r="BO270" s="18">
        <v>98.544499999999999</v>
      </c>
      <c r="BP270" s="18">
        <v>532.77930000000003</v>
      </c>
      <c r="BQ270" s="18">
        <v>69.065299999999993</v>
      </c>
      <c r="BR270" s="18">
        <f>Table2[[#This Row],[Total Savings
Through Current FY]]+Table2[[#This Row],[Total Savings
Next FY &amp; After]]</f>
        <v>601.84460000000001</v>
      </c>
      <c r="BS270" s="18">
        <v>0</v>
      </c>
      <c r="BT270" s="18">
        <v>0</v>
      </c>
      <c r="BU270" s="18">
        <v>0</v>
      </c>
      <c r="BV270" s="18">
        <f>Table2[[#This Row],[Recapture, Cancellation, or Reduction
Through Current FY]]+Table2[[#This Row],[Recapture, Cancellation, or Reduction
Next FY &amp; After]]</f>
        <v>0</v>
      </c>
      <c r="BW270" s="18">
        <v>0</v>
      </c>
      <c r="BX270" s="18">
        <v>0</v>
      </c>
      <c r="BY270" s="18">
        <v>0</v>
      </c>
      <c r="BZ270" s="18">
        <f>Table2[[#This Row],[Penalty Paid
Through Current FY]]+Table2[[#This Row],[Penalty Paid
Next FY &amp; After]]</f>
        <v>0</v>
      </c>
      <c r="CA270" s="18">
        <v>0</v>
      </c>
      <c r="CB270" s="18">
        <v>0</v>
      </c>
      <c r="CC270" s="18">
        <v>0</v>
      </c>
      <c r="CD270" s="18">
        <f>Table2[[#This Row],[Total Recapture &amp; Penalties
Through Current FY]]+Table2[[#This Row],[Total Recapture &amp; Penalties
Next FY &amp; After]]</f>
        <v>0</v>
      </c>
      <c r="CE270" s="18">
        <v>1206.3442</v>
      </c>
      <c r="CF270" s="18">
        <v>10190.832700000001</v>
      </c>
      <c r="CG270" s="18">
        <v>845.46990000000005</v>
      </c>
      <c r="CH270" s="18">
        <f>Table2[[#This Row],[Total Net Tax Revenue Generated
Through Current FY]]+Table2[[#This Row],[Total Net Tax Revenue Generated
Next FY &amp; After]]</f>
        <v>11036.302600000001</v>
      </c>
      <c r="CI270" s="18">
        <v>0</v>
      </c>
      <c r="CJ270" s="18">
        <v>0</v>
      </c>
      <c r="CK270" s="18">
        <v>0</v>
      </c>
      <c r="CL270" s="18">
        <v>0</v>
      </c>
      <c r="CM270" s="43">
        <v>43</v>
      </c>
      <c r="CN270" s="43">
        <v>0</v>
      </c>
      <c r="CO270" s="43">
        <v>0</v>
      </c>
      <c r="CP270" s="43">
        <v>18</v>
      </c>
      <c r="CQ270" s="43">
        <f>Table2[[#This Row],[Total Number of Industrial Jobs]]+Table2[[#This Row],[Total Number of Restaurant Jobs]]+Table2[[#This Row],[Total Number of Retail Jobs]]+Table2[[#This Row],[Total Number of Other Jobs]]</f>
        <v>61</v>
      </c>
      <c r="CR270" s="43">
        <v>43</v>
      </c>
      <c r="CS270" s="43">
        <v>0</v>
      </c>
      <c r="CT270" s="43">
        <v>0</v>
      </c>
      <c r="CU270" s="43">
        <v>18</v>
      </c>
      <c r="CV270" s="43">
        <f>Table2[[#This Row],[Number of Industrial Jobs Earning a Living Wage or more]]+Table2[[#This Row],[Number of Restaurant Jobs Earning a Living Wage or more]]+Table2[[#This Row],[Number of Retail Jobs Earning a Living Wage or more]]+Table2[[#This Row],[Number of Other Jobs Earning a Living Wage or more]]</f>
        <v>61</v>
      </c>
      <c r="CW270" s="47">
        <v>100</v>
      </c>
      <c r="CX270" s="47">
        <v>0</v>
      </c>
      <c r="CY270" s="47">
        <v>0</v>
      </c>
      <c r="CZ270" s="47">
        <v>100</v>
      </c>
      <c r="DA270" s="42">
        <v>1</v>
      </c>
      <c r="DB270" s="4"/>
      <c r="DE270" s="3"/>
      <c r="DF270" s="4"/>
      <c r="DG270" s="4"/>
      <c r="DH270" s="11"/>
      <c r="DI270" s="3"/>
      <c r="DJ270" s="1"/>
      <c r="DK270" s="1"/>
      <c r="DL270" s="1"/>
    </row>
    <row r="271" spans="1:116" x14ac:dyDescent="0.2">
      <c r="A271" s="12">
        <v>94088</v>
      </c>
      <c r="B271" s="14" t="s">
        <v>938</v>
      </c>
      <c r="C271" s="15" t="s">
        <v>1542</v>
      </c>
      <c r="D271" s="15" t="s">
        <v>940</v>
      </c>
      <c r="E271" s="25" t="s">
        <v>1754</v>
      </c>
      <c r="F271" s="26" t="s">
        <v>13</v>
      </c>
      <c r="G271" s="16">
        <v>5140000</v>
      </c>
      <c r="H271" s="14" t="s">
        <v>301</v>
      </c>
      <c r="I271" s="14" t="s">
        <v>939</v>
      </c>
      <c r="J271" s="12">
        <v>38</v>
      </c>
      <c r="K271" s="14" t="s">
        <v>12</v>
      </c>
      <c r="L271" s="15" t="s">
        <v>2035</v>
      </c>
      <c r="M271" s="15" t="s">
        <v>1994</v>
      </c>
      <c r="N271" s="15">
        <v>15188</v>
      </c>
      <c r="O271" s="15">
        <v>15130</v>
      </c>
      <c r="P271" s="13">
        <v>16</v>
      </c>
      <c r="Q271" s="13">
        <v>18</v>
      </c>
      <c r="R271" s="13">
        <v>0</v>
      </c>
      <c r="S271" s="13">
        <v>0</v>
      </c>
      <c r="T271" s="13">
        <v>2</v>
      </c>
      <c r="U271" s="13">
        <v>0</v>
      </c>
      <c r="V271" s="13">
        <v>25</v>
      </c>
      <c r="W271" s="13">
        <v>1</v>
      </c>
      <c r="X271" s="13">
        <v>0</v>
      </c>
      <c r="Y271" s="13">
        <v>28</v>
      </c>
      <c r="Z271" s="13">
        <v>27</v>
      </c>
      <c r="AA271" s="13">
        <v>96.428571428571431</v>
      </c>
      <c r="AB271" s="13" t="s">
        <v>16</v>
      </c>
      <c r="AC271" s="13" t="s">
        <v>17</v>
      </c>
      <c r="AD271" s="17">
        <v>0</v>
      </c>
      <c r="AE271" s="13">
        <v>0</v>
      </c>
      <c r="AF271" s="13">
        <v>0</v>
      </c>
      <c r="AG271" s="13">
        <v>0</v>
      </c>
      <c r="AH271" s="13">
        <v>0</v>
      </c>
      <c r="AI271" s="18">
        <v>544.72040000000004</v>
      </c>
      <c r="AJ271" s="18">
        <v>2475.5481</v>
      </c>
      <c r="AK271" s="18">
        <v>5591.6238000000003</v>
      </c>
      <c r="AL271" s="27">
        <f>Table2[[#This Row],[Direct Tax Revenue
Through Current FY]]+Table2[[#This Row],[Direct Tax Revenue
Next FY &amp; After]]</f>
        <v>8067.1719000000003</v>
      </c>
      <c r="AM271" s="18">
        <v>465.17959999999999</v>
      </c>
      <c r="AN271" s="18">
        <v>2112.8076999999998</v>
      </c>
      <c r="AO271" s="18">
        <v>4775.1280999999999</v>
      </c>
      <c r="AP271" s="18">
        <f>Table2[[#This Row],[Indirect  &amp; Induced Tax Revenue
Through Current FY]]+Table2[[#This Row],[Indirect  &amp; Induced Tax Revenue
Next FY &amp; After]]</f>
        <v>6887.9357999999993</v>
      </c>
      <c r="AQ271" s="18">
        <v>1009.9</v>
      </c>
      <c r="AR271" s="18">
        <v>4588.3558000000003</v>
      </c>
      <c r="AS271" s="18">
        <v>10366.751899999999</v>
      </c>
      <c r="AT271" s="18">
        <f>Table2[[#This Row],[Total Tax Revenue Generated
Through Current FY]]+Table2[[#This Row],[Total Tax Revenues Generated 
Next FY &amp; After]]</f>
        <v>14955.1077</v>
      </c>
      <c r="AU271" s="18">
        <f>VLOOKUP(A:A,[1]AssistancePivot!$1:$1048576,86,FALSE)</f>
        <v>51.338500000000003</v>
      </c>
      <c r="AV271" s="18">
        <v>209.1532</v>
      </c>
      <c r="AW271" s="18">
        <v>526.99570000000006</v>
      </c>
      <c r="AX271" s="18">
        <v>736.14890000000003</v>
      </c>
      <c r="AY271" s="18">
        <v>0</v>
      </c>
      <c r="AZ271" s="18">
        <v>59.786999999999999</v>
      </c>
      <c r="BA271" s="18">
        <v>0</v>
      </c>
      <c r="BB271" s="18">
        <f>Table2[[#This Row],[MRT Savings
Through Current FY]]+Table2[[#This Row],[MRT Savings
Next FY &amp; After]]</f>
        <v>59.786999999999999</v>
      </c>
      <c r="BC271" s="18">
        <v>0</v>
      </c>
      <c r="BD271" s="18">
        <v>0</v>
      </c>
      <c r="BE271" s="18">
        <v>0</v>
      </c>
      <c r="BF271" s="18">
        <f>Table2[[#This Row],[ST Savings
Through Current FY]]+Table2[[#This Row],[ST Savings
Next FY &amp; After]]</f>
        <v>0</v>
      </c>
      <c r="BG271" s="18">
        <v>0</v>
      </c>
      <c r="BH271" s="18">
        <v>0</v>
      </c>
      <c r="BI271" s="18">
        <v>0</v>
      </c>
      <c r="BJ271" s="18">
        <f>Table2[[#This Row],[Energy Savings
Through Current FY]]+Table2[[#This Row],[Energy Savings
Next FY &amp; After]]</f>
        <v>0</v>
      </c>
      <c r="BK271" s="18">
        <v>0</v>
      </c>
      <c r="BL271" s="18">
        <v>0</v>
      </c>
      <c r="BM271" s="18">
        <v>0</v>
      </c>
      <c r="BN271" s="18">
        <f>Table2[[#This Row],[Bond Savings
Through Current FY]]+Table2[[#This Row],[Bond Savings
Next FY &amp; After]]</f>
        <v>0</v>
      </c>
      <c r="BO271" s="18">
        <v>51.338500000000003</v>
      </c>
      <c r="BP271" s="18">
        <v>268.9402</v>
      </c>
      <c r="BQ271" s="18">
        <v>526.99570000000006</v>
      </c>
      <c r="BR271" s="18">
        <f>Table2[[#This Row],[Total Savings
Through Current FY]]+Table2[[#This Row],[Total Savings
Next FY &amp; After]]</f>
        <v>795.93590000000006</v>
      </c>
      <c r="BS271" s="18">
        <v>0</v>
      </c>
      <c r="BT271" s="18">
        <v>0</v>
      </c>
      <c r="BU271" s="18">
        <v>0</v>
      </c>
      <c r="BV271" s="18">
        <f>Table2[[#This Row],[Recapture, Cancellation, or Reduction
Through Current FY]]+Table2[[#This Row],[Recapture, Cancellation, or Reduction
Next FY &amp; After]]</f>
        <v>0</v>
      </c>
      <c r="BW271" s="18">
        <v>0</v>
      </c>
      <c r="BX271" s="18">
        <v>0</v>
      </c>
      <c r="BY271" s="18">
        <v>0</v>
      </c>
      <c r="BZ271" s="18">
        <f>Table2[[#This Row],[Penalty Paid
Through Current FY]]+Table2[[#This Row],[Penalty Paid
Next FY &amp; After]]</f>
        <v>0</v>
      </c>
      <c r="CA271" s="18">
        <v>0</v>
      </c>
      <c r="CB271" s="18">
        <v>0</v>
      </c>
      <c r="CC271" s="18">
        <v>0</v>
      </c>
      <c r="CD271" s="18">
        <f>Table2[[#This Row],[Total Recapture &amp; Penalties
Through Current FY]]+Table2[[#This Row],[Total Recapture &amp; Penalties
Next FY &amp; After]]</f>
        <v>0</v>
      </c>
      <c r="CE271" s="18">
        <v>958.56150000000002</v>
      </c>
      <c r="CF271" s="18">
        <v>4319.4156000000003</v>
      </c>
      <c r="CG271" s="18">
        <v>9839.7561999999998</v>
      </c>
      <c r="CH271" s="18">
        <f>Table2[[#This Row],[Total Net Tax Revenue Generated
Through Current FY]]+Table2[[#This Row],[Total Net Tax Revenue Generated
Next FY &amp; After]]</f>
        <v>14159.1718</v>
      </c>
      <c r="CI271" s="18">
        <v>0</v>
      </c>
      <c r="CJ271" s="18">
        <v>0</v>
      </c>
      <c r="CK271" s="18">
        <v>0</v>
      </c>
      <c r="CL271" s="18">
        <v>0</v>
      </c>
      <c r="CM271" s="43">
        <v>28</v>
      </c>
      <c r="CN271" s="43">
        <v>0</v>
      </c>
      <c r="CO271" s="43">
        <v>0</v>
      </c>
      <c r="CP271" s="43">
        <v>0</v>
      </c>
      <c r="CQ271" s="43">
        <f>Table2[[#This Row],[Total Number of Industrial Jobs]]+Table2[[#This Row],[Total Number of Restaurant Jobs]]+Table2[[#This Row],[Total Number of Retail Jobs]]+Table2[[#This Row],[Total Number of Other Jobs]]</f>
        <v>28</v>
      </c>
      <c r="CR271" s="43">
        <v>28</v>
      </c>
      <c r="CS271" s="43">
        <v>0</v>
      </c>
      <c r="CT271" s="43">
        <v>0</v>
      </c>
      <c r="CU271" s="43">
        <v>0</v>
      </c>
      <c r="CV271" s="43">
        <f>Table2[[#This Row],[Number of Industrial Jobs Earning a Living Wage or more]]+Table2[[#This Row],[Number of Restaurant Jobs Earning a Living Wage or more]]+Table2[[#This Row],[Number of Retail Jobs Earning a Living Wage or more]]+Table2[[#This Row],[Number of Other Jobs Earning a Living Wage or more]]</f>
        <v>28</v>
      </c>
      <c r="CW271" s="47">
        <v>100</v>
      </c>
      <c r="CX271" s="47">
        <v>0</v>
      </c>
      <c r="CY271" s="47">
        <v>0</v>
      </c>
      <c r="CZ271" s="47">
        <v>0</v>
      </c>
      <c r="DA271" s="42">
        <v>1</v>
      </c>
      <c r="DB271" s="4"/>
      <c r="DE271" s="3"/>
      <c r="DF271" s="4"/>
      <c r="DG271" s="4"/>
      <c r="DH271" s="11"/>
      <c r="DI271" s="3"/>
      <c r="DJ271" s="1"/>
      <c r="DK271" s="1"/>
      <c r="DL271" s="1"/>
    </row>
    <row r="272" spans="1:116" x14ac:dyDescent="0.2">
      <c r="A272" s="12">
        <v>94212</v>
      </c>
      <c r="B272" s="14" t="s">
        <v>1462</v>
      </c>
      <c r="C272" s="15" t="s">
        <v>1580</v>
      </c>
      <c r="D272" s="15" t="s">
        <v>1223</v>
      </c>
      <c r="E272" s="25" t="s">
        <v>1720</v>
      </c>
      <c r="F272" s="26" t="s">
        <v>395</v>
      </c>
      <c r="G272" s="16">
        <v>0</v>
      </c>
      <c r="H272" s="14" t="s">
        <v>15</v>
      </c>
      <c r="I272" s="14" t="s">
        <v>815</v>
      </c>
      <c r="J272" s="12">
        <v>3</v>
      </c>
      <c r="K272" s="14" t="s">
        <v>94</v>
      </c>
      <c r="L272" s="15" t="s">
        <v>2188</v>
      </c>
      <c r="M272" s="15" t="s">
        <v>2395</v>
      </c>
      <c r="N272" s="15">
        <v>0</v>
      </c>
      <c r="O272" s="15">
        <v>84916</v>
      </c>
      <c r="P272" s="13">
        <v>0</v>
      </c>
      <c r="Q272" s="13">
        <v>0</v>
      </c>
      <c r="R272" s="13">
        <v>0</v>
      </c>
      <c r="S272" s="13">
        <v>0</v>
      </c>
      <c r="T272" s="13">
        <v>0</v>
      </c>
      <c r="U272" s="13">
        <v>0</v>
      </c>
      <c r="V272" s="13">
        <v>0</v>
      </c>
      <c r="W272" s="13">
        <v>524</v>
      </c>
      <c r="X272" s="13">
        <v>0</v>
      </c>
      <c r="Y272" s="13">
        <v>524</v>
      </c>
      <c r="Z272" s="13">
        <v>524</v>
      </c>
      <c r="AA272" s="13">
        <v>0</v>
      </c>
      <c r="AB272" s="13" t="s">
        <v>16</v>
      </c>
      <c r="AC272" s="13" t="s">
        <v>17</v>
      </c>
      <c r="AD272" s="17">
        <v>0</v>
      </c>
      <c r="AE272" s="13">
        <v>0</v>
      </c>
      <c r="AF272" s="13">
        <v>0</v>
      </c>
      <c r="AG272" s="13">
        <v>0</v>
      </c>
      <c r="AH272" s="13">
        <v>0</v>
      </c>
      <c r="AI272" s="18">
        <v>3137.2601</v>
      </c>
      <c r="AJ272" s="18">
        <v>6153.0187999999998</v>
      </c>
      <c r="AK272" s="18">
        <v>45850.0861</v>
      </c>
      <c r="AL272" s="27">
        <f>Table2[[#This Row],[Direct Tax Revenue
Through Current FY]]+Table2[[#This Row],[Direct Tax Revenue
Next FY &amp; After]]</f>
        <v>52003.104899999998</v>
      </c>
      <c r="AM272" s="18">
        <v>1593.8757000000001</v>
      </c>
      <c r="AN272" s="18">
        <v>2944.1033000000002</v>
      </c>
      <c r="AO272" s="18">
        <v>23294</v>
      </c>
      <c r="AP272" s="18">
        <f>Table2[[#This Row],[Indirect  &amp; Induced Tax Revenue
Through Current FY]]+Table2[[#This Row],[Indirect  &amp; Induced Tax Revenue
Next FY &amp; After]]</f>
        <v>26238.103299999999</v>
      </c>
      <c r="AQ272" s="18">
        <v>4731.1358</v>
      </c>
      <c r="AR272" s="18">
        <v>9097.1221000000005</v>
      </c>
      <c r="AS272" s="18">
        <v>69144.0861</v>
      </c>
      <c r="AT272" s="18">
        <f>Table2[[#This Row],[Total Tax Revenue Generated
Through Current FY]]+Table2[[#This Row],[Total Tax Revenues Generated 
Next FY &amp; After]]</f>
        <v>78241.208199999994</v>
      </c>
      <c r="AU272" s="18">
        <f>VLOOKUP(A:A,[1]AssistancePivot!$1:$1048576,86,FALSE)</f>
        <v>454.1062</v>
      </c>
      <c r="AV272" s="18">
        <v>826.15830000000005</v>
      </c>
      <c r="AW272" s="18">
        <v>6636.6198999999997</v>
      </c>
      <c r="AX272" s="18">
        <v>7462.7781999999997</v>
      </c>
      <c r="AY272" s="18">
        <v>0</v>
      </c>
      <c r="AZ272" s="18">
        <v>0</v>
      </c>
      <c r="BA272" s="18">
        <v>0</v>
      </c>
      <c r="BB272" s="18">
        <f>Table2[[#This Row],[MRT Savings
Through Current FY]]+Table2[[#This Row],[MRT Savings
Next FY &amp; After]]</f>
        <v>0</v>
      </c>
      <c r="BC272" s="18">
        <v>0</v>
      </c>
      <c r="BD272" s="18">
        <v>0</v>
      </c>
      <c r="BE272" s="18">
        <v>0</v>
      </c>
      <c r="BF272" s="18">
        <f>Table2[[#This Row],[ST Savings
Through Current FY]]+Table2[[#This Row],[ST Savings
Next FY &amp; After]]</f>
        <v>0</v>
      </c>
      <c r="BG272" s="18">
        <v>0</v>
      </c>
      <c r="BH272" s="18">
        <v>0</v>
      </c>
      <c r="BI272" s="18">
        <v>0</v>
      </c>
      <c r="BJ272" s="18">
        <f>Table2[[#This Row],[Energy Savings
Through Current FY]]+Table2[[#This Row],[Energy Savings
Next FY &amp; After]]</f>
        <v>0</v>
      </c>
      <c r="BK272" s="18">
        <v>0</v>
      </c>
      <c r="BL272" s="18">
        <v>0</v>
      </c>
      <c r="BM272" s="18">
        <v>0</v>
      </c>
      <c r="BN272" s="18">
        <f>Table2[[#This Row],[Bond Savings
Through Current FY]]+Table2[[#This Row],[Bond Savings
Next FY &amp; After]]</f>
        <v>0</v>
      </c>
      <c r="BO272" s="18">
        <v>454.1062</v>
      </c>
      <c r="BP272" s="18">
        <v>826.15830000000005</v>
      </c>
      <c r="BQ272" s="18">
        <v>6636.6198999999997</v>
      </c>
      <c r="BR272" s="18">
        <f>Table2[[#This Row],[Total Savings
Through Current FY]]+Table2[[#This Row],[Total Savings
Next FY &amp; After]]</f>
        <v>7462.7781999999997</v>
      </c>
      <c r="BS272" s="18">
        <v>0</v>
      </c>
      <c r="BT272" s="18">
        <v>0</v>
      </c>
      <c r="BU272" s="18">
        <v>0</v>
      </c>
      <c r="BV272" s="18">
        <f>Table2[[#This Row],[Recapture, Cancellation, or Reduction
Through Current FY]]+Table2[[#This Row],[Recapture, Cancellation, or Reduction
Next FY &amp; After]]</f>
        <v>0</v>
      </c>
      <c r="BW272" s="18">
        <v>0</v>
      </c>
      <c r="BX272" s="18">
        <v>0</v>
      </c>
      <c r="BY272" s="18">
        <v>0</v>
      </c>
      <c r="BZ272" s="18">
        <f>Table2[[#This Row],[Penalty Paid
Through Current FY]]+Table2[[#This Row],[Penalty Paid
Next FY &amp; After]]</f>
        <v>0</v>
      </c>
      <c r="CA272" s="18">
        <v>0</v>
      </c>
      <c r="CB272" s="18">
        <v>0</v>
      </c>
      <c r="CC272" s="18">
        <v>0</v>
      </c>
      <c r="CD272" s="18">
        <f>Table2[[#This Row],[Total Recapture &amp; Penalties
Through Current FY]]+Table2[[#This Row],[Total Recapture &amp; Penalties
Next FY &amp; After]]</f>
        <v>0</v>
      </c>
      <c r="CE272" s="18">
        <v>4277.0295999999998</v>
      </c>
      <c r="CF272" s="18">
        <v>8270.9637999999995</v>
      </c>
      <c r="CG272" s="18">
        <v>62507.466200000003</v>
      </c>
      <c r="CH272" s="18">
        <f>Table2[[#This Row],[Total Net Tax Revenue Generated
Through Current FY]]+Table2[[#This Row],[Total Net Tax Revenue Generated
Next FY &amp; After]]</f>
        <v>70778.430000000008</v>
      </c>
      <c r="CI272" s="18">
        <v>0</v>
      </c>
      <c r="CJ272" s="18">
        <v>0</v>
      </c>
      <c r="CK272" s="18">
        <v>0</v>
      </c>
      <c r="CL272" s="18">
        <v>0</v>
      </c>
      <c r="CM272" s="43">
        <v>0</v>
      </c>
      <c r="CN272" s="43">
        <v>233</v>
      </c>
      <c r="CO272" s="43">
        <v>58</v>
      </c>
      <c r="CP272" s="43">
        <v>233</v>
      </c>
      <c r="CQ272" s="43">
        <f>Table2[[#This Row],[Total Number of Industrial Jobs]]+Table2[[#This Row],[Total Number of Restaurant Jobs]]+Table2[[#This Row],[Total Number of Retail Jobs]]+Table2[[#This Row],[Total Number of Other Jobs]]</f>
        <v>524</v>
      </c>
      <c r="CR272" s="43">
        <v>0</v>
      </c>
      <c r="CS272" s="43">
        <v>233</v>
      </c>
      <c r="CT272" s="43">
        <v>58</v>
      </c>
      <c r="CU272" s="43">
        <v>233</v>
      </c>
      <c r="CV272" s="43">
        <f>Table2[[#This Row],[Number of Industrial Jobs Earning a Living Wage or more]]+Table2[[#This Row],[Number of Restaurant Jobs Earning a Living Wage or more]]+Table2[[#This Row],[Number of Retail Jobs Earning a Living Wage or more]]+Table2[[#This Row],[Number of Other Jobs Earning a Living Wage or more]]</f>
        <v>524</v>
      </c>
      <c r="CW272" s="47">
        <v>0</v>
      </c>
      <c r="CX272" s="47">
        <v>100</v>
      </c>
      <c r="CY272" s="47">
        <v>100</v>
      </c>
      <c r="CZ272" s="47">
        <v>100</v>
      </c>
      <c r="DA272" s="42">
        <v>1</v>
      </c>
      <c r="DB272" s="4"/>
      <c r="DE272" s="3"/>
      <c r="DF272" s="4"/>
      <c r="DG272" s="4"/>
      <c r="DH272" s="11"/>
      <c r="DI272" s="3"/>
      <c r="DJ272" s="1"/>
      <c r="DK272" s="1"/>
      <c r="DL272" s="1"/>
    </row>
    <row r="273" spans="1:116" x14ac:dyDescent="0.2">
      <c r="A273" s="12">
        <v>93867</v>
      </c>
      <c r="B273" s="14" t="s">
        <v>609</v>
      </c>
      <c r="C273" s="15" t="s">
        <v>1520</v>
      </c>
      <c r="D273" s="15" t="s">
        <v>611</v>
      </c>
      <c r="E273" s="25" t="s">
        <v>1712</v>
      </c>
      <c r="F273" s="26" t="s">
        <v>13</v>
      </c>
      <c r="G273" s="16">
        <v>23355000</v>
      </c>
      <c r="H273" s="14" t="s">
        <v>22</v>
      </c>
      <c r="I273" s="14" t="s">
        <v>610</v>
      </c>
      <c r="J273" s="12">
        <v>15</v>
      </c>
      <c r="K273" s="14" t="s">
        <v>25</v>
      </c>
      <c r="L273" s="15" t="s">
        <v>2191</v>
      </c>
      <c r="M273" s="15" t="s">
        <v>1935</v>
      </c>
      <c r="N273" s="15">
        <v>108560</v>
      </c>
      <c r="O273" s="15">
        <v>94697</v>
      </c>
      <c r="P273" s="13">
        <v>0</v>
      </c>
      <c r="Q273" s="13">
        <v>3</v>
      </c>
      <c r="R273" s="13">
        <v>0</v>
      </c>
      <c r="S273" s="13">
        <v>0</v>
      </c>
      <c r="T273" s="13">
        <v>0</v>
      </c>
      <c r="U273" s="13">
        <v>0</v>
      </c>
      <c r="V273" s="13">
        <v>70</v>
      </c>
      <c r="W273" s="13">
        <v>0</v>
      </c>
      <c r="X273" s="13">
        <v>0</v>
      </c>
      <c r="Y273" s="13">
        <v>70</v>
      </c>
      <c r="Z273" s="13">
        <v>70</v>
      </c>
      <c r="AA273" s="13">
        <v>90</v>
      </c>
      <c r="AB273" s="13" t="s">
        <v>17</v>
      </c>
      <c r="AC273" s="13" t="s">
        <v>17</v>
      </c>
      <c r="AD273" s="17">
        <v>0</v>
      </c>
      <c r="AE273" s="13">
        <v>0</v>
      </c>
      <c r="AF273" s="13">
        <v>0</v>
      </c>
      <c r="AG273" s="13">
        <v>0</v>
      </c>
      <c r="AH273" s="13">
        <v>0</v>
      </c>
      <c r="AI273" s="18">
        <v>1110.0231000000001</v>
      </c>
      <c r="AJ273" s="18">
        <v>6475.4665000000005</v>
      </c>
      <c r="AK273" s="18">
        <v>8707.6499000000003</v>
      </c>
      <c r="AL273" s="27">
        <f>Table2[[#This Row],[Direct Tax Revenue
Through Current FY]]+Table2[[#This Row],[Direct Tax Revenue
Next FY &amp; After]]</f>
        <v>15183.116400000001</v>
      </c>
      <c r="AM273" s="18">
        <v>481.30220000000003</v>
      </c>
      <c r="AN273" s="18">
        <v>2221.3845999999999</v>
      </c>
      <c r="AO273" s="18">
        <v>3775.6073000000001</v>
      </c>
      <c r="AP273" s="18">
        <f>Table2[[#This Row],[Indirect  &amp; Induced Tax Revenue
Through Current FY]]+Table2[[#This Row],[Indirect  &amp; Induced Tax Revenue
Next FY &amp; After]]</f>
        <v>5996.9919</v>
      </c>
      <c r="AQ273" s="18">
        <v>1591.3253</v>
      </c>
      <c r="AR273" s="18">
        <v>8696.8510999999999</v>
      </c>
      <c r="AS273" s="18">
        <v>12483.2572</v>
      </c>
      <c r="AT273" s="18">
        <f>Table2[[#This Row],[Total Tax Revenue Generated
Through Current FY]]+Table2[[#This Row],[Total Tax Revenues Generated 
Next FY &amp; After]]</f>
        <v>21180.1083</v>
      </c>
      <c r="AU273" s="18">
        <f>VLOOKUP(A:A,[1]AssistancePivot!$1:$1048576,86,FALSE)</f>
        <v>326.82479999999998</v>
      </c>
      <c r="AV273" s="18">
        <v>1712.0479</v>
      </c>
      <c r="AW273" s="18">
        <v>2563.7993999999999</v>
      </c>
      <c r="AX273" s="18">
        <v>4275.8472999999994</v>
      </c>
      <c r="AY273" s="18">
        <v>0</v>
      </c>
      <c r="AZ273" s="18">
        <v>380.1028</v>
      </c>
      <c r="BA273" s="18">
        <v>0</v>
      </c>
      <c r="BB273" s="18">
        <f>Table2[[#This Row],[MRT Savings
Through Current FY]]+Table2[[#This Row],[MRT Savings
Next FY &amp; After]]</f>
        <v>380.1028</v>
      </c>
      <c r="BC273" s="18">
        <v>0</v>
      </c>
      <c r="BD273" s="18">
        <v>60.890300000000003</v>
      </c>
      <c r="BE273" s="18">
        <v>0</v>
      </c>
      <c r="BF273" s="18">
        <f>Table2[[#This Row],[ST Savings
Through Current FY]]+Table2[[#This Row],[ST Savings
Next FY &amp; After]]</f>
        <v>60.890300000000003</v>
      </c>
      <c r="BG273" s="18">
        <v>0</v>
      </c>
      <c r="BH273" s="18">
        <v>0</v>
      </c>
      <c r="BI273" s="18">
        <v>0</v>
      </c>
      <c r="BJ273" s="18">
        <f>Table2[[#This Row],[Energy Savings
Through Current FY]]+Table2[[#This Row],[Energy Savings
Next FY &amp; After]]</f>
        <v>0</v>
      </c>
      <c r="BK273" s="18">
        <v>0</v>
      </c>
      <c r="BL273" s="18">
        <v>0</v>
      </c>
      <c r="BM273" s="18">
        <v>0</v>
      </c>
      <c r="BN273" s="18">
        <f>Table2[[#This Row],[Bond Savings
Through Current FY]]+Table2[[#This Row],[Bond Savings
Next FY &amp; After]]</f>
        <v>0</v>
      </c>
      <c r="BO273" s="18">
        <v>326.82479999999998</v>
      </c>
      <c r="BP273" s="18">
        <v>2153.0410000000002</v>
      </c>
      <c r="BQ273" s="18">
        <v>2563.7993999999999</v>
      </c>
      <c r="BR273" s="18">
        <f>Table2[[#This Row],[Total Savings
Through Current FY]]+Table2[[#This Row],[Total Savings
Next FY &amp; After]]</f>
        <v>4716.8404</v>
      </c>
      <c r="BS273" s="18">
        <v>0</v>
      </c>
      <c r="BT273" s="18">
        <v>0</v>
      </c>
      <c r="BU273" s="18">
        <v>0</v>
      </c>
      <c r="BV273" s="18">
        <f>Table2[[#This Row],[Recapture, Cancellation, or Reduction
Through Current FY]]+Table2[[#This Row],[Recapture, Cancellation, or Reduction
Next FY &amp; After]]</f>
        <v>0</v>
      </c>
      <c r="BW273" s="18">
        <v>0</v>
      </c>
      <c r="BX273" s="18">
        <v>0</v>
      </c>
      <c r="BY273" s="18">
        <v>0</v>
      </c>
      <c r="BZ273" s="18">
        <f>Table2[[#This Row],[Penalty Paid
Through Current FY]]+Table2[[#This Row],[Penalty Paid
Next FY &amp; After]]</f>
        <v>0</v>
      </c>
      <c r="CA273" s="18">
        <v>0</v>
      </c>
      <c r="CB273" s="18">
        <v>0</v>
      </c>
      <c r="CC273" s="18">
        <v>0</v>
      </c>
      <c r="CD273" s="18">
        <f>Table2[[#This Row],[Total Recapture &amp; Penalties
Through Current FY]]+Table2[[#This Row],[Total Recapture &amp; Penalties
Next FY &amp; After]]</f>
        <v>0</v>
      </c>
      <c r="CE273" s="18">
        <v>1264.5005000000001</v>
      </c>
      <c r="CF273" s="18">
        <v>6543.8100999999997</v>
      </c>
      <c r="CG273" s="18">
        <v>9919.4578000000001</v>
      </c>
      <c r="CH273" s="18">
        <f>Table2[[#This Row],[Total Net Tax Revenue Generated
Through Current FY]]+Table2[[#This Row],[Total Net Tax Revenue Generated
Next FY &amp; After]]</f>
        <v>16463.267899999999</v>
      </c>
      <c r="CI273" s="18">
        <v>0</v>
      </c>
      <c r="CJ273" s="18">
        <v>0</v>
      </c>
      <c r="CK273" s="18">
        <v>0</v>
      </c>
      <c r="CL273" s="18">
        <v>0</v>
      </c>
      <c r="CM273" s="43">
        <v>70</v>
      </c>
      <c r="CN273" s="43">
        <v>0</v>
      </c>
      <c r="CO273" s="43">
        <v>0</v>
      </c>
      <c r="CP273" s="43">
        <v>0</v>
      </c>
      <c r="CQ273" s="43">
        <f>Table2[[#This Row],[Total Number of Industrial Jobs]]+Table2[[#This Row],[Total Number of Restaurant Jobs]]+Table2[[#This Row],[Total Number of Retail Jobs]]+Table2[[#This Row],[Total Number of Other Jobs]]</f>
        <v>70</v>
      </c>
      <c r="CR273" s="43">
        <v>70</v>
      </c>
      <c r="CS273" s="43">
        <v>0</v>
      </c>
      <c r="CT273" s="43">
        <v>0</v>
      </c>
      <c r="CU273" s="43">
        <v>0</v>
      </c>
      <c r="CV273" s="43">
        <f>Table2[[#This Row],[Number of Industrial Jobs Earning a Living Wage or more]]+Table2[[#This Row],[Number of Restaurant Jobs Earning a Living Wage or more]]+Table2[[#This Row],[Number of Retail Jobs Earning a Living Wage or more]]+Table2[[#This Row],[Number of Other Jobs Earning a Living Wage or more]]</f>
        <v>70</v>
      </c>
      <c r="CW273" s="47">
        <v>100</v>
      </c>
      <c r="CX273" s="47">
        <v>0</v>
      </c>
      <c r="CY273" s="47">
        <v>0</v>
      </c>
      <c r="CZ273" s="47">
        <v>0</v>
      </c>
      <c r="DA273" s="42">
        <v>1</v>
      </c>
      <c r="DB273" s="4"/>
      <c r="DE273" s="3"/>
      <c r="DF273" s="4"/>
      <c r="DG273" s="4"/>
      <c r="DH273" s="11"/>
      <c r="DI273" s="3"/>
      <c r="DJ273" s="1"/>
      <c r="DK273" s="1"/>
      <c r="DL273" s="1"/>
    </row>
    <row r="274" spans="1:116" x14ac:dyDescent="0.2">
      <c r="A274" s="12">
        <v>94155</v>
      </c>
      <c r="B274" s="14" t="s">
        <v>1460</v>
      </c>
      <c r="C274" s="15" t="s">
        <v>1524</v>
      </c>
      <c r="D274" s="15" t="s">
        <v>1109</v>
      </c>
      <c r="E274" s="25" t="s">
        <v>1803</v>
      </c>
      <c r="F274" s="26" t="s">
        <v>477</v>
      </c>
      <c r="G274" s="16">
        <v>15250000</v>
      </c>
      <c r="H274" s="14" t="s">
        <v>91</v>
      </c>
      <c r="I274" s="14" t="s">
        <v>1108</v>
      </c>
      <c r="J274" s="12">
        <v>17</v>
      </c>
      <c r="K274" s="14" t="s">
        <v>25</v>
      </c>
      <c r="L274" s="15" t="s">
        <v>2349</v>
      </c>
      <c r="M274" s="15" t="s">
        <v>1964</v>
      </c>
      <c r="N274" s="15">
        <v>13388</v>
      </c>
      <c r="O274" s="15">
        <v>29567</v>
      </c>
      <c r="P274" s="13">
        <v>46</v>
      </c>
      <c r="Q274" s="13">
        <v>0</v>
      </c>
      <c r="R274" s="13">
        <v>0</v>
      </c>
      <c r="S274" s="13">
        <v>1</v>
      </c>
      <c r="T274" s="13">
        <v>0</v>
      </c>
      <c r="U274" s="13">
        <v>2</v>
      </c>
      <c r="V274" s="13">
        <v>47</v>
      </c>
      <c r="W274" s="13">
        <v>0</v>
      </c>
      <c r="X274" s="13">
        <v>0</v>
      </c>
      <c r="Y274" s="13">
        <v>50</v>
      </c>
      <c r="Z274" s="13">
        <v>49</v>
      </c>
      <c r="AA274" s="13">
        <v>82</v>
      </c>
      <c r="AB274" s="13" t="s">
        <v>16</v>
      </c>
      <c r="AC274" s="13" t="s">
        <v>17</v>
      </c>
      <c r="AD274" s="17">
        <v>0</v>
      </c>
      <c r="AE274" s="13">
        <v>0</v>
      </c>
      <c r="AF274" s="13">
        <v>0</v>
      </c>
      <c r="AG274" s="13">
        <v>0</v>
      </c>
      <c r="AH274" s="13">
        <v>0</v>
      </c>
      <c r="AI274" s="18">
        <v>103.694</v>
      </c>
      <c r="AJ274" s="18">
        <v>901.53399999999999</v>
      </c>
      <c r="AK274" s="18">
        <v>1296.7148</v>
      </c>
      <c r="AL274" s="27">
        <f>Table2[[#This Row],[Direct Tax Revenue
Through Current FY]]+Table2[[#This Row],[Direct Tax Revenue
Next FY &amp; After]]</f>
        <v>2198.2487999999998</v>
      </c>
      <c r="AM274" s="18">
        <v>187.92140000000001</v>
      </c>
      <c r="AN274" s="18">
        <v>1218.2371000000001</v>
      </c>
      <c r="AO274" s="18">
        <v>2349.9924000000001</v>
      </c>
      <c r="AP274" s="18">
        <f>Table2[[#This Row],[Indirect  &amp; Induced Tax Revenue
Through Current FY]]+Table2[[#This Row],[Indirect  &amp; Induced Tax Revenue
Next FY &amp; After]]</f>
        <v>3568.2295000000004</v>
      </c>
      <c r="AQ274" s="18">
        <v>291.61540000000002</v>
      </c>
      <c r="AR274" s="18">
        <v>2119.7710999999999</v>
      </c>
      <c r="AS274" s="18">
        <v>3646.7071999999998</v>
      </c>
      <c r="AT274" s="18">
        <f>Table2[[#This Row],[Total Tax Revenue Generated
Through Current FY]]+Table2[[#This Row],[Total Tax Revenues Generated 
Next FY &amp; After]]</f>
        <v>5766.4782999999998</v>
      </c>
      <c r="AU274" s="18">
        <f>VLOOKUP(A:A,[1]AssistancePivot!$1:$1048576,86,FALSE)</f>
        <v>0</v>
      </c>
      <c r="AV274" s="18">
        <v>0</v>
      </c>
      <c r="AW274" s="18">
        <v>0</v>
      </c>
      <c r="AX274" s="18">
        <v>0</v>
      </c>
      <c r="AY274" s="18">
        <v>0</v>
      </c>
      <c r="AZ274" s="18">
        <v>249.36799999999999</v>
      </c>
      <c r="BA274" s="18">
        <v>0</v>
      </c>
      <c r="BB274" s="18">
        <f>Table2[[#This Row],[MRT Savings
Through Current FY]]+Table2[[#This Row],[MRT Savings
Next FY &amp; After]]</f>
        <v>249.36799999999999</v>
      </c>
      <c r="BC274" s="18">
        <v>0</v>
      </c>
      <c r="BD274" s="18">
        <v>0</v>
      </c>
      <c r="BE274" s="18">
        <v>0</v>
      </c>
      <c r="BF274" s="18">
        <f>Table2[[#This Row],[ST Savings
Through Current FY]]+Table2[[#This Row],[ST Savings
Next FY &amp; After]]</f>
        <v>0</v>
      </c>
      <c r="BG274" s="18">
        <v>0</v>
      </c>
      <c r="BH274" s="18">
        <v>0</v>
      </c>
      <c r="BI274" s="18">
        <v>0</v>
      </c>
      <c r="BJ274" s="18">
        <f>Table2[[#This Row],[Energy Savings
Through Current FY]]+Table2[[#This Row],[Energy Savings
Next FY &amp; After]]</f>
        <v>0</v>
      </c>
      <c r="BK274" s="18">
        <v>4.0334000000000003</v>
      </c>
      <c r="BL274" s="18">
        <v>33.065600000000003</v>
      </c>
      <c r="BM274" s="18">
        <v>36.461599999999997</v>
      </c>
      <c r="BN274" s="18">
        <f>Table2[[#This Row],[Bond Savings
Through Current FY]]+Table2[[#This Row],[Bond Savings
Next FY &amp; After]]</f>
        <v>69.527199999999993</v>
      </c>
      <c r="BO274" s="18">
        <v>4.0334000000000003</v>
      </c>
      <c r="BP274" s="18">
        <v>282.43360000000001</v>
      </c>
      <c r="BQ274" s="18">
        <v>36.461599999999997</v>
      </c>
      <c r="BR274" s="18">
        <f>Table2[[#This Row],[Total Savings
Through Current FY]]+Table2[[#This Row],[Total Savings
Next FY &amp; After]]</f>
        <v>318.89519999999999</v>
      </c>
      <c r="BS274" s="18">
        <v>0</v>
      </c>
      <c r="BT274" s="18">
        <v>0</v>
      </c>
      <c r="BU274" s="18">
        <v>0</v>
      </c>
      <c r="BV274" s="18">
        <f>Table2[[#This Row],[Recapture, Cancellation, or Reduction
Through Current FY]]+Table2[[#This Row],[Recapture, Cancellation, or Reduction
Next FY &amp; After]]</f>
        <v>0</v>
      </c>
      <c r="BW274" s="18">
        <v>0</v>
      </c>
      <c r="BX274" s="18">
        <v>0</v>
      </c>
      <c r="BY274" s="18">
        <v>0</v>
      </c>
      <c r="BZ274" s="18">
        <f>Table2[[#This Row],[Penalty Paid
Through Current FY]]+Table2[[#This Row],[Penalty Paid
Next FY &amp; After]]</f>
        <v>0</v>
      </c>
      <c r="CA274" s="18">
        <v>0</v>
      </c>
      <c r="CB274" s="18">
        <v>0</v>
      </c>
      <c r="CC274" s="18">
        <v>0</v>
      </c>
      <c r="CD274" s="18">
        <f>Table2[[#This Row],[Total Recapture &amp; Penalties
Through Current FY]]+Table2[[#This Row],[Total Recapture &amp; Penalties
Next FY &amp; After]]</f>
        <v>0</v>
      </c>
      <c r="CE274" s="18">
        <v>287.58199999999999</v>
      </c>
      <c r="CF274" s="18">
        <v>1837.3375000000001</v>
      </c>
      <c r="CG274" s="18">
        <v>3610.2456000000002</v>
      </c>
      <c r="CH274" s="18">
        <f>Table2[[#This Row],[Total Net Tax Revenue Generated
Through Current FY]]+Table2[[#This Row],[Total Net Tax Revenue Generated
Next FY &amp; After]]</f>
        <v>5447.5830999999998</v>
      </c>
      <c r="CI274" s="18">
        <v>0</v>
      </c>
      <c r="CJ274" s="18">
        <v>0</v>
      </c>
      <c r="CK274" s="18">
        <v>0</v>
      </c>
      <c r="CL274" s="18">
        <v>0</v>
      </c>
      <c r="CM274" s="43">
        <v>0</v>
      </c>
      <c r="CN274" s="43">
        <v>0</v>
      </c>
      <c r="CO274" s="43">
        <v>0</v>
      </c>
      <c r="CP274" s="43">
        <v>50</v>
      </c>
      <c r="CQ274" s="43">
        <f>Table2[[#This Row],[Total Number of Industrial Jobs]]+Table2[[#This Row],[Total Number of Restaurant Jobs]]+Table2[[#This Row],[Total Number of Retail Jobs]]+Table2[[#This Row],[Total Number of Other Jobs]]</f>
        <v>50</v>
      </c>
      <c r="CR274" s="43">
        <v>0</v>
      </c>
      <c r="CS274" s="43">
        <v>0</v>
      </c>
      <c r="CT274" s="43">
        <v>0</v>
      </c>
      <c r="CU274" s="43">
        <v>49</v>
      </c>
      <c r="CV274" s="43">
        <f>Table2[[#This Row],[Number of Industrial Jobs Earning a Living Wage or more]]+Table2[[#This Row],[Number of Restaurant Jobs Earning a Living Wage or more]]+Table2[[#This Row],[Number of Retail Jobs Earning a Living Wage or more]]+Table2[[#This Row],[Number of Other Jobs Earning a Living Wage or more]]</f>
        <v>49</v>
      </c>
      <c r="CW274" s="47">
        <v>0</v>
      </c>
      <c r="CX274" s="47">
        <v>0</v>
      </c>
      <c r="CY274" s="47">
        <v>0</v>
      </c>
      <c r="CZ274" s="47">
        <v>98</v>
      </c>
      <c r="DA274" s="42">
        <v>0.98</v>
      </c>
      <c r="DB274" s="4"/>
      <c r="DE274" s="3"/>
      <c r="DF274" s="4"/>
      <c r="DG274" s="4"/>
      <c r="DH274" s="11"/>
      <c r="DI274" s="3"/>
      <c r="DJ274" s="1"/>
      <c r="DK274" s="1"/>
      <c r="DL274" s="1"/>
    </row>
    <row r="275" spans="1:116" x14ac:dyDescent="0.2">
      <c r="A275" s="12">
        <v>93888</v>
      </c>
      <c r="B275" s="14" t="s">
        <v>660</v>
      </c>
      <c r="C275" s="15" t="s">
        <v>1580</v>
      </c>
      <c r="D275" s="15" t="s">
        <v>662</v>
      </c>
      <c r="E275" s="25" t="s">
        <v>1733</v>
      </c>
      <c r="F275" s="26" t="s">
        <v>395</v>
      </c>
      <c r="G275" s="16">
        <v>1386000000</v>
      </c>
      <c r="H275" s="14" t="s">
        <v>15</v>
      </c>
      <c r="I275" s="14" t="s">
        <v>661</v>
      </c>
      <c r="J275" s="12">
        <v>3</v>
      </c>
      <c r="K275" s="14" t="s">
        <v>94</v>
      </c>
      <c r="L275" s="15" t="s">
        <v>2188</v>
      </c>
      <c r="M275" s="15" t="s">
        <v>1994</v>
      </c>
      <c r="N275" s="15">
        <v>79943</v>
      </c>
      <c r="O275" s="15">
        <v>1809073</v>
      </c>
      <c r="P275" s="13">
        <v>0</v>
      </c>
      <c r="Q275" s="13">
        <v>5000</v>
      </c>
      <c r="R275" s="13">
        <v>0</v>
      </c>
      <c r="S275" s="13">
        <v>16</v>
      </c>
      <c r="T275" s="13">
        <v>160</v>
      </c>
      <c r="U275" s="13">
        <v>894</v>
      </c>
      <c r="V275" s="13">
        <v>5276</v>
      </c>
      <c r="W275" s="13">
        <v>1143</v>
      </c>
      <c r="X275" s="13">
        <v>0</v>
      </c>
      <c r="Y275" s="13">
        <v>7489</v>
      </c>
      <c r="Z275" s="13">
        <v>7401</v>
      </c>
      <c r="AA275" s="13">
        <v>0.16023501134997997</v>
      </c>
      <c r="AB275" s="13" t="s">
        <v>16</v>
      </c>
      <c r="AC275" s="13" t="s">
        <v>16</v>
      </c>
      <c r="AD275" s="17">
        <v>0</v>
      </c>
      <c r="AE275" s="13">
        <v>0</v>
      </c>
      <c r="AF275" s="13">
        <v>0</v>
      </c>
      <c r="AG275" s="13">
        <v>0</v>
      </c>
      <c r="AH275" s="13">
        <v>0</v>
      </c>
      <c r="AI275" s="18">
        <v>65773.433600000004</v>
      </c>
      <c r="AJ275" s="18">
        <v>275917.89789999998</v>
      </c>
      <c r="AK275" s="18">
        <v>607430.00670000003</v>
      </c>
      <c r="AL275" s="27">
        <f>Table2[[#This Row],[Direct Tax Revenue
Through Current FY]]+Table2[[#This Row],[Direct Tax Revenue
Next FY &amp; After]]</f>
        <v>883347.90460000001</v>
      </c>
      <c r="AM275" s="18">
        <v>22511.925500000001</v>
      </c>
      <c r="AN275" s="18">
        <v>117948.77529999999</v>
      </c>
      <c r="AO275" s="18">
        <v>207901.85920000001</v>
      </c>
      <c r="AP275" s="18">
        <f>Table2[[#This Row],[Indirect  &amp; Induced Tax Revenue
Through Current FY]]+Table2[[#This Row],[Indirect  &amp; Induced Tax Revenue
Next FY &amp; After]]</f>
        <v>325850.63449999999</v>
      </c>
      <c r="AQ275" s="18">
        <v>88285.359100000001</v>
      </c>
      <c r="AR275" s="18">
        <v>393866.67320000002</v>
      </c>
      <c r="AS275" s="18">
        <v>815331.86589999998</v>
      </c>
      <c r="AT275" s="18">
        <f>Table2[[#This Row],[Total Tax Revenue Generated
Through Current FY]]+Table2[[#This Row],[Total Tax Revenues Generated 
Next FY &amp; After]]</f>
        <v>1209198.5390999999</v>
      </c>
      <c r="AU275" s="18">
        <f>VLOOKUP(A:A,[1]AssistancePivot!$1:$1048576,86,FALSE)</f>
        <v>13757.717000000001</v>
      </c>
      <c r="AV275" s="18">
        <v>37647.989500000003</v>
      </c>
      <c r="AW275" s="18">
        <v>127055.0989</v>
      </c>
      <c r="AX275" s="18">
        <v>164703.08840000001</v>
      </c>
      <c r="AY275" s="18">
        <v>0</v>
      </c>
      <c r="AZ275" s="18">
        <v>0</v>
      </c>
      <c r="BA275" s="18">
        <v>0</v>
      </c>
      <c r="BB275" s="18">
        <f>Table2[[#This Row],[MRT Savings
Through Current FY]]+Table2[[#This Row],[MRT Savings
Next FY &amp; After]]</f>
        <v>0</v>
      </c>
      <c r="BC275" s="18">
        <v>0</v>
      </c>
      <c r="BD275" s="18">
        <v>0</v>
      </c>
      <c r="BE275" s="18">
        <v>0</v>
      </c>
      <c r="BF275" s="18">
        <f>Table2[[#This Row],[ST Savings
Through Current FY]]+Table2[[#This Row],[ST Savings
Next FY &amp; After]]</f>
        <v>0</v>
      </c>
      <c r="BG275" s="18">
        <v>0</v>
      </c>
      <c r="BH275" s="18">
        <v>0</v>
      </c>
      <c r="BI275" s="18">
        <v>0</v>
      </c>
      <c r="BJ275" s="18">
        <f>Table2[[#This Row],[Energy Savings
Through Current FY]]+Table2[[#This Row],[Energy Savings
Next FY &amp; After]]</f>
        <v>0</v>
      </c>
      <c r="BK275" s="18">
        <v>0</v>
      </c>
      <c r="BL275" s="18">
        <v>0</v>
      </c>
      <c r="BM275" s="18">
        <v>0</v>
      </c>
      <c r="BN275" s="18">
        <f>Table2[[#This Row],[Bond Savings
Through Current FY]]+Table2[[#This Row],[Bond Savings
Next FY &amp; After]]</f>
        <v>0</v>
      </c>
      <c r="BO275" s="18">
        <v>13757.717000000001</v>
      </c>
      <c r="BP275" s="18">
        <v>37647.989500000003</v>
      </c>
      <c r="BQ275" s="18">
        <v>127055.0989</v>
      </c>
      <c r="BR275" s="18">
        <f>Table2[[#This Row],[Total Savings
Through Current FY]]+Table2[[#This Row],[Total Savings
Next FY &amp; After]]</f>
        <v>164703.08840000001</v>
      </c>
      <c r="BS275" s="18">
        <v>0</v>
      </c>
      <c r="BT275" s="18">
        <v>0</v>
      </c>
      <c r="BU275" s="18">
        <v>0</v>
      </c>
      <c r="BV275" s="18">
        <f>Table2[[#This Row],[Recapture, Cancellation, or Reduction
Through Current FY]]+Table2[[#This Row],[Recapture, Cancellation, or Reduction
Next FY &amp; After]]</f>
        <v>0</v>
      </c>
      <c r="BW275" s="18">
        <v>0</v>
      </c>
      <c r="BX275" s="18">
        <v>0</v>
      </c>
      <c r="BY275" s="18">
        <v>0</v>
      </c>
      <c r="BZ275" s="18">
        <f>Table2[[#This Row],[Penalty Paid
Through Current FY]]+Table2[[#This Row],[Penalty Paid
Next FY &amp; After]]</f>
        <v>0</v>
      </c>
      <c r="CA275" s="18">
        <v>0</v>
      </c>
      <c r="CB275" s="18">
        <v>0</v>
      </c>
      <c r="CC275" s="18">
        <v>0</v>
      </c>
      <c r="CD275" s="18">
        <f>Table2[[#This Row],[Total Recapture &amp; Penalties
Through Current FY]]+Table2[[#This Row],[Total Recapture &amp; Penalties
Next FY &amp; After]]</f>
        <v>0</v>
      </c>
      <c r="CE275" s="18">
        <v>74527.642099999997</v>
      </c>
      <c r="CF275" s="18">
        <v>356218.68369999999</v>
      </c>
      <c r="CG275" s="18">
        <v>688276.76699999999</v>
      </c>
      <c r="CH275" s="18">
        <f>Table2[[#This Row],[Total Net Tax Revenue Generated
Through Current FY]]+Table2[[#This Row],[Total Net Tax Revenue Generated
Next FY &amp; After]]</f>
        <v>1044495.4506999999</v>
      </c>
      <c r="CI275" s="18">
        <v>0</v>
      </c>
      <c r="CJ275" s="18">
        <v>0</v>
      </c>
      <c r="CK275" s="18">
        <v>0</v>
      </c>
      <c r="CL275" s="18">
        <v>0</v>
      </c>
      <c r="CM275" s="43">
        <v>55</v>
      </c>
      <c r="CN275" s="43">
        <v>252</v>
      </c>
      <c r="CO275" s="43">
        <v>974</v>
      </c>
      <c r="CP275" s="43">
        <v>6208</v>
      </c>
      <c r="CQ275" s="43">
        <f>Table2[[#This Row],[Total Number of Industrial Jobs]]+Table2[[#This Row],[Total Number of Restaurant Jobs]]+Table2[[#This Row],[Total Number of Retail Jobs]]+Table2[[#This Row],[Total Number of Other Jobs]]</f>
        <v>7489</v>
      </c>
      <c r="CR275" s="43">
        <v>55</v>
      </c>
      <c r="CS275" s="43">
        <v>252</v>
      </c>
      <c r="CT275" s="43">
        <v>974</v>
      </c>
      <c r="CU275" s="43">
        <v>6208</v>
      </c>
      <c r="CV275" s="43">
        <f>Table2[[#This Row],[Number of Industrial Jobs Earning a Living Wage or more]]+Table2[[#This Row],[Number of Restaurant Jobs Earning a Living Wage or more]]+Table2[[#This Row],[Number of Retail Jobs Earning a Living Wage or more]]+Table2[[#This Row],[Number of Other Jobs Earning a Living Wage or more]]</f>
        <v>7489</v>
      </c>
      <c r="CW275" s="47">
        <v>100</v>
      </c>
      <c r="CX275" s="47">
        <v>100</v>
      </c>
      <c r="CY275" s="47">
        <v>100</v>
      </c>
      <c r="CZ275" s="47">
        <v>100</v>
      </c>
      <c r="DA275" s="42">
        <v>1</v>
      </c>
      <c r="DB275" s="4"/>
      <c r="DE275" s="3"/>
      <c r="DF275" s="4"/>
      <c r="DG275" s="4"/>
      <c r="DH275" s="11"/>
      <c r="DI275" s="3"/>
      <c r="DJ275" s="1"/>
      <c r="DK275" s="1"/>
      <c r="DL275" s="1"/>
    </row>
    <row r="276" spans="1:116" x14ac:dyDescent="0.2">
      <c r="A276" s="12">
        <v>92674</v>
      </c>
      <c r="B276" s="14" t="s">
        <v>210</v>
      </c>
      <c r="C276" s="15" t="s">
        <v>1506</v>
      </c>
      <c r="D276" s="15" t="s">
        <v>212</v>
      </c>
      <c r="E276" s="25" t="s">
        <v>1669</v>
      </c>
      <c r="F276" s="26" t="s">
        <v>13</v>
      </c>
      <c r="G276" s="16">
        <v>1239375</v>
      </c>
      <c r="H276" s="14" t="s">
        <v>22</v>
      </c>
      <c r="I276" s="14" t="s">
        <v>211</v>
      </c>
      <c r="J276" s="12">
        <v>42</v>
      </c>
      <c r="K276" s="14" t="s">
        <v>12</v>
      </c>
      <c r="L276" s="15" t="s">
        <v>1998</v>
      </c>
      <c r="M276" s="15" t="s">
        <v>1999</v>
      </c>
      <c r="N276" s="15">
        <v>62500</v>
      </c>
      <c r="O276" s="15">
        <v>30855</v>
      </c>
      <c r="P276" s="13">
        <v>0</v>
      </c>
      <c r="Q276" s="13">
        <v>9</v>
      </c>
      <c r="R276" s="13">
        <v>0</v>
      </c>
      <c r="S276" s="13">
        <v>0</v>
      </c>
      <c r="T276" s="13">
        <v>0</v>
      </c>
      <c r="U276" s="13">
        <v>0</v>
      </c>
      <c r="V276" s="13">
        <v>22</v>
      </c>
      <c r="W276" s="13">
        <v>0</v>
      </c>
      <c r="X276" s="13">
        <v>0</v>
      </c>
      <c r="Y276" s="13">
        <v>22</v>
      </c>
      <c r="Z276" s="13">
        <v>22</v>
      </c>
      <c r="AA276" s="13">
        <v>77.272727272727266</v>
      </c>
      <c r="AB276" s="13" t="s">
        <v>17</v>
      </c>
      <c r="AC276" s="13" t="s">
        <v>17</v>
      </c>
      <c r="AD276" s="17">
        <v>0</v>
      </c>
      <c r="AE276" s="13">
        <v>0</v>
      </c>
      <c r="AF276" s="13">
        <v>0</v>
      </c>
      <c r="AG276" s="13">
        <v>0</v>
      </c>
      <c r="AH276" s="13">
        <v>0</v>
      </c>
      <c r="AI276" s="18">
        <v>446.09410000000003</v>
      </c>
      <c r="AJ276" s="18">
        <v>3048.5003000000002</v>
      </c>
      <c r="AK276" s="18">
        <v>444.96230000000003</v>
      </c>
      <c r="AL276" s="27">
        <f>Table2[[#This Row],[Direct Tax Revenue
Through Current FY]]+Table2[[#This Row],[Direct Tax Revenue
Next FY &amp; After]]</f>
        <v>3493.4626000000003</v>
      </c>
      <c r="AM276" s="18">
        <v>379.0385</v>
      </c>
      <c r="AN276" s="18">
        <v>2284.3978000000002</v>
      </c>
      <c r="AO276" s="18">
        <v>378.07690000000002</v>
      </c>
      <c r="AP276" s="18">
        <f>Table2[[#This Row],[Indirect  &amp; Induced Tax Revenue
Through Current FY]]+Table2[[#This Row],[Indirect  &amp; Induced Tax Revenue
Next FY &amp; After]]</f>
        <v>2662.4747000000002</v>
      </c>
      <c r="AQ276" s="18">
        <v>825.13260000000002</v>
      </c>
      <c r="AR276" s="18">
        <v>5332.8981000000003</v>
      </c>
      <c r="AS276" s="18">
        <v>823.03920000000005</v>
      </c>
      <c r="AT276" s="18">
        <f>Table2[[#This Row],[Total Tax Revenue Generated
Through Current FY]]+Table2[[#This Row],[Total Tax Revenues Generated 
Next FY &amp; After]]</f>
        <v>6155.9373000000005</v>
      </c>
      <c r="AU276" s="18">
        <f>VLOOKUP(A:A,[1]AssistancePivot!$1:$1048576,86,FALSE)</f>
        <v>88.373800000000003</v>
      </c>
      <c r="AV276" s="18">
        <v>520.51350000000002</v>
      </c>
      <c r="AW276" s="18">
        <v>88.149600000000007</v>
      </c>
      <c r="AX276" s="18">
        <v>608.66309999999999</v>
      </c>
      <c r="AY276" s="18">
        <v>0</v>
      </c>
      <c r="AZ276" s="18">
        <v>24.7544</v>
      </c>
      <c r="BA276" s="18">
        <v>0</v>
      </c>
      <c r="BB276" s="18">
        <f>Table2[[#This Row],[MRT Savings
Through Current FY]]+Table2[[#This Row],[MRT Savings
Next FY &amp; After]]</f>
        <v>24.7544</v>
      </c>
      <c r="BC276" s="18">
        <v>0</v>
      </c>
      <c r="BD276" s="18">
        <v>37.979700000000001</v>
      </c>
      <c r="BE276" s="18">
        <v>0</v>
      </c>
      <c r="BF276" s="18">
        <f>Table2[[#This Row],[ST Savings
Through Current FY]]+Table2[[#This Row],[ST Savings
Next FY &amp; After]]</f>
        <v>37.979700000000001</v>
      </c>
      <c r="BG276" s="18">
        <v>0</v>
      </c>
      <c r="BH276" s="18">
        <v>0</v>
      </c>
      <c r="BI276" s="18">
        <v>0</v>
      </c>
      <c r="BJ276" s="18">
        <f>Table2[[#This Row],[Energy Savings
Through Current FY]]+Table2[[#This Row],[Energy Savings
Next FY &amp; After]]</f>
        <v>0</v>
      </c>
      <c r="BK276" s="18">
        <v>0</v>
      </c>
      <c r="BL276" s="18">
        <v>0</v>
      </c>
      <c r="BM276" s="18">
        <v>0</v>
      </c>
      <c r="BN276" s="18">
        <f>Table2[[#This Row],[Bond Savings
Through Current FY]]+Table2[[#This Row],[Bond Savings
Next FY &amp; After]]</f>
        <v>0</v>
      </c>
      <c r="BO276" s="18">
        <v>88.373800000000003</v>
      </c>
      <c r="BP276" s="18">
        <v>583.24760000000003</v>
      </c>
      <c r="BQ276" s="18">
        <v>88.149600000000007</v>
      </c>
      <c r="BR276" s="18">
        <f>Table2[[#This Row],[Total Savings
Through Current FY]]+Table2[[#This Row],[Total Savings
Next FY &amp; After]]</f>
        <v>671.3972</v>
      </c>
      <c r="BS276" s="18">
        <v>0</v>
      </c>
      <c r="BT276" s="18">
        <v>0</v>
      </c>
      <c r="BU276" s="18">
        <v>0</v>
      </c>
      <c r="BV276" s="18">
        <f>Table2[[#This Row],[Recapture, Cancellation, or Reduction
Through Current FY]]+Table2[[#This Row],[Recapture, Cancellation, or Reduction
Next FY &amp; After]]</f>
        <v>0</v>
      </c>
      <c r="BW276" s="18">
        <v>0</v>
      </c>
      <c r="BX276" s="18">
        <v>0</v>
      </c>
      <c r="BY276" s="18">
        <v>0</v>
      </c>
      <c r="BZ276" s="18">
        <f>Table2[[#This Row],[Penalty Paid
Through Current FY]]+Table2[[#This Row],[Penalty Paid
Next FY &amp; After]]</f>
        <v>0</v>
      </c>
      <c r="CA276" s="18">
        <v>0</v>
      </c>
      <c r="CB276" s="18">
        <v>0</v>
      </c>
      <c r="CC276" s="18">
        <v>0</v>
      </c>
      <c r="CD276" s="18">
        <f>Table2[[#This Row],[Total Recapture &amp; Penalties
Through Current FY]]+Table2[[#This Row],[Total Recapture &amp; Penalties
Next FY &amp; After]]</f>
        <v>0</v>
      </c>
      <c r="CE276" s="18">
        <v>736.75879999999995</v>
      </c>
      <c r="CF276" s="18">
        <v>4749.6504999999997</v>
      </c>
      <c r="CG276" s="18">
        <v>734.88959999999997</v>
      </c>
      <c r="CH276" s="18">
        <f>Table2[[#This Row],[Total Net Tax Revenue Generated
Through Current FY]]+Table2[[#This Row],[Total Net Tax Revenue Generated
Next FY &amp; After]]</f>
        <v>5484.5401000000002</v>
      </c>
      <c r="CI276" s="18">
        <v>0</v>
      </c>
      <c r="CJ276" s="18">
        <v>0</v>
      </c>
      <c r="CK276" s="18">
        <v>0</v>
      </c>
      <c r="CL276" s="18">
        <v>0</v>
      </c>
      <c r="CM276" s="43">
        <v>0</v>
      </c>
      <c r="CN276" s="43">
        <v>0</v>
      </c>
      <c r="CO276" s="43">
        <v>0</v>
      </c>
      <c r="CP276" s="43">
        <v>22</v>
      </c>
      <c r="CQ276" s="43">
        <f>Table2[[#This Row],[Total Number of Industrial Jobs]]+Table2[[#This Row],[Total Number of Restaurant Jobs]]+Table2[[#This Row],[Total Number of Retail Jobs]]+Table2[[#This Row],[Total Number of Other Jobs]]</f>
        <v>22</v>
      </c>
      <c r="CR276" s="43">
        <v>0</v>
      </c>
      <c r="CS276" s="43">
        <v>0</v>
      </c>
      <c r="CT276" s="43">
        <v>0</v>
      </c>
      <c r="CU276" s="43">
        <v>22</v>
      </c>
      <c r="CV276" s="43">
        <f>Table2[[#This Row],[Number of Industrial Jobs Earning a Living Wage or more]]+Table2[[#This Row],[Number of Restaurant Jobs Earning a Living Wage or more]]+Table2[[#This Row],[Number of Retail Jobs Earning a Living Wage or more]]+Table2[[#This Row],[Number of Other Jobs Earning a Living Wage or more]]</f>
        <v>22</v>
      </c>
      <c r="CW276" s="47">
        <v>0</v>
      </c>
      <c r="CX276" s="47">
        <v>0</v>
      </c>
      <c r="CY276" s="47">
        <v>0</v>
      </c>
      <c r="CZ276" s="47">
        <v>100</v>
      </c>
      <c r="DA276" s="42">
        <v>1</v>
      </c>
      <c r="DB276" s="4"/>
      <c r="DE276" s="3"/>
      <c r="DF276" s="4"/>
      <c r="DG276" s="4"/>
      <c r="DH276" s="11"/>
      <c r="DI276" s="3"/>
      <c r="DJ276" s="1"/>
      <c r="DK276" s="1"/>
      <c r="DL276" s="1"/>
    </row>
    <row r="277" spans="1:116" x14ac:dyDescent="0.2">
      <c r="A277" s="12">
        <v>94115</v>
      </c>
      <c r="B277" s="14" t="s">
        <v>1002</v>
      </c>
      <c r="C277" s="15" t="s">
        <v>1580</v>
      </c>
      <c r="D277" s="15" t="s">
        <v>994</v>
      </c>
      <c r="E277" s="25" t="s">
        <v>1787</v>
      </c>
      <c r="F277" s="26" t="s">
        <v>395</v>
      </c>
      <c r="G277" s="16">
        <v>706743996</v>
      </c>
      <c r="H277" s="14" t="s">
        <v>1004</v>
      </c>
      <c r="I277" s="14" t="s">
        <v>1003</v>
      </c>
      <c r="J277" s="12">
        <v>26</v>
      </c>
      <c r="K277" s="14" t="s">
        <v>20</v>
      </c>
      <c r="L277" s="15" t="s">
        <v>2109</v>
      </c>
      <c r="M277" s="15" t="s">
        <v>1902</v>
      </c>
      <c r="N277" s="15">
        <v>92653</v>
      </c>
      <c r="O277" s="15">
        <v>1143631</v>
      </c>
      <c r="P277" s="13">
        <v>0</v>
      </c>
      <c r="Q277" s="13">
        <v>3380</v>
      </c>
      <c r="R277" s="13">
        <v>0</v>
      </c>
      <c r="S277" s="13">
        <v>35</v>
      </c>
      <c r="T277" s="13">
        <v>43</v>
      </c>
      <c r="U277" s="13">
        <v>17</v>
      </c>
      <c r="V277" s="13">
        <v>744</v>
      </c>
      <c r="W277" s="13">
        <v>8</v>
      </c>
      <c r="X277" s="13">
        <v>31</v>
      </c>
      <c r="Y277" s="13">
        <v>847</v>
      </c>
      <c r="Z277" s="13">
        <v>807</v>
      </c>
      <c r="AA277" s="13">
        <v>0.82644628099173556</v>
      </c>
      <c r="AB277" s="13" t="s">
        <v>16</v>
      </c>
      <c r="AC277" s="13" t="s">
        <v>17</v>
      </c>
      <c r="AD277" s="17">
        <v>0</v>
      </c>
      <c r="AE277" s="13">
        <v>0</v>
      </c>
      <c r="AF277" s="13">
        <v>0</v>
      </c>
      <c r="AG277" s="13">
        <v>0</v>
      </c>
      <c r="AH277" s="13">
        <v>0</v>
      </c>
      <c r="AI277" s="18">
        <v>21120.6813</v>
      </c>
      <c r="AJ277" s="18">
        <v>35879.275500000003</v>
      </c>
      <c r="AK277" s="18">
        <v>115168.0376</v>
      </c>
      <c r="AL277" s="27">
        <f>Table2[[#This Row],[Direct Tax Revenue
Through Current FY]]+Table2[[#This Row],[Direct Tax Revenue
Next FY &amp; After]]</f>
        <v>151047.3131</v>
      </c>
      <c r="AM277" s="18">
        <v>2696.3456000000001</v>
      </c>
      <c r="AN277" s="18">
        <v>9944.1211999999996</v>
      </c>
      <c r="AO277" s="18">
        <v>14321.8289</v>
      </c>
      <c r="AP277" s="18">
        <f>Table2[[#This Row],[Indirect  &amp; Induced Tax Revenue
Through Current FY]]+Table2[[#This Row],[Indirect  &amp; Induced Tax Revenue
Next FY &amp; After]]</f>
        <v>24265.950100000002</v>
      </c>
      <c r="AQ277" s="18">
        <v>23817.026900000001</v>
      </c>
      <c r="AR277" s="18">
        <v>45823.396699999998</v>
      </c>
      <c r="AS277" s="18">
        <v>129489.8665</v>
      </c>
      <c r="AT277" s="18">
        <f>Table2[[#This Row],[Total Tax Revenue Generated
Through Current FY]]+Table2[[#This Row],[Total Tax Revenues Generated 
Next FY &amp; After]]</f>
        <v>175313.26319999999</v>
      </c>
      <c r="AU277" s="18">
        <f>VLOOKUP(A:A,[1]AssistancePivot!$1:$1048576,86,FALSE)</f>
        <v>0</v>
      </c>
      <c r="AV277" s="18">
        <v>0</v>
      </c>
      <c r="AW277" s="18">
        <v>0</v>
      </c>
      <c r="AX277" s="18">
        <v>0</v>
      </c>
      <c r="AY277" s="18">
        <v>0</v>
      </c>
      <c r="AZ277" s="18">
        <v>4504.5</v>
      </c>
      <c r="BA277" s="18">
        <v>0</v>
      </c>
      <c r="BB277" s="18">
        <f>Table2[[#This Row],[MRT Savings
Through Current FY]]+Table2[[#This Row],[MRT Savings
Next FY &amp; After]]</f>
        <v>4504.5</v>
      </c>
      <c r="BC277" s="18">
        <v>0</v>
      </c>
      <c r="BD277" s="18">
        <v>1845.1751999999999</v>
      </c>
      <c r="BE277" s="18">
        <v>5777.0438000000004</v>
      </c>
      <c r="BF277" s="18">
        <f>Table2[[#This Row],[ST Savings
Through Current FY]]+Table2[[#This Row],[ST Savings
Next FY &amp; After]]</f>
        <v>7622.2190000000001</v>
      </c>
      <c r="BG277" s="18">
        <v>0</v>
      </c>
      <c r="BH277" s="18">
        <v>0</v>
      </c>
      <c r="BI277" s="18">
        <v>0</v>
      </c>
      <c r="BJ277" s="18">
        <f>Table2[[#This Row],[Energy Savings
Through Current FY]]+Table2[[#This Row],[Energy Savings
Next FY &amp; After]]</f>
        <v>0</v>
      </c>
      <c r="BK277" s="18">
        <v>0</v>
      </c>
      <c r="BL277" s="18">
        <v>0</v>
      </c>
      <c r="BM277" s="18">
        <v>0</v>
      </c>
      <c r="BN277" s="18">
        <f>Table2[[#This Row],[Bond Savings
Through Current FY]]+Table2[[#This Row],[Bond Savings
Next FY &amp; After]]</f>
        <v>0</v>
      </c>
      <c r="BO277" s="18">
        <v>0</v>
      </c>
      <c r="BP277" s="18">
        <v>6349.6751999999997</v>
      </c>
      <c r="BQ277" s="18">
        <v>5777.0438000000004</v>
      </c>
      <c r="BR277" s="18">
        <f>Table2[[#This Row],[Total Savings
Through Current FY]]+Table2[[#This Row],[Total Savings
Next FY &amp; After]]</f>
        <v>12126.719000000001</v>
      </c>
      <c r="BS277" s="18">
        <v>0</v>
      </c>
      <c r="BT277" s="18">
        <v>0</v>
      </c>
      <c r="BU277" s="18">
        <v>0</v>
      </c>
      <c r="BV277" s="18">
        <f>Table2[[#This Row],[Recapture, Cancellation, or Reduction
Through Current FY]]+Table2[[#This Row],[Recapture, Cancellation, or Reduction
Next FY &amp; After]]</f>
        <v>0</v>
      </c>
      <c r="BW277" s="18">
        <v>0</v>
      </c>
      <c r="BX277" s="18">
        <v>0</v>
      </c>
      <c r="BY277" s="18">
        <v>0</v>
      </c>
      <c r="BZ277" s="18">
        <f>Table2[[#This Row],[Penalty Paid
Through Current FY]]+Table2[[#This Row],[Penalty Paid
Next FY &amp; After]]</f>
        <v>0</v>
      </c>
      <c r="CA277" s="18">
        <v>0</v>
      </c>
      <c r="CB277" s="18">
        <v>0</v>
      </c>
      <c r="CC277" s="18">
        <v>0</v>
      </c>
      <c r="CD277" s="18">
        <f>Table2[[#This Row],[Total Recapture &amp; Penalties
Through Current FY]]+Table2[[#This Row],[Total Recapture &amp; Penalties
Next FY &amp; After]]</f>
        <v>0</v>
      </c>
      <c r="CE277" s="18">
        <v>23817.026900000001</v>
      </c>
      <c r="CF277" s="18">
        <v>39473.7215</v>
      </c>
      <c r="CG277" s="18">
        <v>123712.8227</v>
      </c>
      <c r="CH277" s="18">
        <f>Table2[[#This Row],[Total Net Tax Revenue Generated
Through Current FY]]+Table2[[#This Row],[Total Net Tax Revenue Generated
Next FY &amp; After]]</f>
        <v>163186.5442</v>
      </c>
      <c r="CI277" s="18">
        <v>0</v>
      </c>
      <c r="CJ277" s="18">
        <v>0</v>
      </c>
      <c r="CK277" s="18">
        <v>0</v>
      </c>
      <c r="CL277" s="18">
        <v>0</v>
      </c>
      <c r="CM277" s="43">
        <v>0</v>
      </c>
      <c r="CN277" s="43">
        <v>46</v>
      </c>
      <c r="CO277" s="43">
        <v>0</v>
      </c>
      <c r="CP277" s="43">
        <v>832</v>
      </c>
      <c r="CQ277" s="43">
        <f>Table2[[#This Row],[Total Number of Industrial Jobs]]+Table2[[#This Row],[Total Number of Restaurant Jobs]]+Table2[[#This Row],[Total Number of Retail Jobs]]+Table2[[#This Row],[Total Number of Other Jobs]]</f>
        <v>878</v>
      </c>
      <c r="CR277" s="43">
        <v>0</v>
      </c>
      <c r="CS277" s="43">
        <v>46</v>
      </c>
      <c r="CT277" s="43">
        <v>0</v>
      </c>
      <c r="CU277" s="43">
        <v>832</v>
      </c>
      <c r="CV277" s="43">
        <f>Table2[[#This Row],[Number of Industrial Jobs Earning a Living Wage or more]]+Table2[[#This Row],[Number of Restaurant Jobs Earning a Living Wage or more]]+Table2[[#This Row],[Number of Retail Jobs Earning a Living Wage or more]]+Table2[[#This Row],[Number of Other Jobs Earning a Living Wage or more]]</f>
        <v>878</v>
      </c>
      <c r="CW277" s="47">
        <v>0</v>
      </c>
      <c r="CX277" s="47">
        <v>100</v>
      </c>
      <c r="CY277" s="47">
        <v>0</v>
      </c>
      <c r="CZ277" s="47">
        <v>100</v>
      </c>
      <c r="DA277" s="42">
        <v>1</v>
      </c>
      <c r="DB277" s="4"/>
      <c r="DE277" s="3"/>
      <c r="DF277" s="4"/>
      <c r="DG277" s="4"/>
      <c r="DH277" s="11"/>
      <c r="DI277" s="3"/>
      <c r="DJ277" s="1"/>
      <c r="DK277" s="1"/>
      <c r="DL277" s="1"/>
    </row>
    <row r="278" spans="1:116" x14ac:dyDescent="0.2">
      <c r="A278" s="12">
        <v>93853</v>
      </c>
      <c r="B278" s="14" t="s">
        <v>586</v>
      </c>
      <c r="C278" s="15" t="s">
        <v>1494</v>
      </c>
      <c r="D278" s="15" t="s">
        <v>588</v>
      </c>
      <c r="E278" s="25" t="s">
        <v>1716</v>
      </c>
      <c r="F278" s="26" t="s">
        <v>477</v>
      </c>
      <c r="G278" s="16">
        <v>2400000</v>
      </c>
      <c r="H278" s="14" t="s">
        <v>91</v>
      </c>
      <c r="I278" s="14" t="s">
        <v>587</v>
      </c>
      <c r="J278" s="12">
        <v>31</v>
      </c>
      <c r="K278" s="14" t="s">
        <v>20</v>
      </c>
      <c r="L278" s="15" t="s">
        <v>2177</v>
      </c>
      <c r="M278" s="15" t="s">
        <v>2009</v>
      </c>
      <c r="N278" s="15">
        <v>47888</v>
      </c>
      <c r="O278" s="15">
        <v>14637</v>
      </c>
      <c r="P278" s="13">
        <v>91</v>
      </c>
      <c r="Q278" s="13">
        <v>0</v>
      </c>
      <c r="R278" s="13">
        <v>0</v>
      </c>
      <c r="S278" s="13">
        <v>0</v>
      </c>
      <c r="T278" s="13">
        <v>36</v>
      </c>
      <c r="U278" s="13">
        <v>0</v>
      </c>
      <c r="V278" s="13">
        <v>98</v>
      </c>
      <c r="W278" s="13">
        <v>0</v>
      </c>
      <c r="X278" s="13">
        <v>0</v>
      </c>
      <c r="Y278" s="13">
        <v>134</v>
      </c>
      <c r="Z278" s="13">
        <v>116</v>
      </c>
      <c r="AA278" s="13">
        <v>89.552238805970148</v>
      </c>
      <c r="AB278" s="13" t="s">
        <v>16</v>
      </c>
      <c r="AC278" s="13" t="s">
        <v>17</v>
      </c>
      <c r="AD278" s="17">
        <v>0</v>
      </c>
      <c r="AE278" s="13">
        <v>0</v>
      </c>
      <c r="AF278" s="13">
        <v>0</v>
      </c>
      <c r="AG278" s="13">
        <v>0</v>
      </c>
      <c r="AH278" s="13">
        <v>0</v>
      </c>
      <c r="AI278" s="18">
        <v>187.18299999999999</v>
      </c>
      <c r="AJ278" s="18">
        <v>1877.0861</v>
      </c>
      <c r="AK278" s="18">
        <v>308.85140000000001</v>
      </c>
      <c r="AL278" s="27">
        <f>Table2[[#This Row],[Direct Tax Revenue
Through Current FY]]+Table2[[#This Row],[Direct Tax Revenue
Next FY &amp; After]]</f>
        <v>2185.9375</v>
      </c>
      <c r="AM278" s="18">
        <v>363.59359999999998</v>
      </c>
      <c r="AN278" s="18">
        <v>3993.5612000000001</v>
      </c>
      <c r="AO278" s="18">
        <v>599.92830000000004</v>
      </c>
      <c r="AP278" s="18">
        <f>Table2[[#This Row],[Indirect  &amp; Induced Tax Revenue
Through Current FY]]+Table2[[#This Row],[Indirect  &amp; Induced Tax Revenue
Next FY &amp; After]]</f>
        <v>4593.4894999999997</v>
      </c>
      <c r="AQ278" s="18">
        <v>550.77660000000003</v>
      </c>
      <c r="AR278" s="18">
        <v>5870.6472999999996</v>
      </c>
      <c r="AS278" s="18">
        <v>908.77970000000005</v>
      </c>
      <c r="AT278" s="18">
        <f>Table2[[#This Row],[Total Tax Revenue Generated
Through Current FY]]+Table2[[#This Row],[Total Tax Revenues Generated 
Next FY &amp; After]]</f>
        <v>6779.4269999999997</v>
      </c>
      <c r="AU278" s="18">
        <f>VLOOKUP(A:A,[1]AssistancePivot!$1:$1048576,86,FALSE)</f>
        <v>0</v>
      </c>
      <c r="AV278" s="18">
        <v>0</v>
      </c>
      <c r="AW278" s="18">
        <v>0</v>
      </c>
      <c r="AX278" s="18">
        <v>0</v>
      </c>
      <c r="AY278" s="18">
        <v>0</v>
      </c>
      <c r="AZ278" s="18">
        <v>1.3757999999999999</v>
      </c>
      <c r="BA278" s="18">
        <v>0</v>
      </c>
      <c r="BB278" s="18">
        <f>Table2[[#This Row],[MRT Savings
Through Current FY]]+Table2[[#This Row],[MRT Savings
Next FY &amp; After]]</f>
        <v>1.3757999999999999</v>
      </c>
      <c r="BC278" s="18">
        <v>0</v>
      </c>
      <c r="BD278" s="18">
        <v>0</v>
      </c>
      <c r="BE278" s="18">
        <v>0</v>
      </c>
      <c r="BF278" s="18">
        <f>Table2[[#This Row],[ST Savings
Through Current FY]]+Table2[[#This Row],[ST Savings
Next FY &amp; After]]</f>
        <v>0</v>
      </c>
      <c r="BG278" s="18">
        <v>0</v>
      </c>
      <c r="BH278" s="18">
        <v>0</v>
      </c>
      <c r="BI278" s="18">
        <v>0</v>
      </c>
      <c r="BJ278" s="18">
        <f>Table2[[#This Row],[Energy Savings
Through Current FY]]+Table2[[#This Row],[Energy Savings
Next FY &amp; After]]</f>
        <v>0</v>
      </c>
      <c r="BK278" s="18">
        <v>0.17929999999999999</v>
      </c>
      <c r="BL278" s="18">
        <v>4.6742999999999997</v>
      </c>
      <c r="BM278" s="18">
        <v>0.27639999999999998</v>
      </c>
      <c r="BN278" s="18">
        <f>Table2[[#This Row],[Bond Savings
Through Current FY]]+Table2[[#This Row],[Bond Savings
Next FY &amp; After]]</f>
        <v>4.9506999999999994</v>
      </c>
      <c r="BO278" s="18">
        <v>0.17929999999999999</v>
      </c>
      <c r="BP278" s="18">
        <v>6.0500999999999996</v>
      </c>
      <c r="BQ278" s="18">
        <v>0.27639999999999998</v>
      </c>
      <c r="BR278" s="18">
        <f>Table2[[#This Row],[Total Savings
Through Current FY]]+Table2[[#This Row],[Total Savings
Next FY &amp; After]]</f>
        <v>6.3264999999999993</v>
      </c>
      <c r="BS278" s="18">
        <v>0</v>
      </c>
      <c r="BT278" s="18">
        <v>0</v>
      </c>
      <c r="BU278" s="18">
        <v>0</v>
      </c>
      <c r="BV278" s="18">
        <f>Table2[[#This Row],[Recapture, Cancellation, or Reduction
Through Current FY]]+Table2[[#This Row],[Recapture, Cancellation, or Reduction
Next FY &amp; After]]</f>
        <v>0</v>
      </c>
      <c r="BW278" s="18">
        <v>0</v>
      </c>
      <c r="BX278" s="18">
        <v>0</v>
      </c>
      <c r="BY278" s="18">
        <v>0</v>
      </c>
      <c r="BZ278" s="18">
        <f>Table2[[#This Row],[Penalty Paid
Through Current FY]]+Table2[[#This Row],[Penalty Paid
Next FY &amp; After]]</f>
        <v>0</v>
      </c>
      <c r="CA278" s="18">
        <v>0</v>
      </c>
      <c r="CB278" s="18">
        <v>0</v>
      </c>
      <c r="CC278" s="18">
        <v>0</v>
      </c>
      <c r="CD278" s="18">
        <f>Table2[[#This Row],[Total Recapture &amp; Penalties
Through Current FY]]+Table2[[#This Row],[Total Recapture &amp; Penalties
Next FY &amp; After]]</f>
        <v>0</v>
      </c>
      <c r="CE278" s="18">
        <v>550.59730000000002</v>
      </c>
      <c r="CF278" s="18">
        <v>5864.5972000000002</v>
      </c>
      <c r="CG278" s="18">
        <v>908.50329999999997</v>
      </c>
      <c r="CH278" s="18">
        <f>Table2[[#This Row],[Total Net Tax Revenue Generated
Through Current FY]]+Table2[[#This Row],[Total Net Tax Revenue Generated
Next FY &amp; After]]</f>
        <v>6773.1005000000005</v>
      </c>
      <c r="CI278" s="18">
        <v>0</v>
      </c>
      <c r="CJ278" s="18">
        <v>0</v>
      </c>
      <c r="CK278" s="18">
        <v>0</v>
      </c>
      <c r="CL278" s="18">
        <v>0</v>
      </c>
      <c r="CM278" s="43">
        <v>0</v>
      </c>
      <c r="CN278" s="43">
        <v>0</v>
      </c>
      <c r="CO278" s="43">
        <v>0</v>
      </c>
      <c r="CP278" s="43">
        <v>134</v>
      </c>
      <c r="CQ278" s="43">
        <f>Table2[[#This Row],[Total Number of Industrial Jobs]]+Table2[[#This Row],[Total Number of Restaurant Jobs]]+Table2[[#This Row],[Total Number of Retail Jobs]]+Table2[[#This Row],[Total Number of Other Jobs]]</f>
        <v>134</v>
      </c>
      <c r="CR278" s="43">
        <v>0</v>
      </c>
      <c r="CS278" s="43">
        <v>0</v>
      </c>
      <c r="CT278" s="43">
        <v>0</v>
      </c>
      <c r="CU278" s="43">
        <v>134</v>
      </c>
      <c r="CV278" s="43">
        <f>Table2[[#This Row],[Number of Industrial Jobs Earning a Living Wage or more]]+Table2[[#This Row],[Number of Restaurant Jobs Earning a Living Wage or more]]+Table2[[#This Row],[Number of Retail Jobs Earning a Living Wage or more]]+Table2[[#This Row],[Number of Other Jobs Earning a Living Wage or more]]</f>
        <v>134</v>
      </c>
      <c r="CW278" s="47">
        <v>0</v>
      </c>
      <c r="CX278" s="47">
        <v>0</v>
      </c>
      <c r="CY278" s="47">
        <v>0</v>
      </c>
      <c r="CZ278" s="47">
        <v>100</v>
      </c>
      <c r="DA278" s="42">
        <v>1</v>
      </c>
      <c r="DB278" s="4"/>
      <c r="DE278" s="3"/>
      <c r="DF278" s="4"/>
      <c r="DG278" s="4"/>
      <c r="DH278" s="11"/>
      <c r="DI278" s="3"/>
      <c r="DJ278" s="1"/>
      <c r="DK278" s="1"/>
      <c r="DL278" s="1"/>
    </row>
    <row r="279" spans="1:116" x14ac:dyDescent="0.2">
      <c r="A279" s="12">
        <v>92963</v>
      </c>
      <c r="B279" s="14" t="s">
        <v>349</v>
      </c>
      <c r="C279" s="15" t="s">
        <v>1567</v>
      </c>
      <c r="D279" s="15" t="s">
        <v>351</v>
      </c>
      <c r="E279" s="25" t="s">
        <v>1683</v>
      </c>
      <c r="F279" s="26" t="s">
        <v>13</v>
      </c>
      <c r="G279" s="16">
        <v>10800000</v>
      </c>
      <c r="H279" s="14" t="s">
        <v>68</v>
      </c>
      <c r="I279" s="14" t="s">
        <v>350</v>
      </c>
      <c r="J279" s="12">
        <v>38</v>
      </c>
      <c r="K279" s="14" t="s">
        <v>12</v>
      </c>
      <c r="L279" s="15" t="s">
        <v>2066</v>
      </c>
      <c r="M279" s="15" t="s">
        <v>1900</v>
      </c>
      <c r="N279" s="15">
        <v>109270</v>
      </c>
      <c r="O279" s="15">
        <v>85933</v>
      </c>
      <c r="P279" s="13">
        <v>36</v>
      </c>
      <c r="Q279" s="13">
        <v>18</v>
      </c>
      <c r="R279" s="13">
        <v>0</v>
      </c>
      <c r="S279" s="13">
        <v>0</v>
      </c>
      <c r="T279" s="13">
        <v>5</v>
      </c>
      <c r="U279" s="13">
        <v>0</v>
      </c>
      <c r="V279" s="13">
        <v>77</v>
      </c>
      <c r="W279" s="13">
        <v>0</v>
      </c>
      <c r="X279" s="13">
        <v>0</v>
      </c>
      <c r="Y279" s="13">
        <v>82</v>
      </c>
      <c r="Z279" s="13">
        <v>79</v>
      </c>
      <c r="AA279" s="13">
        <v>84.146341463414629</v>
      </c>
      <c r="AB279" s="13" t="s">
        <v>16</v>
      </c>
      <c r="AC279" s="13" t="s">
        <v>17</v>
      </c>
      <c r="AD279" s="17">
        <v>0</v>
      </c>
      <c r="AE279" s="13">
        <v>0</v>
      </c>
      <c r="AF279" s="13">
        <v>0</v>
      </c>
      <c r="AG279" s="13">
        <v>0</v>
      </c>
      <c r="AH279" s="13">
        <v>0</v>
      </c>
      <c r="AI279" s="18">
        <v>1568.1818000000001</v>
      </c>
      <c r="AJ279" s="18">
        <v>11713.915499999999</v>
      </c>
      <c r="AK279" s="18">
        <v>3262.1381000000001</v>
      </c>
      <c r="AL279" s="27">
        <f>Table2[[#This Row],[Direct Tax Revenue
Through Current FY]]+Table2[[#This Row],[Direct Tax Revenue
Next FY &amp; After]]</f>
        <v>14976.053599999999</v>
      </c>
      <c r="AM279" s="18">
        <v>735.66589999999997</v>
      </c>
      <c r="AN279" s="18">
        <v>6258.3447999999999</v>
      </c>
      <c r="AO279" s="18">
        <v>1530.335</v>
      </c>
      <c r="AP279" s="18">
        <f>Table2[[#This Row],[Indirect  &amp; Induced Tax Revenue
Through Current FY]]+Table2[[#This Row],[Indirect  &amp; Induced Tax Revenue
Next FY &amp; After]]</f>
        <v>7788.6797999999999</v>
      </c>
      <c r="AQ279" s="18">
        <v>2303.8476999999998</v>
      </c>
      <c r="AR279" s="18">
        <v>17972.260300000002</v>
      </c>
      <c r="AS279" s="18">
        <v>4792.4731000000002</v>
      </c>
      <c r="AT279" s="18">
        <f>Table2[[#This Row],[Total Tax Revenue Generated
Through Current FY]]+Table2[[#This Row],[Total Tax Revenues Generated 
Next FY &amp; After]]</f>
        <v>22764.733400000001</v>
      </c>
      <c r="AU279" s="18">
        <f>VLOOKUP(A:A,[1]AssistancePivot!$1:$1048576,86,FALSE)</f>
        <v>298.19959999999998</v>
      </c>
      <c r="AV279" s="18">
        <v>1461.2347</v>
      </c>
      <c r="AW279" s="18">
        <v>620.31619999999998</v>
      </c>
      <c r="AX279" s="18">
        <v>2081.5509000000002</v>
      </c>
      <c r="AY279" s="18">
        <v>0</v>
      </c>
      <c r="AZ279" s="18">
        <v>134.7456</v>
      </c>
      <c r="BA279" s="18">
        <v>0</v>
      </c>
      <c r="BB279" s="18">
        <f>Table2[[#This Row],[MRT Savings
Through Current FY]]+Table2[[#This Row],[MRT Savings
Next FY &amp; After]]</f>
        <v>134.7456</v>
      </c>
      <c r="BC279" s="18">
        <v>0</v>
      </c>
      <c r="BD279" s="18">
        <v>8.4818999999999996</v>
      </c>
      <c r="BE279" s="18">
        <v>0</v>
      </c>
      <c r="BF279" s="18">
        <f>Table2[[#This Row],[ST Savings
Through Current FY]]+Table2[[#This Row],[ST Savings
Next FY &amp; After]]</f>
        <v>8.4818999999999996</v>
      </c>
      <c r="BG279" s="18">
        <v>0</v>
      </c>
      <c r="BH279" s="18">
        <v>1.8365</v>
      </c>
      <c r="BI279" s="18">
        <v>0</v>
      </c>
      <c r="BJ279" s="18">
        <f>Table2[[#This Row],[Energy Savings
Through Current FY]]+Table2[[#This Row],[Energy Savings
Next FY &amp; After]]</f>
        <v>1.8365</v>
      </c>
      <c r="BK279" s="18">
        <v>0</v>
      </c>
      <c r="BL279" s="18">
        <v>0</v>
      </c>
      <c r="BM279" s="18">
        <v>0</v>
      </c>
      <c r="BN279" s="18">
        <f>Table2[[#This Row],[Bond Savings
Through Current FY]]+Table2[[#This Row],[Bond Savings
Next FY &amp; After]]</f>
        <v>0</v>
      </c>
      <c r="BO279" s="18">
        <v>298.19959999999998</v>
      </c>
      <c r="BP279" s="18">
        <v>1606.2987000000001</v>
      </c>
      <c r="BQ279" s="18">
        <v>620.31619999999998</v>
      </c>
      <c r="BR279" s="18">
        <f>Table2[[#This Row],[Total Savings
Through Current FY]]+Table2[[#This Row],[Total Savings
Next FY &amp; After]]</f>
        <v>2226.6149</v>
      </c>
      <c r="BS279" s="18">
        <v>0</v>
      </c>
      <c r="BT279" s="18">
        <v>0</v>
      </c>
      <c r="BU279" s="18">
        <v>0</v>
      </c>
      <c r="BV279" s="18">
        <f>Table2[[#This Row],[Recapture, Cancellation, or Reduction
Through Current FY]]+Table2[[#This Row],[Recapture, Cancellation, or Reduction
Next FY &amp; After]]</f>
        <v>0</v>
      </c>
      <c r="BW279" s="18">
        <v>0</v>
      </c>
      <c r="BX279" s="18">
        <v>0</v>
      </c>
      <c r="BY279" s="18">
        <v>0</v>
      </c>
      <c r="BZ279" s="18">
        <f>Table2[[#This Row],[Penalty Paid
Through Current FY]]+Table2[[#This Row],[Penalty Paid
Next FY &amp; After]]</f>
        <v>0</v>
      </c>
      <c r="CA279" s="18">
        <v>0</v>
      </c>
      <c r="CB279" s="18">
        <v>0</v>
      </c>
      <c r="CC279" s="18">
        <v>0</v>
      </c>
      <c r="CD279" s="18">
        <f>Table2[[#This Row],[Total Recapture &amp; Penalties
Through Current FY]]+Table2[[#This Row],[Total Recapture &amp; Penalties
Next FY &amp; After]]</f>
        <v>0</v>
      </c>
      <c r="CE279" s="18">
        <v>2005.6481000000001</v>
      </c>
      <c r="CF279" s="18">
        <v>16365.961600000001</v>
      </c>
      <c r="CG279" s="18">
        <v>4172.1569</v>
      </c>
      <c r="CH279" s="18">
        <f>Table2[[#This Row],[Total Net Tax Revenue Generated
Through Current FY]]+Table2[[#This Row],[Total Net Tax Revenue Generated
Next FY &amp; After]]</f>
        <v>20538.1185</v>
      </c>
      <c r="CI279" s="18">
        <v>0</v>
      </c>
      <c r="CJ279" s="18">
        <v>0</v>
      </c>
      <c r="CK279" s="18">
        <v>0</v>
      </c>
      <c r="CL279" s="18">
        <v>0</v>
      </c>
      <c r="CM279" s="43">
        <v>82</v>
      </c>
      <c r="CN279" s="43">
        <v>0</v>
      </c>
      <c r="CO279" s="43">
        <v>0</v>
      </c>
      <c r="CP279" s="43">
        <v>0</v>
      </c>
      <c r="CQ279" s="43">
        <f>Table2[[#This Row],[Total Number of Industrial Jobs]]+Table2[[#This Row],[Total Number of Restaurant Jobs]]+Table2[[#This Row],[Total Number of Retail Jobs]]+Table2[[#This Row],[Total Number of Other Jobs]]</f>
        <v>82</v>
      </c>
      <c r="CR279" s="43">
        <v>82</v>
      </c>
      <c r="CS279" s="43">
        <v>0</v>
      </c>
      <c r="CT279" s="43">
        <v>0</v>
      </c>
      <c r="CU279" s="43">
        <v>0</v>
      </c>
      <c r="CV279" s="43">
        <f>Table2[[#This Row],[Number of Industrial Jobs Earning a Living Wage or more]]+Table2[[#This Row],[Number of Restaurant Jobs Earning a Living Wage or more]]+Table2[[#This Row],[Number of Retail Jobs Earning a Living Wage or more]]+Table2[[#This Row],[Number of Other Jobs Earning a Living Wage or more]]</f>
        <v>82</v>
      </c>
      <c r="CW279" s="47">
        <v>100</v>
      </c>
      <c r="CX279" s="47">
        <v>0</v>
      </c>
      <c r="CY279" s="47">
        <v>0</v>
      </c>
      <c r="CZ279" s="47">
        <v>0</v>
      </c>
      <c r="DA279" s="42">
        <v>1</v>
      </c>
      <c r="DB279" s="4"/>
      <c r="DE279" s="3"/>
      <c r="DF279" s="4"/>
      <c r="DG279" s="4"/>
      <c r="DH279" s="11"/>
      <c r="DI279" s="3"/>
      <c r="DJ279" s="1"/>
      <c r="DK279" s="1"/>
      <c r="DL279" s="1"/>
    </row>
    <row r="280" spans="1:116" x14ac:dyDescent="0.2">
      <c r="A280" s="12">
        <v>93965</v>
      </c>
      <c r="B280" s="14" t="s">
        <v>764</v>
      </c>
      <c r="C280" s="15" t="s">
        <v>1524</v>
      </c>
      <c r="D280" s="15" t="s">
        <v>766</v>
      </c>
      <c r="E280" s="25" t="s">
        <v>1739</v>
      </c>
      <c r="F280" s="26" t="s">
        <v>477</v>
      </c>
      <c r="G280" s="16">
        <v>9650000</v>
      </c>
      <c r="H280" s="14" t="s">
        <v>91</v>
      </c>
      <c r="I280" s="14" t="s">
        <v>765</v>
      </c>
      <c r="J280" s="12">
        <v>3</v>
      </c>
      <c r="K280" s="14" t="s">
        <v>94</v>
      </c>
      <c r="L280" s="15" t="s">
        <v>2228</v>
      </c>
      <c r="M280" s="15" t="s">
        <v>2045</v>
      </c>
      <c r="N280" s="15">
        <v>21396</v>
      </c>
      <c r="O280" s="15">
        <v>80101</v>
      </c>
      <c r="P280" s="13">
        <v>152</v>
      </c>
      <c r="Q280" s="13">
        <v>9</v>
      </c>
      <c r="R280" s="13">
        <v>0</v>
      </c>
      <c r="S280" s="13">
        <v>0</v>
      </c>
      <c r="T280" s="13">
        <v>18</v>
      </c>
      <c r="U280" s="13">
        <v>0</v>
      </c>
      <c r="V280" s="13">
        <v>138</v>
      </c>
      <c r="W280" s="13">
        <v>0</v>
      </c>
      <c r="X280" s="13">
        <v>0</v>
      </c>
      <c r="Y280" s="13">
        <v>156</v>
      </c>
      <c r="Z280" s="13">
        <v>147</v>
      </c>
      <c r="AA280" s="13">
        <v>81.410256410256409</v>
      </c>
      <c r="AB280" s="13" t="s">
        <v>16</v>
      </c>
      <c r="AC280" s="13" t="s">
        <v>16</v>
      </c>
      <c r="AD280" s="17">
        <v>0</v>
      </c>
      <c r="AE280" s="13">
        <v>0</v>
      </c>
      <c r="AF280" s="13">
        <v>0</v>
      </c>
      <c r="AG280" s="13">
        <v>0</v>
      </c>
      <c r="AH280" s="13">
        <v>0</v>
      </c>
      <c r="AI280" s="18">
        <v>291.09280000000001</v>
      </c>
      <c r="AJ280" s="18">
        <v>2418.0324999999998</v>
      </c>
      <c r="AK280" s="18">
        <v>2956.973</v>
      </c>
      <c r="AL280" s="27">
        <f>Table2[[#This Row],[Direct Tax Revenue
Through Current FY]]+Table2[[#This Row],[Direct Tax Revenue
Next FY &amp; After]]</f>
        <v>5375.0054999999993</v>
      </c>
      <c r="AM280" s="18">
        <v>545.77189999999996</v>
      </c>
      <c r="AN280" s="18">
        <v>4764.0028000000002</v>
      </c>
      <c r="AO280" s="18">
        <v>5544.0488999999998</v>
      </c>
      <c r="AP280" s="18">
        <f>Table2[[#This Row],[Indirect  &amp; Induced Tax Revenue
Through Current FY]]+Table2[[#This Row],[Indirect  &amp; Induced Tax Revenue
Next FY &amp; After]]</f>
        <v>10308.0517</v>
      </c>
      <c r="AQ280" s="18">
        <v>836.86469999999997</v>
      </c>
      <c r="AR280" s="18">
        <v>7182.0352999999996</v>
      </c>
      <c r="AS280" s="18">
        <v>8501.0218999999997</v>
      </c>
      <c r="AT280" s="18">
        <f>Table2[[#This Row],[Total Tax Revenue Generated
Through Current FY]]+Table2[[#This Row],[Total Tax Revenues Generated 
Next FY &amp; After]]</f>
        <v>15683.057199999999</v>
      </c>
      <c r="AU280" s="18">
        <f>VLOOKUP(A:A,[1]AssistancePivot!$1:$1048576,86,FALSE)</f>
        <v>0</v>
      </c>
      <c r="AV280" s="18">
        <v>0</v>
      </c>
      <c r="AW280" s="18">
        <v>0</v>
      </c>
      <c r="AX280" s="18">
        <v>0</v>
      </c>
      <c r="AY280" s="18">
        <v>0</v>
      </c>
      <c r="AZ280" s="18">
        <v>161.5796</v>
      </c>
      <c r="BA280" s="18">
        <v>0</v>
      </c>
      <c r="BB280" s="18">
        <f>Table2[[#This Row],[MRT Savings
Through Current FY]]+Table2[[#This Row],[MRT Savings
Next FY &amp; After]]</f>
        <v>161.5796</v>
      </c>
      <c r="BC280" s="18">
        <v>0</v>
      </c>
      <c r="BD280" s="18">
        <v>0</v>
      </c>
      <c r="BE280" s="18">
        <v>0</v>
      </c>
      <c r="BF280" s="18">
        <f>Table2[[#This Row],[ST Savings
Through Current FY]]+Table2[[#This Row],[ST Savings
Next FY &amp; After]]</f>
        <v>0</v>
      </c>
      <c r="BG280" s="18">
        <v>0</v>
      </c>
      <c r="BH280" s="18">
        <v>0</v>
      </c>
      <c r="BI280" s="18">
        <v>0</v>
      </c>
      <c r="BJ280" s="18">
        <f>Table2[[#This Row],[Energy Savings
Through Current FY]]+Table2[[#This Row],[Energy Savings
Next FY &amp; After]]</f>
        <v>0</v>
      </c>
      <c r="BK280" s="18">
        <v>1.8903000000000001</v>
      </c>
      <c r="BL280" s="18">
        <v>13.993499999999999</v>
      </c>
      <c r="BM280" s="18">
        <v>13.7151</v>
      </c>
      <c r="BN280" s="18">
        <f>Table2[[#This Row],[Bond Savings
Through Current FY]]+Table2[[#This Row],[Bond Savings
Next FY &amp; After]]</f>
        <v>27.708599999999997</v>
      </c>
      <c r="BO280" s="18">
        <v>1.8903000000000001</v>
      </c>
      <c r="BP280" s="18">
        <v>175.57310000000001</v>
      </c>
      <c r="BQ280" s="18">
        <v>13.7151</v>
      </c>
      <c r="BR280" s="18">
        <f>Table2[[#This Row],[Total Savings
Through Current FY]]+Table2[[#This Row],[Total Savings
Next FY &amp; After]]</f>
        <v>189.28820000000002</v>
      </c>
      <c r="BS280" s="18">
        <v>0</v>
      </c>
      <c r="BT280" s="18">
        <v>0</v>
      </c>
      <c r="BU280" s="18">
        <v>0</v>
      </c>
      <c r="BV280" s="18">
        <f>Table2[[#This Row],[Recapture, Cancellation, or Reduction
Through Current FY]]+Table2[[#This Row],[Recapture, Cancellation, or Reduction
Next FY &amp; After]]</f>
        <v>0</v>
      </c>
      <c r="BW280" s="18">
        <v>0</v>
      </c>
      <c r="BX280" s="18">
        <v>0</v>
      </c>
      <c r="BY280" s="18">
        <v>0</v>
      </c>
      <c r="BZ280" s="18">
        <f>Table2[[#This Row],[Penalty Paid
Through Current FY]]+Table2[[#This Row],[Penalty Paid
Next FY &amp; After]]</f>
        <v>0</v>
      </c>
      <c r="CA280" s="18">
        <v>0</v>
      </c>
      <c r="CB280" s="18">
        <v>0</v>
      </c>
      <c r="CC280" s="18">
        <v>0</v>
      </c>
      <c r="CD280" s="18">
        <f>Table2[[#This Row],[Total Recapture &amp; Penalties
Through Current FY]]+Table2[[#This Row],[Total Recapture &amp; Penalties
Next FY &amp; After]]</f>
        <v>0</v>
      </c>
      <c r="CE280" s="18">
        <v>834.97439999999995</v>
      </c>
      <c r="CF280" s="18">
        <v>7006.4621999999999</v>
      </c>
      <c r="CG280" s="18">
        <v>8487.3068000000003</v>
      </c>
      <c r="CH280" s="18">
        <f>Table2[[#This Row],[Total Net Tax Revenue Generated
Through Current FY]]+Table2[[#This Row],[Total Net Tax Revenue Generated
Next FY &amp; After]]</f>
        <v>15493.769</v>
      </c>
      <c r="CI280" s="18">
        <v>0</v>
      </c>
      <c r="CJ280" s="18">
        <v>0</v>
      </c>
      <c r="CK280" s="18">
        <v>0</v>
      </c>
      <c r="CL280" s="18">
        <v>0</v>
      </c>
      <c r="CM280" s="43">
        <v>0</v>
      </c>
      <c r="CN280" s="43">
        <v>0</v>
      </c>
      <c r="CO280" s="43">
        <v>0</v>
      </c>
      <c r="CP280" s="43">
        <v>156</v>
      </c>
      <c r="CQ280" s="43">
        <f>Table2[[#This Row],[Total Number of Industrial Jobs]]+Table2[[#This Row],[Total Number of Restaurant Jobs]]+Table2[[#This Row],[Total Number of Retail Jobs]]+Table2[[#This Row],[Total Number of Other Jobs]]</f>
        <v>156</v>
      </c>
      <c r="CR280" s="43">
        <v>0</v>
      </c>
      <c r="CS280" s="43">
        <v>0</v>
      </c>
      <c r="CT280" s="43">
        <v>0</v>
      </c>
      <c r="CU280" s="43">
        <v>156</v>
      </c>
      <c r="CV280" s="43">
        <f>Table2[[#This Row],[Number of Industrial Jobs Earning a Living Wage or more]]+Table2[[#This Row],[Number of Restaurant Jobs Earning a Living Wage or more]]+Table2[[#This Row],[Number of Retail Jobs Earning a Living Wage or more]]+Table2[[#This Row],[Number of Other Jobs Earning a Living Wage or more]]</f>
        <v>156</v>
      </c>
      <c r="CW280" s="47">
        <v>0</v>
      </c>
      <c r="CX280" s="47">
        <v>0</v>
      </c>
      <c r="CY280" s="47">
        <v>0</v>
      </c>
      <c r="CZ280" s="47">
        <v>100</v>
      </c>
      <c r="DA280" s="42">
        <v>1</v>
      </c>
      <c r="DB280" s="4"/>
      <c r="DE280" s="3"/>
      <c r="DF280" s="4"/>
      <c r="DG280" s="4"/>
      <c r="DH280" s="11"/>
      <c r="DI280" s="3"/>
      <c r="DJ280" s="1"/>
      <c r="DK280" s="1"/>
      <c r="DL280" s="1"/>
    </row>
    <row r="281" spans="1:116" x14ac:dyDescent="0.2">
      <c r="A281" s="12">
        <v>94069</v>
      </c>
      <c r="B281" s="14" t="s">
        <v>899</v>
      </c>
      <c r="C281" s="15" t="s">
        <v>1550</v>
      </c>
      <c r="D281" s="15" t="s">
        <v>898</v>
      </c>
      <c r="E281" s="25" t="s">
        <v>1754</v>
      </c>
      <c r="F281" s="26" t="s">
        <v>13</v>
      </c>
      <c r="G281" s="16">
        <v>7350000</v>
      </c>
      <c r="H281" s="14" t="s">
        <v>22</v>
      </c>
      <c r="I281" s="14" t="s">
        <v>900</v>
      </c>
      <c r="J281" s="12">
        <v>17</v>
      </c>
      <c r="K281" s="14" t="s">
        <v>25</v>
      </c>
      <c r="L281" s="15" t="s">
        <v>2278</v>
      </c>
      <c r="M281" s="15" t="s">
        <v>2279</v>
      </c>
      <c r="N281" s="15">
        <v>11388</v>
      </c>
      <c r="O281" s="15">
        <v>11367</v>
      </c>
      <c r="P281" s="13">
        <v>64</v>
      </c>
      <c r="Q281" s="13">
        <v>21</v>
      </c>
      <c r="R281" s="13">
        <v>0</v>
      </c>
      <c r="S281" s="13">
        <v>0</v>
      </c>
      <c r="T281" s="13">
        <v>0</v>
      </c>
      <c r="U281" s="13">
        <v>0</v>
      </c>
      <c r="V281" s="13">
        <v>73</v>
      </c>
      <c r="W281" s="13">
        <v>0</v>
      </c>
      <c r="X281" s="13">
        <v>0</v>
      </c>
      <c r="Y281" s="13">
        <v>73</v>
      </c>
      <c r="Z281" s="13">
        <v>73</v>
      </c>
      <c r="AA281" s="13">
        <v>80.821917808219183</v>
      </c>
      <c r="AB281" s="13" t="s">
        <v>16</v>
      </c>
      <c r="AC281" s="13" t="s">
        <v>17</v>
      </c>
      <c r="AD281" s="17">
        <v>0</v>
      </c>
      <c r="AE281" s="13">
        <v>0</v>
      </c>
      <c r="AF281" s="13">
        <v>0</v>
      </c>
      <c r="AG281" s="13">
        <v>0</v>
      </c>
      <c r="AH281" s="13">
        <v>0</v>
      </c>
      <c r="AI281" s="18">
        <v>841.2432</v>
      </c>
      <c r="AJ281" s="18">
        <v>6604.5222000000003</v>
      </c>
      <c r="AK281" s="18">
        <v>8127.5020999999997</v>
      </c>
      <c r="AL281" s="27">
        <f>Table2[[#This Row],[Direct Tax Revenue
Through Current FY]]+Table2[[#This Row],[Direct Tax Revenue
Next FY &amp; After]]</f>
        <v>14732.024300000001</v>
      </c>
      <c r="AM281" s="18">
        <v>501.92860000000002</v>
      </c>
      <c r="AN281" s="18">
        <v>3497.0778</v>
      </c>
      <c r="AO281" s="18">
        <v>4849.2821000000004</v>
      </c>
      <c r="AP281" s="18">
        <f>Table2[[#This Row],[Indirect  &amp; Induced Tax Revenue
Through Current FY]]+Table2[[#This Row],[Indirect  &amp; Induced Tax Revenue
Next FY &amp; After]]</f>
        <v>8346.3598999999995</v>
      </c>
      <c r="AQ281" s="18">
        <v>1343.1718000000001</v>
      </c>
      <c r="AR281" s="18">
        <v>10101.6</v>
      </c>
      <c r="AS281" s="18">
        <v>12976.7842</v>
      </c>
      <c r="AT281" s="18">
        <f>Table2[[#This Row],[Total Tax Revenue Generated
Through Current FY]]+Table2[[#This Row],[Total Tax Revenues Generated 
Next FY &amp; After]]</f>
        <v>23078.3842</v>
      </c>
      <c r="AU281" s="18">
        <f>VLOOKUP(A:A,[1]AssistancePivot!$1:$1048576,86,FALSE)</f>
        <v>29.82</v>
      </c>
      <c r="AV281" s="18">
        <v>153.61709999999999</v>
      </c>
      <c r="AW281" s="18">
        <v>288.10050000000001</v>
      </c>
      <c r="AX281" s="18">
        <v>441.7176</v>
      </c>
      <c r="AY281" s="18">
        <v>0</v>
      </c>
      <c r="AZ281" s="18">
        <v>58.558500000000002</v>
      </c>
      <c r="BA281" s="18">
        <v>0</v>
      </c>
      <c r="BB281" s="18">
        <f>Table2[[#This Row],[MRT Savings
Through Current FY]]+Table2[[#This Row],[MRT Savings
Next FY &amp; After]]</f>
        <v>58.558500000000002</v>
      </c>
      <c r="BC281" s="18">
        <v>0</v>
      </c>
      <c r="BD281" s="18">
        <v>3.7770999999999999</v>
      </c>
      <c r="BE281" s="18">
        <v>0</v>
      </c>
      <c r="BF281" s="18">
        <f>Table2[[#This Row],[ST Savings
Through Current FY]]+Table2[[#This Row],[ST Savings
Next FY &amp; After]]</f>
        <v>3.7770999999999999</v>
      </c>
      <c r="BG281" s="18">
        <v>0</v>
      </c>
      <c r="BH281" s="18">
        <v>0</v>
      </c>
      <c r="BI281" s="18">
        <v>0</v>
      </c>
      <c r="BJ281" s="18">
        <f>Table2[[#This Row],[Energy Savings
Through Current FY]]+Table2[[#This Row],[Energy Savings
Next FY &amp; After]]</f>
        <v>0</v>
      </c>
      <c r="BK281" s="18">
        <v>0</v>
      </c>
      <c r="BL281" s="18">
        <v>0</v>
      </c>
      <c r="BM281" s="18">
        <v>0</v>
      </c>
      <c r="BN281" s="18">
        <f>Table2[[#This Row],[Bond Savings
Through Current FY]]+Table2[[#This Row],[Bond Savings
Next FY &amp; After]]</f>
        <v>0</v>
      </c>
      <c r="BO281" s="18">
        <v>29.82</v>
      </c>
      <c r="BP281" s="18">
        <v>215.95269999999999</v>
      </c>
      <c r="BQ281" s="18">
        <v>288.10050000000001</v>
      </c>
      <c r="BR281" s="18">
        <f>Table2[[#This Row],[Total Savings
Through Current FY]]+Table2[[#This Row],[Total Savings
Next FY &amp; After]]</f>
        <v>504.0532</v>
      </c>
      <c r="BS281" s="18">
        <v>0</v>
      </c>
      <c r="BT281" s="18">
        <v>0</v>
      </c>
      <c r="BU281" s="18">
        <v>0</v>
      </c>
      <c r="BV281" s="18">
        <f>Table2[[#This Row],[Recapture, Cancellation, or Reduction
Through Current FY]]+Table2[[#This Row],[Recapture, Cancellation, or Reduction
Next FY &amp; After]]</f>
        <v>0</v>
      </c>
      <c r="BW281" s="18">
        <v>0</v>
      </c>
      <c r="BX281" s="18">
        <v>0</v>
      </c>
      <c r="BY281" s="18">
        <v>0</v>
      </c>
      <c r="BZ281" s="18">
        <f>Table2[[#This Row],[Penalty Paid
Through Current FY]]+Table2[[#This Row],[Penalty Paid
Next FY &amp; After]]</f>
        <v>0</v>
      </c>
      <c r="CA281" s="18">
        <v>0</v>
      </c>
      <c r="CB281" s="18">
        <v>0</v>
      </c>
      <c r="CC281" s="18">
        <v>0</v>
      </c>
      <c r="CD281" s="18">
        <f>Table2[[#This Row],[Total Recapture &amp; Penalties
Through Current FY]]+Table2[[#This Row],[Total Recapture &amp; Penalties
Next FY &amp; After]]</f>
        <v>0</v>
      </c>
      <c r="CE281" s="18">
        <v>1313.3517999999999</v>
      </c>
      <c r="CF281" s="18">
        <v>9885.6473000000005</v>
      </c>
      <c r="CG281" s="18">
        <v>12688.6837</v>
      </c>
      <c r="CH281" s="18">
        <f>Table2[[#This Row],[Total Net Tax Revenue Generated
Through Current FY]]+Table2[[#This Row],[Total Net Tax Revenue Generated
Next FY &amp; After]]</f>
        <v>22574.330999999998</v>
      </c>
      <c r="CI281" s="18">
        <v>0</v>
      </c>
      <c r="CJ281" s="18">
        <v>0</v>
      </c>
      <c r="CK281" s="18">
        <v>0</v>
      </c>
      <c r="CL281" s="18">
        <v>0</v>
      </c>
      <c r="CM281" s="43">
        <v>73</v>
      </c>
      <c r="CN281" s="43">
        <v>0</v>
      </c>
      <c r="CO281" s="43">
        <v>0</v>
      </c>
      <c r="CP281" s="43">
        <v>0</v>
      </c>
      <c r="CQ281" s="43">
        <f>Table2[[#This Row],[Total Number of Industrial Jobs]]+Table2[[#This Row],[Total Number of Restaurant Jobs]]+Table2[[#This Row],[Total Number of Retail Jobs]]+Table2[[#This Row],[Total Number of Other Jobs]]</f>
        <v>73</v>
      </c>
      <c r="CR281" s="43">
        <v>73</v>
      </c>
      <c r="CS281" s="43">
        <v>0</v>
      </c>
      <c r="CT281" s="43">
        <v>0</v>
      </c>
      <c r="CU281" s="43">
        <v>0</v>
      </c>
      <c r="CV281" s="43">
        <f>Table2[[#This Row],[Number of Industrial Jobs Earning a Living Wage or more]]+Table2[[#This Row],[Number of Restaurant Jobs Earning a Living Wage or more]]+Table2[[#This Row],[Number of Retail Jobs Earning a Living Wage or more]]+Table2[[#This Row],[Number of Other Jobs Earning a Living Wage or more]]</f>
        <v>73</v>
      </c>
      <c r="CW281" s="47">
        <v>100</v>
      </c>
      <c r="CX281" s="47">
        <v>0</v>
      </c>
      <c r="CY281" s="47">
        <v>0</v>
      </c>
      <c r="CZ281" s="47">
        <v>0</v>
      </c>
      <c r="DA281" s="42">
        <v>1</v>
      </c>
      <c r="DB281" s="4"/>
      <c r="DE281" s="3"/>
      <c r="DF281" s="4"/>
      <c r="DG281" s="4"/>
      <c r="DH281" s="11"/>
      <c r="DI281" s="3"/>
      <c r="DJ281" s="1"/>
      <c r="DK281" s="1"/>
      <c r="DL281" s="1"/>
    </row>
    <row r="282" spans="1:116" x14ac:dyDescent="0.2">
      <c r="A282" s="12">
        <v>94078</v>
      </c>
      <c r="B282" s="14" t="s">
        <v>919</v>
      </c>
      <c r="C282" s="15" t="s">
        <v>1541</v>
      </c>
      <c r="D282" s="15" t="s">
        <v>921</v>
      </c>
      <c r="E282" s="25" t="s">
        <v>1767</v>
      </c>
      <c r="F282" s="26" t="s">
        <v>477</v>
      </c>
      <c r="G282" s="16">
        <v>10700000</v>
      </c>
      <c r="H282" s="14" t="s">
        <v>91</v>
      </c>
      <c r="I282" s="14" t="s">
        <v>920</v>
      </c>
      <c r="J282" s="12">
        <v>1</v>
      </c>
      <c r="K282" s="14" t="s">
        <v>94</v>
      </c>
      <c r="L282" s="15" t="s">
        <v>2287</v>
      </c>
      <c r="M282" s="15" t="s">
        <v>2223</v>
      </c>
      <c r="N282" s="15">
        <v>6214</v>
      </c>
      <c r="O282" s="15">
        <v>35043</v>
      </c>
      <c r="P282" s="13">
        <v>83</v>
      </c>
      <c r="Q282" s="13">
        <v>10</v>
      </c>
      <c r="R282" s="13">
        <v>0</v>
      </c>
      <c r="S282" s="13">
        <v>0</v>
      </c>
      <c r="T282" s="13">
        <v>56</v>
      </c>
      <c r="U282" s="13">
        <v>0</v>
      </c>
      <c r="V282" s="13">
        <v>49</v>
      </c>
      <c r="W282" s="13">
        <v>0</v>
      </c>
      <c r="X282" s="13">
        <v>0</v>
      </c>
      <c r="Y282" s="13">
        <v>105</v>
      </c>
      <c r="Z282" s="13">
        <v>77</v>
      </c>
      <c r="AA282" s="13">
        <v>95.238095238095227</v>
      </c>
      <c r="AB282" s="13" t="s">
        <v>16</v>
      </c>
      <c r="AC282" s="13" t="s">
        <v>17</v>
      </c>
      <c r="AD282" s="17">
        <v>0</v>
      </c>
      <c r="AE282" s="13">
        <v>0</v>
      </c>
      <c r="AF282" s="13">
        <v>0</v>
      </c>
      <c r="AG282" s="13">
        <v>0</v>
      </c>
      <c r="AH282" s="13">
        <v>0</v>
      </c>
      <c r="AI282" s="18">
        <v>119.59780000000001</v>
      </c>
      <c r="AJ282" s="18">
        <v>1077.4416000000001</v>
      </c>
      <c r="AK282" s="18">
        <v>1461.2855</v>
      </c>
      <c r="AL282" s="27">
        <f>Table2[[#This Row],[Direct Tax Revenue
Through Current FY]]+Table2[[#This Row],[Direct Tax Revenue
Next FY &amp; After]]</f>
        <v>2538.7271000000001</v>
      </c>
      <c r="AM282" s="18">
        <v>241.0693</v>
      </c>
      <c r="AN282" s="18">
        <v>2150.0702000000001</v>
      </c>
      <c r="AO282" s="18">
        <v>2945.4607999999998</v>
      </c>
      <c r="AP282" s="18">
        <f>Table2[[#This Row],[Indirect  &amp; Induced Tax Revenue
Through Current FY]]+Table2[[#This Row],[Indirect  &amp; Induced Tax Revenue
Next FY &amp; After]]</f>
        <v>5095.5309999999999</v>
      </c>
      <c r="AQ282" s="18">
        <v>360.6671</v>
      </c>
      <c r="AR282" s="18">
        <v>3227.5118000000002</v>
      </c>
      <c r="AS282" s="18">
        <v>4406.7462999999998</v>
      </c>
      <c r="AT282" s="18">
        <f>Table2[[#This Row],[Total Tax Revenue Generated
Through Current FY]]+Table2[[#This Row],[Total Tax Revenues Generated 
Next FY &amp; After]]</f>
        <v>7634.2581</v>
      </c>
      <c r="AU282" s="18">
        <f>VLOOKUP(A:A,[1]AssistancePivot!$1:$1048576,86,FALSE)</f>
        <v>0</v>
      </c>
      <c r="AV282" s="18">
        <v>0</v>
      </c>
      <c r="AW282" s="18">
        <v>0</v>
      </c>
      <c r="AX282" s="18">
        <v>0</v>
      </c>
      <c r="AY282" s="18">
        <v>0</v>
      </c>
      <c r="AZ282" s="18">
        <v>126.94499999999999</v>
      </c>
      <c r="BA282" s="18">
        <v>0</v>
      </c>
      <c r="BB282" s="18">
        <f>Table2[[#This Row],[MRT Savings
Through Current FY]]+Table2[[#This Row],[MRT Savings
Next FY &amp; After]]</f>
        <v>126.94499999999999</v>
      </c>
      <c r="BC282" s="18">
        <v>0</v>
      </c>
      <c r="BD282" s="18">
        <v>0</v>
      </c>
      <c r="BE282" s="18">
        <v>0</v>
      </c>
      <c r="BF282" s="18">
        <f>Table2[[#This Row],[ST Savings
Through Current FY]]+Table2[[#This Row],[ST Savings
Next FY &amp; After]]</f>
        <v>0</v>
      </c>
      <c r="BG282" s="18">
        <v>0</v>
      </c>
      <c r="BH282" s="18">
        <v>0</v>
      </c>
      <c r="BI282" s="18">
        <v>0</v>
      </c>
      <c r="BJ282" s="18">
        <f>Table2[[#This Row],[Energy Savings
Through Current FY]]+Table2[[#This Row],[Energy Savings
Next FY &amp; After]]</f>
        <v>0</v>
      </c>
      <c r="BK282" s="18">
        <v>4.2984999999999998</v>
      </c>
      <c r="BL282" s="18">
        <v>24.2193</v>
      </c>
      <c r="BM282" s="18">
        <v>36.6462</v>
      </c>
      <c r="BN282" s="18">
        <f>Table2[[#This Row],[Bond Savings
Through Current FY]]+Table2[[#This Row],[Bond Savings
Next FY &amp; After]]</f>
        <v>60.865499999999997</v>
      </c>
      <c r="BO282" s="18">
        <v>4.2984999999999998</v>
      </c>
      <c r="BP282" s="18">
        <v>151.1643</v>
      </c>
      <c r="BQ282" s="18">
        <v>36.6462</v>
      </c>
      <c r="BR282" s="18">
        <f>Table2[[#This Row],[Total Savings
Through Current FY]]+Table2[[#This Row],[Total Savings
Next FY &amp; After]]</f>
        <v>187.81049999999999</v>
      </c>
      <c r="BS282" s="18">
        <v>0</v>
      </c>
      <c r="BT282" s="18">
        <v>0</v>
      </c>
      <c r="BU282" s="18">
        <v>0</v>
      </c>
      <c r="BV282" s="18">
        <f>Table2[[#This Row],[Recapture, Cancellation, or Reduction
Through Current FY]]+Table2[[#This Row],[Recapture, Cancellation, or Reduction
Next FY &amp; After]]</f>
        <v>0</v>
      </c>
      <c r="BW282" s="18">
        <v>0</v>
      </c>
      <c r="BX282" s="18">
        <v>0</v>
      </c>
      <c r="BY282" s="18">
        <v>0</v>
      </c>
      <c r="BZ282" s="18">
        <f>Table2[[#This Row],[Penalty Paid
Through Current FY]]+Table2[[#This Row],[Penalty Paid
Next FY &amp; After]]</f>
        <v>0</v>
      </c>
      <c r="CA282" s="18">
        <v>0</v>
      </c>
      <c r="CB282" s="18">
        <v>0</v>
      </c>
      <c r="CC282" s="18">
        <v>0</v>
      </c>
      <c r="CD282" s="18">
        <f>Table2[[#This Row],[Total Recapture &amp; Penalties
Through Current FY]]+Table2[[#This Row],[Total Recapture &amp; Penalties
Next FY &amp; After]]</f>
        <v>0</v>
      </c>
      <c r="CE282" s="18">
        <v>356.36860000000001</v>
      </c>
      <c r="CF282" s="18">
        <v>3076.3474999999999</v>
      </c>
      <c r="CG282" s="18">
        <v>4370.1000999999997</v>
      </c>
      <c r="CH282" s="18">
        <f>Table2[[#This Row],[Total Net Tax Revenue Generated
Through Current FY]]+Table2[[#This Row],[Total Net Tax Revenue Generated
Next FY &amp; After]]</f>
        <v>7446.4475999999995</v>
      </c>
      <c r="CI282" s="18">
        <v>0</v>
      </c>
      <c r="CJ282" s="18">
        <v>0</v>
      </c>
      <c r="CK282" s="18">
        <v>0</v>
      </c>
      <c r="CL282" s="18">
        <v>0</v>
      </c>
      <c r="CM282" s="43">
        <v>8</v>
      </c>
      <c r="CN282" s="43">
        <v>0</v>
      </c>
      <c r="CO282" s="43">
        <v>22</v>
      </c>
      <c r="CP282" s="43">
        <v>75</v>
      </c>
      <c r="CQ282" s="43">
        <f>Table2[[#This Row],[Total Number of Industrial Jobs]]+Table2[[#This Row],[Total Number of Restaurant Jobs]]+Table2[[#This Row],[Total Number of Retail Jobs]]+Table2[[#This Row],[Total Number of Other Jobs]]</f>
        <v>105</v>
      </c>
      <c r="CR282" s="43">
        <v>8</v>
      </c>
      <c r="CS282" s="43">
        <v>0</v>
      </c>
      <c r="CT282" s="43">
        <v>22</v>
      </c>
      <c r="CU282" s="43">
        <v>75</v>
      </c>
      <c r="CV282" s="43">
        <f>Table2[[#This Row],[Number of Industrial Jobs Earning a Living Wage or more]]+Table2[[#This Row],[Number of Restaurant Jobs Earning a Living Wage or more]]+Table2[[#This Row],[Number of Retail Jobs Earning a Living Wage or more]]+Table2[[#This Row],[Number of Other Jobs Earning a Living Wage or more]]</f>
        <v>105</v>
      </c>
      <c r="CW282" s="47">
        <v>100</v>
      </c>
      <c r="CX282" s="47">
        <v>0</v>
      </c>
      <c r="CY282" s="47">
        <v>100</v>
      </c>
      <c r="CZ282" s="47">
        <v>100</v>
      </c>
      <c r="DA282" s="42">
        <v>1</v>
      </c>
      <c r="DB282" s="4"/>
      <c r="DE282" s="3"/>
      <c r="DF282" s="4"/>
      <c r="DG282" s="4"/>
      <c r="DH282" s="11"/>
      <c r="DI282" s="3"/>
      <c r="DJ282" s="1"/>
      <c r="DK282" s="1"/>
      <c r="DL282" s="1"/>
    </row>
    <row r="283" spans="1:116" x14ac:dyDescent="0.2">
      <c r="A283" s="12">
        <v>94222</v>
      </c>
      <c r="B283" s="14" t="s">
        <v>1247</v>
      </c>
      <c r="C283" s="15" t="s">
        <v>1524</v>
      </c>
      <c r="D283" s="15" t="s">
        <v>1829</v>
      </c>
      <c r="E283" s="25" t="s">
        <v>1830</v>
      </c>
      <c r="F283" s="26" t="s">
        <v>477</v>
      </c>
      <c r="G283" s="16">
        <v>10653000</v>
      </c>
      <c r="H283" s="14" t="s">
        <v>91</v>
      </c>
      <c r="I283" s="14" t="s">
        <v>1248</v>
      </c>
      <c r="J283" s="12">
        <v>35</v>
      </c>
      <c r="K283" s="14" t="s">
        <v>12</v>
      </c>
      <c r="L283" s="15" t="s">
        <v>2393</v>
      </c>
      <c r="M283" s="15" t="s">
        <v>2018</v>
      </c>
      <c r="N283" s="15">
        <v>9125</v>
      </c>
      <c r="O283" s="15">
        <v>34000</v>
      </c>
      <c r="P283" s="13">
        <v>0</v>
      </c>
      <c r="Q283" s="13">
        <v>19</v>
      </c>
      <c r="R283" s="13">
        <v>0</v>
      </c>
      <c r="S283" s="13">
        <v>0</v>
      </c>
      <c r="T283" s="13">
        <v>0</v>
      </c>
      <c r="U283" s="13">
        <v>0</v>
      </c>
      <c r="V283" s="13">
        <v>0</v>
      </c>
      <c r="W283" s="13">
        <v>0</v>
      </c>
      <c r="X283" s="13">
        <v>30</v>
      </c>
      <c r="Y283" s="13">
        <v>0</v>
      </c>
      <c r="Z283" s="13">
        <v>0</v>
      </c>
      <c r="AA283" s="13">
        <v>0</v>
      </c>
      <c r="AB283" s="13" t="s">
        <v>16</v>
      </c>
      <c r="AC283" s="13" t="s">
        <v>16</v>
      </c>
      <c r="AD283" s="17">
        <v>0</v>
      </c>
      <c r="AE283" s="13">
        <v>0</v>
      </c>
      <c r="AF283" s="13">
        <v>0</v>
      </c>
      <c r="AG283" s="13">
        <v>0</v>
      </c>
      <c r="AH283" s="13">
        <v>0</v>
      </c>
      <c r="AI283" s="18">
        <v>129.26429999999999</v>
      </c>
      <c r="AJ283" s="18">
        <v>375.05439999999999</v>
      </c>
      <c r="AK283" s="18">
        <v>0</v>
      </c>
      <c r="AL283" s="27">
        <f>Table2[[#This Row],[Direct Tax Revenue
Through Current FY]]+Table2[[#This Row],[Direct Tax Revenue
Next FY &amp; After]]</f>
        <v>375.05439999999999</v>
      </c>
      <c r="AM283" s="18">
        <v>223.1533</v>
      </c>
      <c r="AN283" s="18">
        <v>345.48919999999998</v>
      </c>
      <c r="AO283" s="18">
        <v>2216.9292999999998</v>
      </c>
      <c r="AP283" s="18">
        <f>Table2[[#This Row],[Indirect  &amp; Induced Tax Revenue
Through Current FY]]+Table2[[#This Row],[Indirect  &amp; Induced Tax Revenue
Next FY &amp; After]]</f>
        <v>2562.4184999999998</v>
      </c>
      <c r="AQ283" s="18">
        <v>352.41759999999999</v>
      </c>
      <c r="AR283" s="18">
        <v>720.54359999999997</v>
      </c>
      <c r="AS283" s="18">
        <v>2216.9292999999998</v>
      </c>
      <c r="AT283" s="18">
        <f>Table2[[#This Row],[Total Tax Revenue Generated
Through Current FY]]+Table2[[#This Row],[Total Tax Revenues Generated 
Next FY &amp; After]]</f>
        <v>2937.4728999999998</v>
      </c>
      <c r="AU283" s="18">
        <f>VLOOKUP(A:A,[1]AssistancePivot!$1:$1048576,86,FALSE)</f>
        <v>0</v>
      </c>
      <c r="AV283" s="18">
        <v>0</v>
      </c>
      <c r="AW283" s="18">
        <v>0</v>
      </c>
      <c r="AX283" s="18">
        <v>0</v>
      </c>
      <c r="AY283" s="18">
        <v>0</v>
      </c>
      <c r="AZ283" s="18">
        <v>174.70580000000001</v>
      </c>
      <c r="BA283" s="18">
        <v>0</v>
      </c>
      <c r="BB283" s="18">
        <f>Table2[[#This Row],[MRT Savings
Through Current FY]]+Table2[[#This Row],[MRT Savings
Next FY &amp; After]]</f>
        <v>174.70580000000001</v>
      </c>
      <c r="BC283" s="18">
        <v>0</v>
      </c>
      <c r="BD283" s="18">
        <v>0</v>
      </c>
      <c r="BE283" s="18">
        <v>0</v>
      </c>
      <c r="BF283" s="18">
        <f>Table2[[#This Row],[ST Savings
Through Current FY]]+Table2[[#This Row],[ST Savings
Next FY &amp; After]]</f>
        <v>0</v>
      </c>
      <c r="BG283" s="18">
        <v>0</v>
      </c>
      <c r="BH283" s="18">
        <v>0</v>
      </c>
      <c r="BI283" s="18">
        <v>0</v>
      </c>
      <c r="BJ283" s="18">
        <f>Table2[[#This Row],[Energy Savings
Through Current FY]]+Table2[[#This Row],[Energy Savings
Next FY &amp; After]]</f>
        <v>0</v>
      </c>
      <c r="BK283" s="18">
        <v>3.5369999999999999</v>
      </c>
      <c r="BL283" s="18">
        <v>4.1077000000000004</v>
      </c>
      <c r="BM283" s="18">
        <v>40.831400000000002</v>
      </c>
      <c r="BN283" s="18">
        <f>Table2[[#This Row],[Bond Savings
Through Current FY]]+Table2[[#This Row],[Bond Savings
Next FY &amp; After]]</f>
        <v>44.939100000000003</v>
      </c>
      <c r="BO283" s="18">
        <v>3.5369999999999999</v>
      </c>
      <c r="BP283" s="18">
        <v>178.8135</v>
      </c>
      <c r="BQ283" s="18">
        <v>40.831400000000002</v>
      </c>
      <c r="BR283" s="18">
        <f>Table2[[#This Row],[Total Savings
Through Current FY]]+Table2[[#This Row],[Total Savings
Next FY &amp; After]]</f>
        <v>219.64490000000001</v>
      </c>
      <c r="BS283" s="18">
        <v>0</v>
      </c>
      <c r="BT283" s="18">
        <v>0</v>
      </c>
      <c r="BU283" s="18">
        <v>0</v>
      </c>
      <c r="BV283" s="18">
        <f>Table2[[#This Row],[Recapture, Cancellation, or Reduction
Through Current FY]]+Table2[[#This Row],[Recapture, Cancellation, or Reduction
Next FY &amp; After]]</f>
        <v>0</v>
      </c>
      <c r="BW283" s="18">
        <v>0</v>
      </c>
      <c r="BX283" s="18">
        <v>0</v>
      </c>
      <c r="BY283" s="18">
        <v>0</v>
      </c>
      <c r="BZ283" s="18">
        <f>Table2[[#This Row],[Penalty Paid
Through Current FY]]+Table2[[#This Row],[Penalty Paid
Next FY &amp; After]]</f>
        <v>0</v>
      </c>
      <c r="CA283" s="18">
        <v>0</v>
      </c>
      <c r="CB283" s="18">
        <v>0</v>
      </c>
      <c r="CC283" s="18">
        <v>0</v>
      </c>
      <c r="CD283" s="18">
        <f>Table2[[#This Row],[Total Recapture &amp; Penalties
Through Current FY]]+Table2[[#This Row],[Total Recapture &amp; Penalties
Next FY &amp; After]]</f>
        <v>0</v>
      </c>
      <c r="CE283" s="18">
        <v>348.88060000000002</v>
      </c>
      <c r="CF283" s="18">
        <v>541.73009999999999</v>
      </c>
      <c r="CG283" s="18">
        <v>2176.0979000000002</v>
      </c>
      <c r="CH283" s="18">
        <f>Table2[[#This Row],[Total Net Tax Revenue Generated
Through Current FY]]+Table2[[#This Row],[Total Net Tax Revenue Generated
Next FY &amp; After]]</f>
        <v>2717.8280000000004</v>
      </c>
      <c r="CI283" s="18">
        <v>6268.9318000000003</v>
      </c>
      <c r="CJ283" s="18">
        <v>0</v>
      </c>
      <c r="CK283" s="18">
        <v>0</v>
      </c>
      <c r="CL283" s="18">
        <v>0</v>
      </c>
      <c r="CM283" s="43">
        <v>0</v>
      </c>
      <c r="CN283" s="43">
        <v>0</v>
      </c>
      <c r="CO283" s="43">
        <v>0</v>
      </c>
      <c r="CP283" s="43">
        <v>30</v>
      </c>
      <c r="CQ283" s="43">
        <f>Table2[[#This Row],[Total Number of Industrial Jobs]]+Table2[[#This Row],[Total Number of Restaurant Jobs]]+Table2[[#This Row],[Total Number of Retail Jobs]]+Table2[[#This Row],[Total Number of Other Jobs]]</f>
        <v>30</v>
      </c>
      <c r="CR283" s="43">
        <v>0</v>
      </c>
      <c r="CS283" s="43">
        <v>0</v>
      </c>
      <c r="CT283" s="43">
        <v>0</v>
      </c>
      <c r="CU283" s="43">
        <v>30</v>
      </c>
      <c r="CV283" s="43">
        <f>Table2[[#This Row],[Number of Industrial Jobs Earning a Living Wage or more]]+Table2[[#This Row],[Number of Restaurant Jobs Earning a Living Wage or more]]+Table2[[#This Row],[Number of Retail Jobs Earning a Living Wage or more]]+Table2[[#This Row],[Number of Other Jobs Earning a Living Wage or more]]</f>
        <v>30</v>
      </c>
      <c r="CW283" s="47">
        <v>0</v>
      </c>
      <c r="CX283" s="47">
        <v>0</v>
      </c>
      <c r="CY283" s="47">
        <v>0</v>
      </c>
      <c r="CZ283" s="47">
        <v>100</v>
      </c>
      <c r="DA283" s="42">
        <v>1</v>
      </c>
      <c r="DB283" s="4"/>
      <c r="DE283" s="3"/>
      <c r="DF283" s="4"/>
      <c r="DG283" s="4"/>
      <c r="DH283" s="11"/>
      <c r="DI283" s="3"/>
      <c r="DJ283" s="1"/>
      <c r="DK283" s="1"/>
      <c r="DL283" s="1"/>
    </row>
    <row r="284" spans="1:116" x14ac:dyDescent="0.2">
      <c r="A284" s="12">
        <v>93958</v>
      </c>
      <c r="B284" s="14" t="s">
        <v>749</v>
      </c>
      <c r="C284" s="15" t="s">
        <v>1524</v>
      </c>
      <c r="D284" s="15" t="s">
        <v>751</v>
      </c>
      <c r="E284" s="25" t="s">
        <v>1735</v>
      </c>
      <c r="F284" s="26" t="s">
        <v>477</v>
      </c>
      <c r="G284" s="16">
        <v>81650000</v>
      </c>
      <c r="H284" s="14" t="s">
        <v>91</v>
      </c>
      <c r="I284" s="14" t="s">
        <v>750</v>
      </c>
      <c r="J284" s="12">
        <v>5</v>
      </c>
      <c r="K284" s="14" t="s">
        <v>94</v>
      </c>
      <c r="L284" s="15" t="s">
        <v>2221</v>
      </c>
      <c r="M284" s="15" t="s">
        <v>1960</v>
      </c>
      <c r="N284" s="15">
        <v>28150</v>
      </c>
      <c r="O284" s="15">
        <v>148565</v>
      </c>
      <c r="P284" s="13">
        <v>248</v>
      </c>
      <c r="Q284" s="13">
        <v>0</v>
      </c>
      <c r="R284" s="13">
        <v>0</v>
      </c>
      <c r="S284" s="13">
        <v>0</v>
      </c>
      <c r="T284" s="13">
        <v>18</v>
      </c>
      <c r="U284" s="13">
        <v>9</v>
      </c>
      <c r="V284" s="13">
        <v>265</v>
      </c>
      <c r="W284" s="13">
        <v>0</v>
      </c>
      <c r="X284" s="13">
        <v>0</v>
      </c>
      <c r="Y284" s="13">
        <v>292</v>
      </c>
      <c r="Z284" s="13">
        <v>283</v>
      </c>
      <c r="AA284" s="13">
        <v>91.780821917808225</v>
      </c>
      <c r="AB284" s="13" t="s">
        <v>16</v>
      </c>
      <c r="AC284" s="13" t="s">
        <v>17</v>
      </c>
      <c r="AD284" s="17">
        <v>205</v>
      </c>
      <c r="AE284" s="13">
        <v>1</v>
      </c>
      <c r="AF284" s="13">
        <v>17</v>
      </c>
      <c r="AG284" s="13">
        <v>69</v>
      </c>
      <c r="AH284" s="13">
        <v>0</v>
      </c>
      <c r="AI284" s="18">
        <v>560.40319999999997</v>
      </c>
      <c r="AJ284" s="18">
        <v>5007.9961999999996</v>
      </c>
      <c r="AK284" s="18">
        <v>5692.6765999999998</v>
      </c>
      <c r="AL284" s="27">
        <f>Table2[[#This Row],[Direct Tax Revenue
Through Current FY]]+Table2[[#This Row],[Direct Tax Revenue
Next FY &amp; After]]</f>
        <v>10700.6728</v>
      </c>
      <c r="AM284" s="18">
        <v>1050.6972000000001</v>
      </c>
      <c r="AN284" s="18">
        <v>7366.4727000000003</v>
      </c>
      <c r="AO284" s="18">
        <v>10673.176100000001</v>
      </c>
      <c r="AP284" s="18">
        <f>Table2[[#This Row],[Indirect  &amp; Induced Tax Revenue
Through Current FY]]+Table2[[#This Row],[Indirect  &amp; Induced Tax Revenue
Next FY &amp; After]]</f>
        <v>18039.648800000003</v>
      </c>
      <c r="AQ284" s="18">
        <v>1611.1004</v>
      </c>
      <c r="AR284" s="18">
        <v>12374.4689</v>
      </c>
      <c r="AS284" s="18">
        <v>16365.852699999999</v>
      </c>
      <c r="AT284" s="18">
        <f>Table2[[#This Row],[Total Tax Revenue Generated
Through Current FY]]+Table2[[#This Row],[Total Tax Revenues Generated 
Next FY &amp; After]]</f>
        <v>28740.321599999999</v>
      </c>
      <c r="AU284" s="18">
        <f>VLOOKUP(A:A,[1]AssistancePivot!$1:$1048576,86,FALSE)</f>
        <v>0</v>
      </c>
      <c r="AV284" s="18">
        <v>0</v>
      </c>
      <c r="AW284" s="18">
        <v>0</v>
      </c>
      <c r="AX284" s="18">
        <v>0</v>
      </c>
      <c r="AY284" s="18">
        <v>0</v>
      </c>
      <c r="AZ284" s="18">
        <v>1446.9328</v>
      </c>
      <c r="BA284" s="18">
        <v>0</v>
      </c>
      <c r="BB284" s="18">
        <f>Table2[[#This Row],[MRT Savings
Through Current FY]]+Table2[[#This Row],[MRT Savings
Next FY &amp; After]]</f>
        <v>1446.9328</v>
      </c>
      <c r="BC284" s="18">
        <v>0</v>
      </c>
      <c r="BD284" s="18">
        <v>0</v>
      </c>
      <c r="BE284" s="18">
        <v>0</v>
      </c>
      <c r="BF284" s="18">
        <f>Table2[[#This Row],[ST Savings
Through Current FY]]+Table2[[#This Row],[ST Savings
Next FY &amp; After]]</f>
        <v>0</v>
      </c>
      <c r="BG284" s="18">
        <v>0</v>
      </c>
      <c r="BH284" s="18">
        <v>0</v>
      </c>
      <c r="BI284" s="18">
        <v>0</v>
      </c>
      <c r="BJ284" s="18">
        <f>Table2[[#This Row],[Energy Savings
Through Current FY]]+Table2[[#This Row],[Energy Savings
Next FY &amp; After]]</f>
        <v>0</v>
      </c>
      <c r="BK284" s="18">
        <v>35.042700000000004</v>
      </c>
      <c r="BL284" s="18">
        <v>273.87490000000003</v>
      </c>
      <c r="BM284" s="18">
        <v>254.25229999999999</v>
      </c>
      <c r="BN284" s="18">
        <f>Table2[[#This Row],[Bond Savings
Through Current FY]]+Table2[[#This Row],[Bond Savings
Next FY &amp; After]]</f>
        <v>528.12720000000002</v>
      </c>
      <c r="BO284" s="18">
        <v>35.042700000000004</v>
      </c>
      <c r="BP284" s="18">
        <v>1720.8077000000001</v>
      </c>
      <c r="BQ284" s="18">
        <v>254.25229999999999</v>
      </c>
      <c r="BR284" s="18">
        <f>Table2[[#This Row],[Total Savings
Through Current FY]]+Table2[[#This Row],[Total Savings
Next FY &amp; After]]</f>
        <v>1975.06</v>
      </c>
      <c r="BS284" s="18">
        <v>0</v>
      </c>
      <c r="BT284" s="18">
        <v>0</v>
      </c>
      <c r="BU284" s="18">
        <v>0</v>
      </c>
      <c r="BV284" s="18">
        <f>Table2[[#This Row],[Recapture, Cancellation, or Reduction
Through Current FY]]+Table2[[#This Row],[Recapture, Cancellation, or Reduction
Next FY &amp; After]]</f>
        <v>0</v>
      </c>
      <c r="BW284" s="18">
        <v>0</v>
      </c>
      <c r="BX284" s="18">
        <v>0</v>
      </c>
      <c r="BY284" s="18">
        <v>0</v>
      </c>
      <c r="BZ284" s="18">
        <f>Table2[[#This Row],[Penalty Paid
Through Current FY]]+Table2[[#This Row],[Penalty Paid
Next FY &amp; After]]</f>
        <v>0</v>
      </c>
      <c r="CA284" s="18">
        <v>0</v>
      </c>
      <c r="CB284" s="18">
        <v>0</v>
      </c>
      <c r="CC284" s="18">
        <v>0</v>
      </c>
      <c r="CD284" s="18">
        <f>Table2[[#This Row],[Total Recapture &amp; Penalties
Through Current FY]]+Table2[[#This Row],[Total Recapture &amp; Penalties
Next FY &amp; After]]</f>
        <v>0</v>
      </c>
      <c r="CE284" s="18">
        <v>1576.0577000000001</v>
      </c>
      <c r="CF284" s="18">
        <v>10653.6612</v>
      </c>
      <c r="CG284" s="18">
        <v>16111.600399999999</v>
      </c>
      <c r="CH284" s="18">
        <f>Table2[[#This Row],[Total Net Tax Revenue Generated
Through Current FY]]+Table2[[#This Row],[Total Net Tax Revenue Generated
Next FY &amp; After]]</f>
        <v>26765.261599999998</v>
      </c>
      <c r="CI284" s="18">
        <v>0</v>
      </c>
      <c r="CJ284" s="18">
        <v>0</v>
      </c>
      <c r="CK284" s="18">
        <v>0</v>
      </c>
      <c r="CL284" s="18">
        <v>0</v>
      </c>
      <c r="CM284" s="43">
        <v>0</v>
      </c>
      <c r="CN284" s="43">
        <v>0</v>
      </c>
      <c r="CO284" s="43">
        <v>0</v>
      </c>
      <c r="CP284" s="43">
        <v>292</v>
      </c>
      <c r="CQ284" s="43">
        <f>Table2[[#This Row],[Total Number of Industrial Jobs]]+Table2[[#This Row],[Total Number of Restaurant Jobs]]+Table2[[#This Row],[Total Number of Retail Jobs]]+Table2[[#This Row],[Total Number of Other Jobs]]</f>
        <v>292</v>
      </c>
      <c r="CR284" s="43">
        <v>0</v>
      </c>
      <c r="CS284" s="43">
        <v>0</v>
      </c>
      <c r="CT284" s="43">
        <v>0</v>
      </c>
      <c r="CU284" s="43">
        <v>292</v>
      </c>
      <c r="CV284" s="43">
        <f>Table2[[#This Row],[Number of Industrial Jobs Earning a Living Wage or more]]+Table2[[#This Row],[Number of Restaurant Jobs Earning a Living Wage or more]]+Table2[[#This Row],[Number of Retail Jobs Earning a Living Wage or more]]+Table2[[#This Row],[Number of Other Jobs Earning a Living Wage or more]]</f>
        <v>292</v>
      </c>
      <c r="CW284" s="47">
        <v>0</v>
      </c>
      <c r="CX284" s="47">
        <v>0</v>
      </c>
      <c r="CY284" s="47">
        <v>0</v>
      </c>
      <c r="CZ284" s="47">
        <v>100</v>
      </c>
      <c r="DA284" s="42">
        <v>1</v>
      </c>
      <c r="DB284" s="4"/>
      <c r="DE284" s="3"/>
      <c r="DF284" s="4"/>
      <c r="DG284" s="4"/>
      <c r="DH284" s="11"/>
      <c r="DI284" s="3"/>
      <c r="DJ284" s="1"/>
      <c r="DK284" s="1"/>
      <c r="DL284" s="1"/>
    </row>
    <row r="285" spans="1:116" x14ac:dyDescent="0.2">
      <c r="A285" s="12">
        <v>92845</v>
      </c>
      <c r="B285" s="14" t="s">
        <v>292</v>
      </c>
      <c r="C285" s="15" t="s">
        <v>1520</v>
      </c>
      <c r="D285" s="15" t="s">
        <v>294</v>
      </c>
      <c r="E285" s="25" t="s">
        <v>1665</v>
      </c>
      <c r="F285" s="26" t="s">
        <v>13</v>
      </c>
      <c r="G285" s="16">
        <v>6065000</v>
      </c>
      <c r="H285" s="14" t="s">
        <v>22</v>
      </c>
      <c r="I285" s="14" t="s">
        <v>293</v>
      </c>
      <c r="J285" s="12">
        <v>34</v>
      </c>
      <c r="K285" s="14" t="s">
        <v>20</v>
      </c>
      <c r="L285" s="15" t="s">
        <v>1961</v>
      </c>
      <c r="M285" s="15" t="s">
        <v>1962</v>
      </c>
      <c r="N285" s="15">
        <v>43370</v>
      </c>
      <c r="O285" s="15">
        <v>40000</v>
      </c>
      <c r="P285" s="13">
        <v>0</v>
      </c>
      <c r="Q285" s="13">
        <v>8</v>
      </c>
      <c r="R285" s="13">
        <v>0</v>
      </c>
      <c r="S285" s="13">
        <v>0</v>
      </c>
      <c r="T285" s="13">
        <v>0</v>
      </c>
      <c r="U285" s="13">
        <v>0</v>
      </c>
      <c r="V285" s="13">
        <v>42</v>
      </c>
      <c r="W285" s="13">
        <v>0</v>
      </c>
      <c r="X285" s="13">
        <v>0</v>
      </c>
      <c r="Y285" s="13">
        <v>42</v>
      </c>
      <c r="Z285" s="13">
        <v>42</v>
      </c>
      <c r="AA285" s="13">
        <v>73.80952380952381</v>
      </c>
      <c r="AB285" s="13" t="s">
        <v>16</v>
      </c>
      <c r="AC285" s="13" t="s">
        <v>17</v>
      </c>
      <c r="AD285" s="17">
        <v>0</v>
      </c>
      <c r="AE285" s="13">
        <v>0</v>
      </c>
      <c r="AF285" s="13">
        <v>0</v>
      </c>
      <c r="AG285" s="13">
        <v>0</v>
      </c>
      <c r="AH285" s="13">
        <v>0</v>
      </c>
      <c r="AI285" s="18">
        <v>669.83090000000004</v>
      </c>
      <c r="AJ285" s="18">
        <v>6178.7263999999996</v>
      </c>
      <c r="AK285" s="18">
        <v>729.80939999999998</v>
      </c>
      <c r="AL285" s="27">
        <f>Table2[[#This Row],[Direct Tax Revenue
Through Current FY]]+Table2[[#This Row],[Direct Tax Revenue
Next FY &amp; After]]</f>
        <v>6908.5357999999997</v>
      </c>
      <c r="AM285" s="18">
        <v>291.5564</v>
      </c>
      <c r="AN285" s="18">
        <v>3143.6264000000001</v>
      </c>
      <c r="AO285" s="18">
        <v>317.66320000000002</v>
      </c>
      <c r="AP285" s="18">
        <f>Table2[[#This Row],[Indirect  &amp; Induced Tax Revenue
Through Current FY]]+Table2[[#This Row],[Indirect  &amp; Induced Tax Revenue
Next FY &amp; After]]</f>
        <v>3461.2896000000001</v>
      </c>
      <c r="AQ285" s="18">
        <v>961.38729999999998</v>
      </c>
      <c r="AR285" s="18">
        <v>9322.3528000000006</v>
      </c>
      <c r="AS285" s="18">
        <v>1047.4726000000001</v>
      </c>
      <c r="AT285" s="18">
        <f>Table2[[#This Row],[Total Tax Revenue Generated
Through Current FY]]+Table2[[#This Row],[Total Tax Revenues Generated 
Next FY &amp; After]]</f>
        <v>10369.825400000002</v>
      </c>
      <c r="AU285" s="18">
        <f>VLOOKUP(A:A,[1]AssistancePivot!$1:$1048576,86,FALSE)</f>
        <v>88.960700000000003</v>
      </c>
      <c r="AV285" s="18">
        <v>775.56209999999999</v>
      </c>
      <c r="AW285" s="18">
        <v>96.926500000000004</v>
      </c>
      <c r="AX285" s="18">
        <v>872.48860000000002</v>
      </c>
      <c r="AY285" s="18">
        <v>0</v>
      </c>
      <c r="AZ285" s="18">
        <v>45.4773</v>
      </c>
      <c r="BA285" s="18">
        <v>0</v>
      </c>
      <c r="BB285" s="18">
        <f>Table2[[#This Row],[MRT Savings
Through Current FY]]+Table2[[#This Row],[MRT Savings
Next FY &amp; After]]</f>
        <v>45.4773</v>
      </c>
      <c r="BC285" s="18">
        <v>0</v>
      </c>
      <c r="BD285" s="18">
        <v>11.702199999999999</v>
      </c>
      <c r="BE285" s="18">
        <v>0</v>
      </c>
      <c r="BF285" s="18">
        <f>Table2[[#This Row],[ST Savings
Through Current FY]]+Table2[[#This Row],[ST Savings
Next FY &amp; After]]</f>
        <v>11.702199999999999</v>
      </c>
      <c r="BG285" s="18">
        <v>0</v>
      </c>
      <c r="BH285" s="18">
        <v>0</v>
      </c>
      <c r="BI285" s="18">
        <v>0</v>
      </c>
      <c r="BJ285" s="18">
        <f>Table2[[#This Row],[Energy Savings
Through Current FY]]+Table2[[#This Row],[Energy Savings
Next FY &amp; After]]</f>
        <v>0</v>
      </c>
      <c r="BK285" s="18">
        <v>0</v>
      </c>
      <c r="BL285" s="18">
        <v>0</v>
      </c>
      <c r="BM285" s="18">
        <v>0</v>
      </c>
      <c r="BN285" s="18">
        <f>Table2[[#This Row],[Bond Savings
Through Current FY]]+Table2[[#This Row],[Bond Savings
Next FY &amp; After]]</f>
        <v>0</v>
      </c>
      <c r="BO285" s="18">
        <v>88.960700000000003</v>
      </c>
      <c r="BP285" s="18">
        <v>832.74159999999995</v>
      </c>
      <c r="BQ285" s="18">
        <v>96.926500000000004</v>
      </c>
      <c r="BR285" s="18">
        <f>Table2[[#This Row],[Total Savings
Through Current FY]]+Table2[[#This Row],[Total Savings
Next FY &amp; After]]</f>
        <v>929.66809999999998</v>
      </c>
      <c r="BS285" s="18">
        <v>0</v>
      </c>
      <c r="BT285" s="18">
        <v>0</v>
      </c>
      <c r="BU285" s="18">
        <v>0</v>
      </c>
      <c r="BV285" s="18">
        <f>Table2[[#This Row],[Recapture, Cancellation, or Reduction
Through Current FY]]+Table2[[#This Row],[Recapture, Cancellation, or Reduction
Next FY &amp; After]]</f>
        <v>0</v>
      </c>
      <c r="BW285" s="18">
        <v>0</v>
      </c>
      <c r="BX285" s="18">
        <v>0</v>
      </c>
      <c r="BY285" s="18">
        <v>0</v>
      </c>
      <c r="BZ285" s="18">
        <f>Table2[[#This Row],[Penalty Paid
Through Current FY]]+Table2[[#This Row],[Penalty Paid
Next FY &amp; After]]</f>
        <v>0</v>
      </c>
      <c r="CA285" s="18">
        <v>0</v>
      </c>
      <c r="CB285" s="18">
        <v>0</v>
      </c>
      <c r="CC285" s="18">
        <v>0</v>
      </c>
      <c r="CD285" s="18">
        <f>Table2[[#This Row],[Total Recapture &amp; Penalties
Through Current FY]]+Table2[[#This Row],[Total Recapture &amp; Penalties
Next FY &amp; After]]</f>
        <v>0</v>
      </c>
      <c r="CE285" s="18">
        <v>872.42660000000001</v>
      </c>
      <c r="CF285" s="18">
        <v>8489.6111999999994</v>
      </c>
      <c r="CG285" s="18">
        <v>950.54610000000002</v>
      </c>
      <c r="CH285" s="18">
        <f>Table2[[#This Row],[Total Net Tax Revenue Generated
Through Current FY]]+Table2[[#This Row],[Total Net Tax Revenue Generated
Next FY &amp; After]]</f>
        <v>9440.1572999999989</v>
      </c>
      <c r="CI285" s="18">
        <v>0</v>
      </c>
      <c r="CJ285" s="18">
        <v>0</v>
      </c>
      <c r="CK285" s="18">
        <v>0</v>
      </c>
      <c r="CL285" s="18">
        <v>0</v>
      </c>
      <c r="CM285" s="43">
        <v>42</v>
      </c>
      <c r="CN285" s="43">
        <v>0</v>
      </c>
      <c r="CO285" s="43">
        <v>0</v>
      </c>
      <c r="CP285" s="43">
        <v>0</v>
      </c>
      <c r="CQ285" s="43">
        <f>Table2[[#This Row],[Total Number of Industrial Jobs]]+Table2[[#This Row],[Total Number of Restaurant Jobs]]+Table2[[#This Row],[Total Number of Retail Jobs]]+Table2[[#This Row],[Total Number of Other Jobs]]</f>
        <v>42</v>
      </c>
      <c r="CR285" s="43">
        <v>42</v>
      </c>
      <c r="CS285" s="43">
        <v>0</v>
      </c>
      <c r="CT285" s="43">
        <v>0</v>
      </c>
      <c r="CU285" s="43">
        <v>0</v>
      </c>
      <c r="CV285" s="43">
        <f>Table2[[#This Row],[Number of Industrial Jobs Earning a Living Wage or more]]+Table2[[#This Row],[Number of Restaurant Jobs Earning a Living Wage or more]]+Table2[[#This Row],[Number of Retail Jobs Earning a Living Wage or more]]+Table2[[#This Row],[Number of Other Jobs Earning a Living Wage or more]]</f>
        <v>42</v>
      </c>
      <c r="CW285" s="47">
        <v>100</v>
      </c>
      <c r="CX285" s="47">
        <v>0</v>
      </c>
      <c r="CY285" s="47">
        <v>0</v>
      </c>
      <c r="CZ285" s="47">
        <v>0</v>
      </c>
      <c r="DA285" s="42">
        <v>1</v>
      </c>
      <c r="DB285" s="4"/>
      <c r="DE285" s="3"/>
      <c r="DF285" s="4"/>
      <c r="DG285" s="4"/>
      <c r="DH285" s="11"/>
      <c r="DI285" s="3"/>
      <c r="DJ285" s="1"/>
      <c r="DK285" s="1"/>
      <c r="DL285" s="1"/>
    </row>
    <row r="286" spans="1:116" x14ac:dyDescent="0.2">
      <c r="A286" s="12">
        <v>91095</v>
      </c>
      <c r="B286" s="14" t="s">
        <v>27</v>
      </c>
      <c r="C286" s="15" t="s">
        <v>1497</v>
      </c>
      <c r="D286" s="15" t="s">
        <v>29</v>
      </c>
      <c r="E286" s="25" t="s">
        <v>1657</v>
      </c>
      <c r="F286" s="26" t="s">
        <v>13</v>
      </c>
      <c r="G286" s="16">
        <v>3408000</v>
      </c>
      <c r="H286" s="14" t="s">
        <v>22</v>
      </c>
      <c r="I286" s="14" t="s">
        <v>28</v>
      </c>
      <c r="J286" s="12">
        <v>32</v>
      </c>
      <c r="K286" s="14" t="s">
        <v>20</v>
      </c>
      <c r="L286" s="15" t="s">
        <v>1917</v>
      </c>
      <c r="M286" s="15" t="s">
        <v>1918</v>
      </c>
      <c r="N286" s="15">
        <v>390152</v>
      </c>
      <c r="O286" s="15">
        <v>385826</v>
      </c>
      <c r="P286" s="13">
        <v>375</v>
      </c>
      <c r="Q286" s="13">
        <v>50</v>
      </c>
      <c r="R286" s="13">
        <v>0</v>
      </c>
      <c r="S286" s="13">
        <v>0</v>
      </c>
      <c r="T286" s="13">
        <v>0</v>
      </c>
      <c r="U286" s="13">
        <v>0</v>
      </c>
      <c r="V286" s="13">
        <v>205</v>
      </c>
      <c r="W286" s="13">
        <v>0</v>
      </c>
      <c r="X286" s="13">
        <v>0</v>
      </c>
      <c r="Y286" s="13">
        <v>205</v>
      </c>
      <c r="Z286" s="13">
        <v>205</v>
      </c>
      <c r="AA286" s="13">
        <v>87.804878048780495</v>
      </c>
      <c r="AB286" s="13" t="s">
        <v>16</v>
      </c>
      <c r="AC286" s="13" t="s">
        <v>17</v>
      </c>
      <c r="AD286" s="17">
        <v>0</v>
      </c>
      <c r="AE286" s="13">
        <v>0</v>
      </c>
      <c r="AF286" s="13">
        <v>0</v>
      </c>
      <c r="AG286" s="13">
        <v>0</v>
      </c>
      <c r="AH286" s="13">
        <v>0</v>
      </c>
      <c r="AI286" s="18">
        <v>2909.4326000000001</v>
      </c>
      <c r="AJ286" s="18">
        <v>52969.49</v>
      </c>
      <c r="AK286" s="18">
        <v>465.92570000000001</v>
      </c>
      <c r="AL286" s="27">
        <f>Table2[[#This Row],[Direct Tax Revenue
Through Current FY]]+Table2[[#This Row],[Direct Tax Revenue
Next FY &amp; After]]</f>
        <v>53435.415699999998</v>
      </c>
      <c r="AM286" s="18">
        <v>1423.0536</v>
      </c>
      <c r="AN286" s="18">
        <v>32729.894499999999</v>
      </c>
      <c r="AO286" s="18">
        <v>227.8922</v>
      </c>
      <c r="AP286" s="18">
        <f>Table2[[#This Row],[Indirect  &amp; Induced Tax Revenue
Through Current FY]]+Table2[[#This Row],[Indirect  &amp; Induced Tax Revenue
Next FY &amp; After]]</f>
        <v>32957.786699999997</v>
      </c>
      <c r="AQ286" s="18">
        <v>4332.4862000000003</v>
      </c>
      <c r="AR286" s="18">
        <v>85699.3845</v>
      </c>
      <c r="AS286" s="18">
        <v>693.81790000000001</v>
      </c>
      <c r="AT286" s="18">
        <f>Table2[[#This Row],[Total Tax Revenue Generated
Through Current FY]]+Table2[[#This Row],[Total Tax Revenues Generated 
Next FY &amp; After]]</f>
        <v>86393.202399999995</v>
      </c>
      <c r="AU286" s="18">
        <f>VLOOKUP(A:A,[1]AssistancePivot!$1:$1048576,86,FALSE)</f>
        <v>165.23050000000001</v>
      </c>
      <c r="AV286" s="18">
        <v>1787.3579</v>
      </c>
      <c r="AW286" s="18">
        <v>26.4605</v>
      </c>
      <c r="AX286" s="18">
        <v>1813.8183999999999</v>
      </c>
      <c r="AY286" s="18">
        <v>0</v>
      </c>
      <c r="AZ286" s="18">
        <v>59.793399999999998</v>
      </c>
      <c r="BA286" s="18">
        <v>0</v>
      </c>
      <c r="BB286" s="18">
        <f>Table2[[#This Row],[MRT Savings
Through Current FY]]+Table2[[#This Row],[MRT Savings
Next FY &amp; After]]</f>
        <v>59.793399999999998</v>
      </c>
      <c r="BC286" s="18">
        <v>0</v>
      </c>
      <c r="BD286" s="18">
        <v>0</v>
      </c>
      <c r="BE286" s="18">
        <v>0</v>
      </c>
      <c r="BF286" s="18">
        <f>Table2[[#This Row],[ST Savings
Through Current FY]]+Table2[[#This Row],[ST Savings
Next FY &amp; After]]</f>
        <v>0</v>
      </c>
      <c r="BG286" s="18">
        <v>0</v>
      </c>
      <c r="BH286" s="18">
        <v>0</v>
      </c>
      <c r="BI286" s="18">
        <v>0</v>
      </c>
      <c r="BJ286" s="18">
        <f>Table2[[#This Row],[Energy Savings
Through Current FY]]+Table2[[#This Row],[Energy Savings
Next FY &amp; After]]</f>
        <v>0</v>
      </c>
      <c r="BK286" s="18">
        <v>0</v>
      </c>
      <c r="BL286" s="18">
        <v>0</v>
      </c>
      <c r="BM286" s="18">
        <v>0</v>
      </c>
      <c r="BN286" s="18">
        <f>Table2[[#This Row],[Bond Savings
Through Current FY]]+Table2[[#This Row],[Bond Savings
Next FY &amp; After]]</f>
        <v>0</v>
      </c>
      <c r="BO286" s="18">
        <v>165.23050000000001</v>
      </c>
      <c r="BP286" s="18">
        <v>1847.1513</v>
      </c>
      <c r="BQ286" s="18">
        <v>26.4605</v>
      </c>
      <c r="BR286" s="18">
        <f>Table2[[#This Row],[Total Savings
Through Current FY]]+Table2[[#This Row],[Total Savings
Next FY &amp; After]]</f>
        <v>1873.6117999999999</v>
      </c>
      <c r="BS286" s="18">
        <v>0</v>
      </c>
      <c r="BT286" s="18">
        <v>0</v>
      </c>
      <c r="BU286" s="18">
        <v>0</v>
      </c>
      <c r="BV286" s="18">
        <f>Table2[[#This Row],[Recapture, Cancellation, or Reduction
Through Current FY]]+Table2[[#This Row],[Recapture, Cancellation, or Reduction
Next FY &amp; After]]</f>
        <v>0</v>
      </c>
      <c r="BW286" s="18">
        <v>0</v>
      </c>
      <c r="BX286" s="18">
        <v>0</v>
      </c>
      <c r="BY286" s="18">
        <v>0</v>
      </c>
      <c r="BZ286" s="18">
        <f>Table2[[#This Row],[Penalty Paid
Through Current FY]]+Table2[[#This Row],[Penalty Paid
Next FY &amp; After]]</f>
        <v>0</v>
      </c>
      <c r="CA286" s="18">
        <v>0</v>
      </c>
      <c r="CB286" s="18">
        <v>0</v>
      </c>
      <c r="CC286" s="18">
        <v>0</v>
      </c>
      <c r="CD286" s="18">
        <f>Table2[[#This Row],[Total Recapture &amp; Penalties
Through Current FY]]+Table2[[#This Row],[Total Recapture &amp; Penalties
Next FY &amp; After]]</f>
        <v>0</v>
      </c>
      <c r="CE286" s="18">
        <v>4167.2556999999997</v>
      </c>
      <c r="CF286" s="18">
        <v>83852.233200000002</v>
      </c>
      <c r="CG286" s="18">
        <v>667.35739999999998</v>
      </c>
      <c r="CH286" s="18">
        <f>Table2[[#This Row],[Total Net Tax Revenue Generated
Through Current FY]]+Table2[[#This Row],[Total Net Tax Revenue Generated
Next FY &amp; After]]</f>
        <v>84519.590599999996</v>
      </c>
      <c r="CI286" s="18">
        <v>0</v>
      </c>
      <c r="CJ286" s="18">
        <v>0</v>
      </c>
      <c r="CK286" s="18">
        <v>0</v>
      </c>
      <c r="CL286" s="18">
        <v>0</v>
      </c>
      <c r="CM286" s="43">
        <v>205</v>
      </c>
      <c r="CN286" s="43">
        <v>0</v>
      </c>
      <c r="CO286" s="43">
        <v>0</v>
      </c>
      <c r="CP286" s="43">
        <v>0</v>
      </c>
      <c r="CQ286" s="43">
        <f>Table2[[#This Row],[Total Number of Industrial Jobs]]+Table2[[#This Row],[Total Number of Restaurant Jobs]]+Table2[[#This Row],[Total Number of Retail Jobs]]+Table2[[#This Row],[Total Number of Other Jobs]]</f>
        <v>205</v>
      </c>
      <c r="CR286" s="43">
        <v>205</v>
      </c>
      <c r="CS286" s="43">
        <v>0</v>
      </c>
      <c r="CT286" s="43">
        <v>0</v>
      </c>
      <c r="CU286" s="43">
        <v>0</v>
      </c>
      <c r="CV286" s="43">
        <f>Table2[[#This Row],[Number of Industrial Jobs Earning a Living Wage or more]]+Table2[[#This Row],[Number of Restaurant Jobs Earning a Living Wage or more]]+Table2[[#This Row],[Number of Retail Jobs Earning a Living Wage or more]]+Table2[[#This Row],[Number of Other Jobs Earning a Living Wage or more]]</f>
        <v>205</v>
      </c>
      <c r="CW286" s="47">
        <v>100</v>
      </c>
      <c r="CX286" s="47">
        <v>0</v>
      </c>
      <c r="CY286" s="47">
        <v>0</v>
      </c>
      <c r="CZ286" s="47">
        <v>0</v>
      </c>
      <c r="DA286" s="42">
        <v>1</v>
      </c>
      <c r="DB286" s="4"/>
      <c r="DE286" s="3"/>
      <c r="DF286" s="4"/>
      <c r="DG286" s="4"/>
      <c r="DH286" s="11"/>
      <c r="DI286" s="3"/>
      <c r="DJ286" s="1"/>
      <c r="DK286" s="1"/>
      <c r="DL286" s="1"/>
    </row>
    <row r="287" spans="1:116" x14ac:dyDescent="0.2">
      <c r="A287" s="12">
        <v>94137</v>
      </c>
      <c r="B287" s="14" t="s">
        <v>1059</v>
      </c>
      <c r="C287" s="15" t="s">
        <v>1638</v>
      </c>
      <c r="D287" s="15" t="s">
        <v>1062</v>
      </c>
      <c r="E287" s="25" t="s">
        <v>1801</v>
      </c>
      <c r="F287" s="26" t="s">
        <v>1061</v>
      </c>
      <c r="G287" s="16">
        <v>37160000</v>
      </c>
      <c r="H287" s="14"/>
      <c r="I287" s="14" t="s">
        <v>1060</v>
      </c>
      <c r="J287" s="12">
        <v>9</v>
      </c>
      <c r="K287" s="14" t="s">
        <v>94</v>
      </c>
      <c r="L287" s="15" t="s">
        <v>2347</v>
      </c>
      <c r="M287" s="15" t="s">
        <v>2199</v>
      </c>
      <c r="N287" s="15">
        <v>14450</v>
      </c>
      <c r="O287" s="15">
        <v>42466</v>
      </c>
      <c r="P287" s="13">
        <v>0</v>
      </c>
      <c r="Q287" s="13">
        <v>38</v>
      </c>
      <c r="R287" s="13">
        <v>0</v>
      </c>
      <c r="S287" s="13">
        <v>0</v>
      </c>
      <c r="T287" s="13">
        <v>29</v>
      </c>
      <c r="U287" s="13">
        <v>0</v>
      </c>
      <c r="V287" s="13">
        <v>24</v>
      </c>
      <c r="W287" s="13">
        <v>0</v>
      </c>
      <c r="X287" s="13">
        <v>0</v>
      </c>
      <c r="Y287" s="13">
        <v>53</v>
      </c>
      <c r="Z287" s="13">
        <v>38</v>
      </c>
      <c r="AA287" s="13">
        <v>71.698113207547166</v>
      </c>
      <c r="AB287" s="13" t="s">
        <v>16</v>
      </c>
      <c r="AC287" s="13" t="s">
        <v>17</v>
      </c>
      <c r="AD287" s="17">
        <v>0</v>
      </c>
      <c r="AE287" s="13">
        <v>0</v>
      </c>
      <c r="AF287" s="13">
        <v>0</v>
      </c>
      <c r="AG287" s="13">
        <v>0</v>
      </c>
      <c r="AH287" s="13">
        <v>0</v>
      </c>
      <c r="AI287" s="18">
        <v>68.658900000000003</v>
      </c>
      <c r="AJ287" s="18">
        <v>975.32100000000003</v>
      </c>
      <c r="AK287" s="18">
        <v>1039.395</v>
      </c>
      <c r="AL287" s="27">
        <f>Table2[[#This Row],[Direct Tax Revenue
Through Current FY]]+Table2[[#This Row],[Direct Tax Revenue
Next FY &amp; After]]</f>
        <v>2014.7159999999999</v>
      </c>
      <c r="AM287" s="18">
        <v>127.941</v>
      </c>
      <c r="AN287" s="18">
        <v>1921.7550000000001</v>
      </c>
      <c r="AO287" s="18">
        <v>1936.8358000000001</v>
      </c>
      <c r="AP287" s="18">
        <f>Table2[[#This Row],[Indirect  &amp; Induced Tax Revenue
Through Current FY]]+Table2[[#This Row],[Indirect  &amp; Induced Tax Revenue
Next FY &amp; After]]</f>
        <v>3858.5907999999999</v>
      </c>
      <c r="AQ287" s="18">
        <v>196.59989999999999</v>
      </c>
      <c r="AR287" s="18">
        <v>2897.076</v>
      </c>
      <c r="AS287" s="18">
        <v>2976.2307999999998</v>
      </c>
      <c r="AT287" s="18">
        <f>Table2[[#This Row],[Total Tax Revenue Generated
Through Current FY]]+Table2[[#This Row],[Total Tax Revenues Generated 
Next FY &amp; After]]</f>
        <v>5873.3068000000003</v>
      </c>
      <c r="AU287" s="18">
        <f>VLOOKUP(A:A,[1]AssistancePivot!$1:$1048576,86,FALSE)</f>
        <v>0</v>
      </c>
      <c r="AV287" s="18">
        <v>0</v>
      </c>
      <c r="AW287" s="18">
        <v>0</v>
      </c>
      <c r="AX287" s="18">
        <v>0</v>
      </c>
      <c r="AY287" s="18">
        <v>0</v>
      </c>
      <c r="AZ287" s="18">
        <v>0</v>
      </c>
      <c r="BA287" s="18">
        <v>0</v>
      </c>
      <c r="BB287" s="18">
        <f>Table2[[#This Row],[MRT Savings
Through Current FY]]+Table2[[#This Row],[MRT Savings
Next FY &amp; After]]</f>
        <v>0</v>
      </c>
      <c r="BC287" s="18">
        <v>0</v>
      </c>
      <c r="BD287" s="18">
        <v>0</v>
      </c>
      <c r="BE287" s="18">
        <v>0</v>
      </c>
      <c r="BF287" s="18">
        <f>Table2[[#This Row],[ST Savings
Through Current FY]]+Table2[[#This Row],[ST Savings
Next FY &amp; After]]</f>
        <v>0</v>
      </c>
      <c r="BG287" s="18">
        <v>0</v>
      </c>
      <c r="BH287" s="18">
        <v>0</v>
      </c>
      <c r="BI287" s="18">
        <v>0</v>
      </c>
      <c r="BJ287" s="18">
        <f>Table2[[#This Row],[Energy Savings
Through Current FY]]+Table2[[#This Row],[Energy Savings
Next FY &amp; After]]</f>
        <v>0</v>
      </c>
      <c r="BK287" s="18">
        <v>0</v>
      </c>
      <c r="BL287" s="18">
        <v>0</v>
      </c>
      <c r="BM287" s="18">
        <v>0</v>
      </c>
      <c r="BN287" s="18">
        <f>Table2[[#This Row],[Bond Savings
Through Current FY]]+Table2[[#This Row],[Bond Savings
Next FY &amp; After]]</f>
        <v>0</v>
      </c>
      <c r="BO287" s="18">
        <v>0</v>
      </c>
      <c r="BP287" s="18">
        <v>0</v>
      </c>
      <c r="BQ287" s="18">
        <v>0</v>
      </c>
      <c r="BR287" s="18">
        <f>Table2[[#This Row],[Total Savings
Through Current FY]]+Table2[[#This Row],[Total Savings
Next FY &amp; After]]</f>
        <v>0</v>
      </c>
      <c r="BS287" s="18">
        <v>0</v>
      </c>
      <c r="BT287" s="18">
        <v>0</v>
      </c>
      <c r="BU287" s="18">
        <v>0</v>
      </c>
      <c r="BV287" s="18">
        <f>Table2[[#This Row],[Recapture, Cancellation, or Reduction
Through Current FY]]+Table2[[#This Row],[Recapture, Cancellation, or Reduction
Next FY &amp; After]]</f>
        <v>0</v>
      </c>
      <c r="BW287" s="18">
        <v>0</v>
      </c>
      <c r="BX287" s="18">
        <v>0</v>
      </c>
      <c r="BY287" s="18">
        <v>0</v>
      </c>
      <c r="BZ287" s="18">
        <f>Table2[[#This Row],[Penalty Paid
Through Current FY]]+Table2[[#This Row],[Penalty Paid
Next FY &amp; After]]</f>
        <v>0</v>
      </c>
      <c r="CA287" s="18">
        <v>0</v>
      </c>
      <c r="CB287" s="18">
        <v>0</v>
      </c>
      <c r="CC287" s="18">
        <v>0</v>
      </c>
      <c r="CD287" s="18">
        <f>Table2[[#This Row],[Total Recapture &amp; Penalties
Through Current FY]]+Table2[[#This Row],[Total Recapture &amp; Penalties
Next FY &amp; After]]</f>
        <v>0</v>
      </c>
      <c r="CE287" s="18">
        <v>196.59989999999999</v>
      </c>
      <c r="CF287" s="18">
        <v>2897.076</v>
      </c>
      <c r="CG287" s="18">
        <v>2976.2307999999998</v>
      </c>
      <c r="CH287" s="18">
        <f>Table2[[#This Row],[Total Net Tax Revenue Generated
Through Current FY]]+Table2[[#This Row],[Total Net Tax Revenue Generated
Next FY &amp; After]]</f>
        <v>5873.3068000000003</v>
      </c>
      <c r="CI287" s="18">
        <v>0</v>
      </c>
      <c r="CJ287" s="18">
        <v>0</v>
      </c>
      <c r="CK287" s="18">
        <v>0</v>
      </c>
      <c r="CL287" s="18">
        <v>0</v>
      </c>
      <c r="CM287" s="43">
        <v>0</v>
      </c>
      <c r="CN287" s="43">
        <v>0</v>
      </c>
      <c r="CO287" s="43">
        <v>0</v>
      </c>
      <c r="CP287" s="43">
        <v>53</v>
      </c>
      <c r="CQ287" s="43">
        <f>Table2[[#This Row],[Total Number of Industrial Jobs]]+Table2[[#This Row],[Total Number of Restaurant Jobs]]+Table2[[#This Row],[Total Number of Retail Jobs]]+Table2[[#This Row],[Total Number of Other Jobs]]</f>
        <v>53</v>
      </c>
      <c r="CR287" s="43">
        <v>0</v>
      </c>
      <c r="CS287" s="43">
        <v>0</v>
      </c>
      <c r="CT287" s="43">
        <v>0</v>
      </c>
      <c r="CU287" s="43">
        <v>53</v>
      </c>
      <c r="CV287" s="43">
        <f>Table2[[#This Row],[Number of Industrial Jobs Earning a Living Wage or more]]+Table2[[#This Row],[Number of Restaurant Jobs Earning a Living Wage or more]]+Table2[[#This Row],[Number of Retail Jobs Earning a Living Wage or more]]+Table2[[#This Row],[Number of Other Jobs Earning a Living Wage or more]]</f>
        <v>53</v>
      </c>
      <c r="CW287" s="47">
        <v>0</v>
      </c>
      <c r="CX287" s="47">
        <v>0</v>
      </c>
      <c r="CY287" s="47">
        <v>0</v>
      </c>
      <c r="CZ287" s="47">
        <v>100</v>
      </c>
      <c r="DA287" s="42">
        <v>1</v>
      </c>
      <c r="DB287" s="4"/>
      <c r="DE287" s="3"/>
      <c r="DF287" s="4"/>
      <c r="DG287" s="4"/>
      <c r="DH287" s="11"/>
      <c r="DI287" s="3"/>
      <c r="DJ287" s="1"/>
      <c r="DK287" s="1"/>
      <c r="DL287" s="1"/>
    </row>
    <row r="288" spans="1:116" x14ac:dyDescent="0.2">
      <c r="A288" s="12">
        <v>92634</v>
      </c>
      <c r="B288" s="14" t="s">
        <v>168</v>
      </c>
      <c r="C288" s="15" t="s">
        <v>1524</v>
      </c>
      <c r="D288" s="15" t="s">
        <v>170</v>
      </c>
      <c r="E288" s="25" t="s">
        <v>1676</v>
      </c>
      <c r="F288" s="26" t="s">
        <v>95</v>
      </c>
      <c r="G288" s="16">
        <v>38500000</v>
      </c>
      <c r="H288" s="14" t="s">
        <v>91</v>
      </c>
      <c r="I288" s="14" t="s">
        <v>169</v>
      </c>
      <c r="J288" s="12">
        <v>47</v>
      </c>
      <c r="K288" s="14" t="s">
        <v>12</v>
      </c>
      <c r="L288" s="15" t="s">
        <v>2013</v>
      </c>
      <c r="M288" s="15" t="s">
        <v>2014</v>
      </c>
      <c r="N288" s="15">
        <v>35949</v>
      </c>
      <c r="O288" s="15">
        <v>221704</v>
      </c>
      <c r="P288" s="13">
        <v>0</v>
      </c>
      <c r="Q288" s="13">
        <v>58</v>
      </c>
      <c r="R288" s="13">
        <v>0</v>
      </c>
      <c r="S288" s="13">
        <v>0</v>
      </c>
      <c r="T288" s="13">
        <v>0</v>
      </c>
      <c r="U288" s="13">
        <v>0</v>
      </c>
      <c r="V288" s="13">
        <v>0</v>
      </c>
      <c r="W288" s="13">
        <v>0</v>
      </c>
      <c r="X288" s="13">
        <v>0</v>
      </c>
      <c r="Y288" s="13">
        <v>0</v>
      </c>
      <c r="Z288" s="13">
        <v>242</v>
      </c>
      <c r="AA288" s="13">
        <v>0</v>
      </c>
      <c r="AB288" s="13">
        <v>0</v>
      </c>
      <c r="AC288" s="13">
        <v>0</v>
      </c>
      <c r="AD288" s="17">
        <v>0</v>
      </c>
      <c r="AE288" s="13">
        <v>0</v>
      </c>
      <c r="AF288" s="13">
        <v>0</v>
      </c>
      <c r="AG288" s="13">
        <v>0</v>
      </c>
      <c r="AH288" s="13">
        <v>0</v>
      </c>
      <c r="AI288" s="18">
        <v>565.3261</v>
      </c>
      <c r="AJ288" s="18">
        <v>7379.2924999999996</v>
      </c>
      <c r="AK288" s="18">
        <v>0</v>
      </c>
      <c r="AL288" s="27">
        <f>Table2[[#This Row],[Direct Tax Revenue
Through Current FY]]+Table2[[#This Row],[Direct Tax Revenue
Next FY &amp; After]]</f>
        <v>7379.2924999999996</v>
      </c>
      <c r="AM288" s="18">
        <v>975.94299999999998</v>
      </c>
      <c r="AN288" s="18">
        <v>14745.662399999999</v>
      </c>
      <c r="AO288" s="18">
        <v>0</v>
      </c>
      <c r="AP288" s="18">
        <f>Table2[[#This Row],[Indirect  &amp; Induced Tax Revenue
Through Current FY]]+Table2[[#This Row],[Indirect  &amp; Induced Tax Revenue
Next FY &amp; After]]</f>
        <v>14745.662399999999</v>
      </c>
      <c r="AQ288" s="18">
        <v>1541.2691</v>
      </c>
      <c r="AR288" s="18">
        <v>22124.954900000001</v>
      </c>
      <c r="AS288" s="18">
        <v>0</v>
      </c>
      <c r="AT288" s="18">
        <f>Table2[[#This Row],[Total Tax Revenue Generated
Through Current FY]]+Table2[[#This Row],[Total Tax Revenues Generated 
Next FY &amp; After]]</f>
        <v>22124.954900000001</v>
      </c>
      <c r="AU288" s="18">
        <f>VLOOKUP(A:A,[1]AssistancePivot!$1:$1048576,86,FALSE)</f>
        <v>0</v>
      </c>
      <c r="AV288" s="18">
        <v>0</v>
      </c>
      <c r="AW288" s="18">
        <v>0</v>
      </c>
      <c r="AX288" s="18">
        <v>0</v>
      </c>
      <c r="AY288" s="18">
        <v>0</v>
      </c>
      <c r="AZ288" s="18">
        <v>61.407499999999999</v>
      </c>
      <c r="BA288" s="18">
        <v>0</v>
      </c>
      <c r="BB288" s="18">
        <f>Table2[[#This Row],[MRT Savings
Through Current FY]]+Table2[[#This Row],[MRT Savings
Next FY &amp; After]]</f>
        <v>61.407499999999999</v>
      </c>
      <c r="BC288" s="18">
        <v>0</v>
      </c>
      <c r="BD288" s="18">
        <v>0</v>
      </c>
      <c r="BE288" s="18">
        <v>0</v>
      </c>
      <c r="BF288" s="18">
        <f>Table2[[#This Row],[ST Savings
Through Current FY]]+Table2[[#This Row],[ST Savings
Next FY &amp; After]]</f>
        <v>0</v>
      </c>
      <c r="BG288" s="18">
        <v>0</v>
      </c>
      <c r="BH288" s="18">
        <v>0</v>
      </c>
      <c r="BI288" s="18">
        <v>0</v>
      </c>
      <c r="BJ288" s="18">
        <f>Table2[[#This Row],[Energy Savings
Through Current FY]]+Table2[[#This Row],[Energy Savings
Next FY &amp; After]]</f>
        <v>0</v>
      </c>
      <c r="BK288" s="18">
        <v>7.0692000000000004</v>
      </c>
      <c r="BL288" s="18">
        <v>326.73399999999998</v>
      </c>
      <c r="BM288" s="18">
        <v>0</v>
      </c>
      <c r="BN288" s="18">
        <f>Table2[[#This Row],[Bond Savings
Through Current FY]]+Table2[[#This Row],[Bond Savings
Next FY &amp; After]]</f>
        <v>326.73399999999998</v>
      </c>
      <c r="BO288" s="18">
        <v>7.0692000000000004</v>
      </c>
      <c r="BP288" s="18">
        <v>388.14150000000001</v>
      </c>
      <c r="BQ288" s="18">
        <v>0</v>
      </c>
      <c r="BR288" s="18">
        <f>Table2[[#This Row],[Total Savings
Through Current FY]]+Table2[[#This Row],[Total Savings
Next FY &amp; After]]</f>
        <v>388.14150000000001</v>
      </c>
      <c r="BS288" s="18">
        <v>0</v>
      </c>
      <c r="BT288" s="18">
        <v>0</v>
      </c>
      <c r="BU288" s="18">
        <v>0</v>
      </c>
      <c r="BV288" s="18">
        <f>Table2[[#This Row],[Recapture, Cancellation, or Reduction
Through Current FY]]+Table2[[#This Row],[Recapture, Cancellation, or Reduction
Next FY &amp; After]]</f>
        <v>0</v>
      </c>
      <c r="BW288" s="18">
        <v>0</v>
      </c>
      <c r="BX288" s="18">
        <v>0</v>
      </c>
      <c r="BY288" s="18">
        <v>0</v>
      </c>
      <c r="BZ288" s="18">
        <f>Table2[[#This Row],[Penalty Paid
Through Current FY]]+Table2[[#This Row],[Penalty Paid
Next FY &amp; After]]</f>
        <v>0</v>
      </c>
      <c r="CA288" s="18">
        <v>0</v>
      </c>
      <c r="CB288" s="18">
        <v>0</v>
      </c>
      <c r="CC288" s="18">
        <v>0</v>
      </c>
      <c r="CD288" s="18">
        <f>Table2[[#This Row],[Total Recapture &amp; Penalties
Through Current FY]]+Table2[[#This Row],[Total Recapture &amp; Penalties
Next FY &amp; After]]</f>
        <v>0</v>
      </c>
      <c r="CE288" s="18">
        <v>1534.1999000000001</v>
      </c>
      <c r="CF288" s="18">
        <v>21736.813399999999</v>
      </c>
      <c r="CG288" s="18">
        <v>0</v>
      </c>
      <c r="CH288" s="18">
        <f>Table2[[#This Row],[Total Net Tax Revenue Generated
Through Current FY]]+Table2[[#This Row],[Total Net Tax Revenue Generated
Next FY &amp; After]]</f>
        <v>21736.813399999999</v>
      </c>
      <c r="CI288" s="18">
        <v>0</v>
      </c>
      <c r="CJ288" s="18">
        <v>0</v>
      </c>
      <c r="CK288" s="18">
        <v>0</v>
      </c>
      <c r="CL288" s="18">
        <v>0</v>
      </c>
      <c r="CM288" s="43"/>
      <c r="CN288" s="43"/>
      <c r="CO288" s="43"/>
      <c r="CP288" s="43"/>
      <c r="CQ288" s="43"/>
      <c r="CR288" s="43"/>
      <c r="CS288" s="43"/>
      <c r="CT288" s="43"/>
      <c r="CU288" s="43"/>
      <c r="CV288" s="43"/>
      <c r="CW288" s="47"/>
      <c r="CX288" s="47"/>
      <c r="CY288" s="47"/>
      <c r="CZ288" s="47"/>
      <c r="DA288" s="42"/>
      <c r="DB288" s="4"/>
      <c r="DE288" s="3"/>
      <c r="DF288" s="4"/>
      <c r="DG288" s="4"/>
      <c r="DH288" s="11"/>
      <c r="DI288" s="3"/>
      <c r="DJ288" s="1"/>
      <c r="DK288" s="1"/>
      <c r="DL288" s="1"/>
    </row>
    <row r="289" spans="1:116" x14ac:dyDescent="0.2">
      <c r="A289" s="12">
        <v>92838</v>
      </c>
      <c r="B289" s="14" t="s">
        <v>286</v>
      </c>
      <c r="C289" s="15" t="s">
        <v>1498</v>
      </c>
      <c r="D289" s="15" t="s">
        <v>288</v>
      </c>
      <c r="E289" s="25" t="s">
        <v>1657</v>
      </c>
      <c r="F289" s="26" t="s">
        <v>13</v>
      </c>
      <c r="G289" s="16">
        <v>18796322</v>
      </c>
      <c r="H289" s="14" t="s">
        <v>22</v>
      </c>
      <c r="I289" s="14" t="s">
        <v>287</v>
      </c>
      <c r="J289" s="12">
        <v>26</v>
      </c>
      <c r="K289" s="14" t="s">
        <v>20</v>
      </c>
      <c r="L289" s="15" t="s">
        <v>1919</v>
      </c>
      <c r="M289" s="15" t="s">
        <v>1920</v>
      </c>
      <c r="N289" s="15">
        <v>60309</v>
      </c>
      <c r="O289" s="15">
        <v>195645</v>
      </c>
      <c r="P289" s="13">
        <v>386</v>
      </c>
      <c r="Q289" s="13">
        <v>114</v>
      </c>
      <c r="R289" s="13">
        <v>0</v>
      </c>
      <c r="S289" s="13">
        <v>0</v>
      </c>
      <c r="T289" s="13">
        <v>0</v>
      </c>
      <c r="U289" s="13">
        <v>5</v>
      </c>
      <c r="V289" s="13">
        <v>205</v>
      </c>
      <c r="W289" s="13">
        <v>0</v>
      </c>
      <c r="X289" s="13">
        <v>0</v>
      </c>
      <c r="Y289" s="13">
        <v>210</v>
      </c>
      <c r="Z289" s="13">
        <v>210</v>
      </c>
      <c r="AA289" s="13">
        <v>73.80952380952381</v>
      </c>
      <c r="AB289" s="13" t="s">
        <v>16</v>
      </c>
      <c r="AC289" s="13" t="s">
        <v>17</v>
      </c>
      <c r="AD289" s="17">
        <v>0</v>
      </c>
      <c r="AE289" s="13">
        <v>0</v>
      </c>
      <c r="AF289" s="13">
        <v>0</v>
      </c>
      <c r="AG289" s="13">
        <v>0</v>
      </c>
      <c r="AH289" s="13">
        <v>0</v>
      </c>
      <c r="AI289" s="18">
        <v>5720.2012000000004</v>
      </c>
      <c r="AJ289" s="18">
        <v>66596.143599999996</v>
      </c>
      <c r="AK289" s="18">
        <v>916.05100000000004</v>
      </c>
      <c r="AL289" s="27">
        <f>Table2[[#This Row],[Direct Tax Revenue
Through Current FY]]+Table2[[#This Row],[Direct Tax Revenue
Next FY &amp; After]]</f>
        <v>67512.194600000003</v>
      </c>
      <c r="AM289" s="18">
        <v>2795.8431999999998</v>
      </c>
      <c r="AN289" s="18">
        <v>47206.203099999999</v>
      </c>
      <c r="AO289" s="18">
        <v>447.73520000000002</v>
      </c>
      <c r="AP289" s="18">
        <f>Table2[[#This Row],[Indirect  &amp; Induced Tax Revenue
Through Current FY]]+Table2[[#This Row],[Indirect  &amp; Induced Tax Revenue
Next FY &amp; After]]</f>
        <v>47653.938300000002</v>
      </c>
      <c r="AQ289" s="18">
        <v>8516.0444000000007</v>
      </c>
      <c r="AR289" s="18">
        <v>113802.34669999999</v>
      </c>
      <c r="AS289" s="18">
        <v>1363.7862</v>
      </c>
      <c r="AT289" s="18">
        <f>Table2[[#This Row],[Total Tax Revenue Generated
Through Current FY]]+Table2[[#This Row],[Total Tax Revenues Generated 
Next FY &amp; After]]</f>
        <v>115166.1329</v>
      </c>
      <c r="AU289" s="18">
        <f>VLOOKUP(A:A,[1]AssistancePivot!$1:$1048576,86,FALSE)</f>
        <v>304.61189999999999</v>
      </c>
      <c r="AV289" s="18">
        <v>1541.0886</v>
      </c>
      <c r="AW289" s="18">
        <v>48.781500000000001</v>
      </c>
      <c r="AX289" s="18">
        <v>1589.8701000000001</v>
      </c>
      <c r="AY289" s="18">
        <v>0</v>
      </c>
      <c r="AZ289" s="18">
        <v>117.815</v>
      </c>
      <c r="BA289" s="18">
        <v>0</v>
      </c>
      <c r="BB289" s="18">
        <f>Table2[[#This Row],[MRT Savings
Through Current FY]]+Table2[[#This Row],[MRT Savings
Next FY &amp; After]]</f>
        <v>117.815</v>
      </c>
      <c r="BC289" s="18">
        <v>0</v>
      </c>
      <c r="BD289" s="18">
        <v>0</v>
      </c>
      <c r="BE289" s="18">
        <v>0</v>
      </c>
      <c r="BF289" s="18">
        <f>Table2[[#This Row],[ST Savings
Through Current FY]]+Table2[[#This Row],[ST Savings
Next FY &amp; After]]</f>
        <v>0</v>
      </c>
      <c r="BG289" s="18">
        <v>0</v>
      </c>
      <c r="BH289" s="18">
        <v>0</v>
      </c>
      <c r="BI289" s="18">
        <v>0</v>
      </c>
      <c r="BJ289" s="18">
        <f>Table2[[#This Row],[Energy Savings
Through Current FY]]+Table2[[#This Row],[Energy Savings
Next FY &amp; After]]</f>
        <v>0</v>
      </c>
      <c r="BK289" s="18">
        <v>0</v>
      </c>
      <c r="BL289" s="18">
        <v>0</v>
      </c>
      <c r="BM289" s="18">
        <v>0</v>
      </c>
      <c r="BN289" s="18">
        <f>Table2[[#This Row],[Bond Savings
Through Current FY]]+Table2[[#This Row],[Bond Savings
Next FY &amp; After]]</f>
        <v>0</v>
      </c>
      <c r="BO289" s="18">
        <v>304.61189999999999</v>
      </c>
      <c r="BP289" s="18">
        <v>1658.9036000000001</v>
      </c>
      <c r="BQ289" s="18">
        <v>48.781500000000001</v>
      </c>
      <c r="BR289" s="18">
        <f>Table2[[#This Row],[Total Savings
Through Current FY]]+Table2[[#This Row],[Total Savings
Next FY &amp; After]]</f>
        <v>1707.6851000000001</v>
      </c>
      <c r="BS289" s="18">
        <v>0</v>
      </c>
      <c r="BT289" s="18">
        <v>0</v>
      </c>
      <c r="BU289" s="18">
        <v>0</v>
      </c>
      <c r="BV289" s="18">
        <f>Table2[[#This Row],[Recapture, Cancellation, or Reduction
Through Current FY]]+Table2[[#This Row],[Recapture, Cancellation, or Reduction
Next FY &amp; After]]</f>
        <v>0</v>
      </c>
      <c r="BW289" s="18">
        <v>0</v>
      </c>
      <c r="BX289" s="18">
        <v>0</v>
      </c>
      <c r="BY289" s="18">
        <v>0</v>
      </c>
      <c r="BZ289" s="18">
        <f>Table2[[#This Row],[Penalty Paid
Through Current FY]]+Table2[[#This Row],[Penalty Paid
Next FY &amp; After]]</f>
        <v>0</v>
      </c>
      <c r="CA289" s="18">
        <v>0</v>
      </c>
      <c r="CB289" s="18">
        <v>0</v>
      </c>
      <c r="CC289" s="18">
        <v>0</v>
      </c>
      <c r="CD289" s="18">
        <f>Table2[[#This Row],[Total Recapture &amp; Penalties
Through Current FY]]+Table2[[#This Row],[Total Recapture &amp; Penalties
Next FY &amp; After]]</f>
        <v>0</v>
      </c>
      <c r="CE289" s="18">
        <v>8211.4325000000008</v>
      </c>
      <c r="CF289" s="18">
        <v>112143.4431</v>
      </c>
      <c r="CG289" s="18">
        <v>1315.0047</v>
      </c>
      <c r="CH289" s="18">
        <f>Table2[[#This Row],[Total Net Tax Revenue Generated
Through Current FY]]+Table2[[#This Row],[Total Net Tax Revenue Generated
Next FY &amp; After]]</f>
        <v>113458.44780000001</v>
      </c>
      <c r="CI289" s="18">
        <v>0</v>
      </c>
      <c r="CJ289" s="18">
        <v>0</v>
      </c>
      <c r="CK289" s="18">
        <v>0</v>
      </c>
      <c r="CL289" s="18">
        <v>0</v>
      </c>
      <c r="CM289" s="43">
        <v>210</v>
      </c>
      <c r="CN289" s="43">
        <v>0</v>
      </c>
      <c r="CO289" s="43">
        <v>0</v>
      </c>
      <c r="CP289" s="43">
        <v>0</v>
      </c>
      <c r="CQ289" s="43">
        <f>Table2[[#This Row],[Total Number of Industrial Jobs]]+Table2[[#This Row],[Total Number of Restaurant Jobs]]+Table2[[#This Row],[Total Number of Retail Jobs]]+Table2[[#This Row],[Total Number of Other Jobs]]</f>
        <v>210</v>
      </c>
      <c r="CR289" s="43">
        <v>210</v>
      </c>
      <c r="CS289" s="43">
        <v>0</v>
      </c>
      <c r="CT289" s="43">
        <v>0</v>
      </c>
      <c r="CU289" s="43">
        <v>0</v>
      </c>
      <c r="CV289" s="43">
        <f>Table2[[#This Row],[Number of Industrial Jobs Earning a Living Wage or more]]+Table2[[#This Row],[Number of Restaurant Jobs Earning a Living Wage or more]]+Table2[[#This Row],[Number of Retail Jobs Earning a Living Wage or more]]+Table2[[#This Row],[Number of Other Jobs Earning a Living Wage or more]]</f>
        <v>210</v>
      </c>
      <c r="CW289" s="47">
        <v>100</v>
      </c>
      <c r="CX289" s="47">
        <v>0</v>
      </c>
      <c r="CY289" s="47">
        <v>0</v>
      </c>
      <c r="CZ289" s="47">
        <v>0</v>
      </c>
      <c r="DA289" s="42">
        <v>1</v>
      </c>
      <c r="DB289" s="4"/>
      <c r="DE289" s="3"/>
      <c r="DF289" s="4"/>
      <c r="DG289" s="4"/>
      <c r="DH289" s="11"/>
      <c r="DI289" s="3"/>
      <c r="DJ289" s="1"/>
      <c r="DK289" s="1"/>
      <c r="DL289" s="1"/>
    </row>
    <row r="290" spans="1:116" x14ac:dyDescent="0.2">
      <c r="A290" s="12">
        <v>92788</v>
      </c>
      <c r="B290" s="14" t="s">
        <v>269</v>
      </c>
      <c r="C290" s="15" t="s">
        <v>1498</v>
      </c>
      <c r="D290" s="15" t="s">
        <v>271</v>
      </c>
      <c r="E290" s="25" t="s">
        <v>1655</v>
      </c>
      <c r="F290" s="26" t="s">
        <v>13</v>
      </c>
      <c r="G290" s="16">
        <v>6300000</v>
      </c>
      <c r="H290" s="14" t="s">
        <v>22</v>
      </c>
      <c r="I290" s="14" t="s">
        <v>270</v>
      </c>
      <c r="J290" s="12">
        <v>26</v>
      </c>
      <c r="K290" s="14" t="s">
        <v>20</v>
      </c>
      <c r="L290" s="15" t="s">
        <v>1921</v>
      </c>
      <c r="M290" s="15" t="s">
        <v>1902</v>
      </c>
      <c r="N290" s="15">
        <v>107640</v>
      </c>
      <c r="O290" s="15">
        <v>214820</v>
      </c>
      <c r="P290" s="13">
        <v>0</v>
      </c>
      <c r="Q290" s="13">
        <v>20</v>
      </c>
      <c r="R290" s="13">
        <v>0</v>
      </c>
      <c r="S290" s="13">
        <v>0</v>
      </c>
      <c r="T290" s="13">
        <v>0</v>
      </c>
      <c r="U290" s="13">
        <v>0</v>
      </c>
      <c r="V290" s="13">
        <v>0</v>
      </c>
      <c r="W290" s="13">
        <v>0</v>
      </c>
      <c r="X290" s="13">
        <v>0</v>
      </c>
      <c r="Y290" s="13">
        <v>0</v>
      </c>
      <c r="Z290" s="13">
        <v>446</v>
      </c>
      <c r="AA290" s="13">
        <v>0</v>
      </c>
      <c r="AB290" s="13">
        <v>0</v>
      </c>
      <c r="AC290" s="13">
        <v>0</v>
      </c>
      <c r="AD290" s="17">
        <v>0</v>
      </c>
      <c r="AE290" s="13">
        <v>0</v>
      </c>
      <c r="AF290" s="13">
        <v>0</v>
      </c>
      <c r="AG290" s="13">
        <v>0</v>
      </c>
      <c r="AH290" s="13">
        <v>0</v>
      </c>
      <c r="AI290" s="18">
        <v>10923.339</v>
      </c>
      <c r="AJ290" s="18">
        <v>94758.944799999997</v>
      </c>
      <c r="AK290" s="18">
        <v>0</v>
      </c>
      <c r="AL290" s="27">
        <f>Table2[[#This Row],[Direct Tax Revenue
Through Current FY]]+Table2[[#This Row],[Direct Tax Revenue
Next FY &amp; After]]</f>
        <v>94758.944799999997</v>
      </c>
      <c r="AM290" s="18">
        <v>5937.8308999999999</v>
      </c>
      <c r="AN290" s="18">
        <v>69263.690300000002</v>
      </c>
      <c r="AO290" s="18">
        <v>0</v>
      </c>
      <c r="AP290" s="18">
        <f>Table2[[#This Row],[Indirect  &amp; Induced Tax Revenue
Through Current FY]]+Table2[[#This Row],[Indirect  &amp; Induced Tax Revenue
Next FY &amp; After]]</f>
        <v>69263.690300000002</v>
      </c>
      <c r="AQ290" s="18">
        <v>16861.169900000001</v>
      </c>
      <c r="AR290" s="18">
        <v>164022.63510000001</v>
      </c>
      <c r="AS290" s="18">
        <v>0</v>
      </c>
      <c r="AT290" s="18">
        <f>Table2[[#This Row],[Total Tax Revenue Generated
Through Current FY]]+Table2[[#This Row],[Total Tax Revenues Generated 
Next FY &amp; After]]</f>
        <v>164022.63510000001</v>
      </c>
      <c r="AU290" s="18">
        <f>VLOOKUP(A:A,[1]AssistancePivot!$1:$1048576,86,FALSE)</f>
        <v>114.90389999999999</v>
      </c>
      <c r="AV290" s="18">
        <v>1458.3884</v>
      </c>
      <c r="AW290" s="18">
        <v>0</v>
      </c>
      <c r="AX290" s="18">
        <v>1458.3884</v>
      </c>
      <c r="AY290" s="18">
        <v>0</v>
      </c>
      <c r="AZ290" s="18">
        <v>110.5335</v>
      </c>
      <c r="BA290" s="18">
        <v>0</v>
      </c>
      <c r="BB290" s="18">
        <f>Table2[[#This Row],[MRT Savings
Through Current FY]]+Table2[[#This Row],[MRT Savings
Next FY &amp; After]]</f>
        <v>110.5335</v>
      </c>
      <c r="BC290" s="18">
        <v>0</v>
      </c>
      <c r="BD290" s="18">
        <v>0</v>
      </c>
      <c r="BE290" s="18">
        <v>0</v>
      </c>
      <c r="BF290" s="18">
        <f>Table2[[#This Row],[ST Savings
Through Current FY]]+Table2[[#This Row],[ST Savings
Next FY &amp; After]]</f>
        <v>0</v>
      </c>
      <c r="BG290" s="18">
        <v>0</v>
      </c>
      <c r="BH290" s="18">
        <v>0</v>
      </c>
      <c r="BI290" s="18">
        <v>0</v>
      </c>
      <c r="BJ290" s="18">
        <f>Table2[[#This Row],[Energy Savings
Through Current FY]]+Table2[[#This Row],[Energy Savings
Next FY &amp; After]]</f>
        <v>0</v>
      </c>
      <c r="BK290" s="18">
        <v>0</v>
      </c>
      <c r="BL290" s="18">
        <v>0</v>
      </c>
      <c r="BM290" s="18">
        <v>0</v>
      </c>
      <c r="BN290" s="18">
        <f>Table2[[#This Row],[Bond Savings
Through Current FY]]+Table2[[#This Row],[Bond Savings
Next FY &amp; After]]</f>
        <v>0</v>
      </c>
      <c r="BO290" s="18">
        <v>114.90389999999999</v>
      </c>
      <c r="BP290" s="18">
        <v>1568.9219000000001</v>
      </c>
      <c r="BQ290" s="18">
        <v>0</v>
      </c>
      <c r="BR290" s="18">
        <f>Table2[[#This Row],[Total Savings
Through Current FY]]+Table2[[#This Row],[Total Savings
Next FY &amp; After]]</f>
        <v>1568.9219000000001</v>
      </c>
      <c r="BS290" s="18">
        <v>0</v>
      </c>
      <c r="BT290" s="18">
        <v>0</v>
      </c>
      <c r="BU290" s="18">
        <v>0</v>
      </c>
      <c r="BV290" s="18">
        <f>Table2[[#This Row],[Recapture, Cancellation, or Reduction
Through Current FY]]+Table2[[#This Row],[Recapture, Cancellation, or Reduction
Next FY &amp; After]]</f>
        <v>0</v>
      </c>
      <c r="BW290" s="18">
        <v>0</v>
      </c>
      <c r="BX290" s="18">
        <v>0</v>
      </c>
      <c r="BY290" s="18">
        <v>0</v>
      </c>
      <c r="BZ290" s="18">
        <f>Table2[[#This Row],[Penalty Paid
Through Current FY]]+Table2[[#This Row],[Penalty Paid
Next FY &amp; After]]</f>
        <v>0</v>
      </c>
      <c r="CA290" s="18">
        <v>0</v>
      </c>
      <c r="CB290" s="18">
        <v>0</v>
      </c>
      <c r="CC290" s="18">
        <v>0</v>
      </c>
      <c r="CD290" s="18">
        <f>Table2[[#This Row],[Total Recapture &amp; Penalties
Through Current FY]]+Table2[[#This Row],[Total Recapture &amp; Penalties
Next FY &amp; After]]</f>
        <v>0</v>
      </c>
      <c r="CE290" s="18">
        <v>16746.266</v>
      </c>
      <c r="CF290" s="18">
        <v>162453.7132</v>
      </c>
      <c r="CG290" s="18">
        <v>0</v>
      </c>
      <c r="CH290" s="18">
        <f>Table2[[#This Row],[Total Net Tax Revenue Generated
Through Current FY]]+Table2[[#This Row],[Total Net Tax Revenue Generated
Next FY &amp; After]]</f>
        <v>162453.7132</v>
      </c>
      <c r="CI290" s="18">
        <v>0</v>
      </c>
      <c r="CJ290" s="18">
        <v>0</v>
      </c>
      <c r="CK290" s="18">
        <v>0</v>
      </c>
      <c r="CL290" s="18">
        <v>0</v>
      </c>
      <c r="CM290" s="43"/>
      <c r="CN290" s="43"/>
      <c r="CO290" s="43"/>
      <c r="CP290" s="43"/>
      <c r="CQ290" s="43"/>
      <c r="CR290" s="43"/>
      <c r="CS290" s="43"/>
      <c r="CT290" s="43"/>
      <c r="CU290" s="43"/>
      <c r="CV290" s="43"/>
      <c r="CW290" s="47"/>
      <c r="CX290" s="47"/>
      <c r="CY290" s="47"/>
      <c r="CZ290" s="47"/>
      <c r="DA290" s="42"/>
      <c r="DB290" s="4"/>
      <c r="DE290" s="3"/>
      <c r="DF290" s="4"/>
      <c r="DG290" s="4"/>
      <c r="DH290" s="11"/>
      <c r="DI290" s="3"/>
      <c r="DJ290" s="1"/>
      <c r="DK290" s="1"/>
      <c r="DL290" s="1"/>
    </row>
    <row r="291" spans="1:116" x14ac:dyDescent="0.2">
      <c r="A291" s="12">
        <v>93949</v>
      </c>
      <c r="B291" s="14" t="s">
        <v>734</v>
      </c>
      <c r="C291" s="15" t="s">
        <v>1613</v>
      </c>
      <c r="D291" s="15" t="s">
        <v>736</v>
      </c>
      <c r="E291" s="25" t="s">
        <v>1712</v>
      </c>
      <c r="F291" s="26" t="s">
        <v>13</v>
      </c>
      <c r="G291" s="16">
        <v>68407000</v>
      </c>
      <c r="H291" s="14" t="s">
        <v>22</v>
      </c>
      <c r="I291" s="14" t="s">
        <v>735</v>
      </c>
      <c r="J291" s="12">
        <v>17</v>
      </c>
      <c r="K291" s="14" t="s">
        <v>25</v>
      </c>
      <c r="L291" s="15" t="s">
        <v>2149</v>
      </c>
      <c r="M291" s="15" t="s">
        <v>1931</v>
      </c>
      <c r="N291" s="15">
        <v>823337</v>
      </c>
      <c r="O291" s="15">
        <v>317089</v>
      </c>
      <c r="P291" s="13">
        <v>0</v>
      </c>
      <c r="Q291" s="13">
        <v>25</v>
      </c>
      <c r="R291" s="13">
        <v>0</v>
      </c>
      <c r="S291" s="13">
        <v>5</v>
      </c>
      <c r="T291" s="13">
        <v>5</v>
      </c>
      <c r="U291" s="13">
        <v>14</v>
      </c>
      <c r="V291" s="13">
        <v>582</v>
      </c>
      <c r="W291" s="13">
        <v>0</v>
      </c>
      <c r="X291" s="13">
        <v>0</v>
      </c>
      <c r="Y291" s="13">
        <v>606</v>
      </c>
      <c r="Z291" s="13">
        <v>600</v>
      </c>
      <c r="AA291" s="13">
        <v>72.60726072607261</v>
      </c>
      <c r="AB291" s="13" t="s">
        <v>16</v>
      </c>
      <c r="AC291" s="13" t="s">
        <v>17</v>
      </c>
      <c r="AD291" s="17">
        <v>221</v>
      </c>
      <c r="AE291" s="13">
        <v>15</v>
      </c>
      <c r="AF291" s="13">
        <v>70</v>
      </c>
      <c r="AG291" s="13">
        <v>92</v>
      </c>
      <c r="AH291" s="13">
        <v>208</v>
      </c>
      <c r="AI291" s="18">
        <v>11118.3022</v>
      </c>
      <c r="AJ291" s="18">
        <v>69963.571500000005</v>
      </c>
      <c r="AK291" s="18">
        <v>92669.407999999996</v>
      </c>
      <c r="AL291" s="27">
        <f>Table2[[#This Row],[Direct Tax Revenue
Through Current FY]]+Table2[[#This Row],[Direct Tax Revenue
Next FY &amp; After]]</f>
        <v>162632.97950000002</v>
      </c>
      <c r="AM291" s="18">
        <v>9830.4549000000006</v>
      </c>
      <c r="AN291" s="18">
        <v>65232.536</v>
      </c>
      <c r="AO291" s="18">
        <v>81935.391099999993</v>
      </c>
      <c r="AP291" s="18">
        <f>Table2[[#This Row],[Indirect  &amp; Induced Tax Revenue
Through Current FY]]+Table2[[#This Row],[Indirect  &amp; Induced Tax Revenue
Next FY &amp; After]]</f>
        <v>147167.9271</v>
      </c>
      <c r="AQ291" s="18">
        <v>20948.757099999999</v>
      </c>
      <c r="AR291" s="18">
        <v>135196.10750000001</v>
      </c>
      <c r="AS291" s="18">
        <v>174604.7991</v>
      </c>
      <c r="AT291" s="18">
        <f>Table2[[#This Row],[Total Tax Revenue Generated
Through Current FY]]+Table2[[#This Row],[Total Tax Revenues Generated 
Next FY &amp; After]]</f>
        <v>309800.90659999999</v>
      </c>
      <c r="AU291" s="18">
        <f>VLOOKUP(A:A,[1]AssistancePivot!$1:$1048576,86,FALSE)</f>
        <v>1782.1687999999999</v>
      </c>
      <c r="AV291" s="18">
        <v>5840.7655999999997</v>
      </c>
      <c r="AW291" s="18">
        <v>14854.114299999999</v>
      </c>
      <c r="AX291" s="18">
        <v>20694.8799</v>
      </c>
      <c r="AY291" s="18">
        <v>0</v>
      </c>
      <c r="AZ291" s="18">
        <v>418.6</v>
      </c>
      <c r="BA291" s="18">
        <v>0</v>
      </c>
      <c r="BB291" s="18">
        <f>Table2[[#This Row],[MRT Savings
Through Current FY]]+Table2[[#This Row],[MRT Savings
Next FY &amp; After]]</f>
        <v>418.6</v>
      </c>
      <c r="BC291" s="18">
        <v>0</v>
      </c>
      <c r="BD291" s="18">
        <v>0</v>
      </c>
      <c r="BE291" s="18">
        <v>0</v>
      </c>
      <c r="BF291" s="18">
        <f>Table2[[#This Row],[ST Savings
Through Current FY]]+Table2[[#This Row],[ST Savings
Next FY &amp; After]]</f>
        <v>0</v>
      </c>
      <c r="BG291" s="18">
        <v>0</v>
      </c>
      <c r="BH291" s="18">
        <v>0</v>
      </c>
      <c r="BI291" s="18">
        <v>0</v>
      </c>
      <c r="BJ291" s="18">
        <f>Table2[[#This Row],[Energy Savings
Through Current FY]]+Table2[[#This Row],[Energy Savings
Next FY &amp; After]]</f>
        <v>0</v>
      </c>
      <c r="BK291" s="18">
        <v>0</v>
      </c>
      <c r="BL291" s="18">
        <v>0</v>
      </c>
      <c r="BM291" s="18">
        <v>0</v>
      </c>
      <c r="BN291" s="18">
        <f>Table2[[#This Row],[Bond Savings
Through Current FY]]+Table2[[#This Row],[Bond Savings
Next FY &amp; After]]</f>
        <v>0</v>
      </c>
      <c r="BO291" s="18">
        <v>1782.1687999999999</v>
      </c>
      <c r="BP291" s="18">
        <v>6259.3656000000001</v>
      </c>
      <c r="BQ291" s="18">
        <v>14854.114299999999</v>
      </c>
      <c r="BR291" s="18">
        <f>Table2[[#This Row],[Total Savings
Through Current FY]]+Table2[[#This Row],[Total Savings
Next FY &amp; After]]</f>
        <v>21113.479899999998</v>
      </c>
      <c r="BS291" s="18">
        <v>0</v>
      </c>
      <c r="BT291" s="18">
        <v>0</v>
      </c>
      <c r="BU291" s="18">
        <v>0</v>
      </c>
      <c r="BV291" s="18">
        <f>Table2[[#This Row],[Recapture, Cancellation, or Reduction
Through Current FY]]+Table2[[#This Row],[Recapture, Cancellation, or Reduction
Next FY &amp; After]]</f>
        <v>0</v>
      </c>
      <c r="BW291" s="18">
        <v>0</v>
      </c>
      <c r="BX291" s="18">
        <v>0</v>
      </c>
      <c r="BY291" s="18">
        <v>0</v>
      </c>
      <c r="BZ291" s="18">
        <f>Table2[[#This Row],[Penalty Paid
Through Current FY]]+Table2[[#This Row],[Penalty Paid
Next FY &amp; After]]</f>
        <v>0</v>
      </c>
      <c r="CA291" s="18">
        <v>0</v>
      </c>
      <c r="CB291" s="18">
        <v>0</v>
      </c>
      <c r="CC291" s="18">
        <v>0</v>
      </c>
      <c r="CD291" s="18">
        <f>Table2[[#This Row],[Total Recapture &amp; Penalties
Through Current FY]]+Table2[[#This Row],[Total Recapture &amp; Penalties
Next FY &amp; After]]</f>
        <v>0</v>
      </c>
      <c r="CE291" s="18">
        <v>19166.588299999999</v>
      </c>
      <c r="CF291" s="18">
        <v>128936.74189999999</v>
      </c>
      <c r="CG291" s="18">
        <v>159750.68479999999</v>
      </c>
      <c r="CH291" s="18">
        <f>Table2[[#This Row],[Total Net Tax Revenue Generated
Through Current FY]]+Table2[[#This Row],[Total Net Tax Revenue Generated
Next FY &amp; After]]</f>
        <v>288687.42669999995</v>
      </c>
      <c r="CI291" s="18">
        <v>0</v>
      </c>
      <c r="CJ291" s="18">
        <v>0</v>
      </c>
      <c r="CK291" s="18">
        <v>0</v>
      </c>
      <c r="CL291" s="18">
        <v>0</v>
      </c>
      <c r="CM291" s="43">
        <v>0</v>
      </c>
      <c r="CN291" s="43">
        <v>0</v>
      </c>
      <c r="CO291" s="43">
        <v>0</v>
      </c>
      <c r="CP291" s="43">
        <v>606</v>
      </c>
      <c r="CQ291" s="43">
        <f>Table2[[#This Row],[Total Number of Industrial Jobs]]+Table2[[#This Row],[Total Number of Restaurant Jobs]]+Table2[[#This Row],[Total Number of Retail Jobs]]+Table2[[#This Row],[Total Number of Other Jobs]]</f>
        <v>606</v>
      </c>
      <c r="CR291" s="43">
        <v>0</v>
      </c>
      <c r="CS291" s="43">
        <v>0</v>
      </c>
      <c r="CT291" s="43">
        <v>0</v>
      </c>
      <c r="CU291" s="43">
        <v>606</v>
      </c>
      <c r="CV291" s="43">
        <f>Table2[[#This Row],[Number of Industrial Jobs Earning a Living Wage or more]]+Table2[[#This Row],[Number of Restaurant Jobs Earning a Living Wage or more]]+Table2[[#This Row],[Number of Retail Jobs Earning a Living Wage or more]]+Table2[[#This Row],[Number of Other Jobs Earning a Living Wage or more]]</f>
        <v>606</v>
      </c>
      <c r="CW291" s="47">
        <v>0</v>
      </c>
      <c r="CX291" s="47">
        <v>0</v>
      </c>
      <c r="CY291" s="47">
        <v>0</v>
      </c>
      <c r="CZ291" s="47">
        <v>100</v>
      </c>
      <c r="DA291" s="42">
        <v>1</v>
      </c>
      <c r="DB291" s="4"/>
      <c r="DE291" s="3"/>
      <c r="DF291" s="4"/>
      <c r="DG291" s="4"/>
      <c r="DH291" s="11"/>
      <c r="DI291" s="3"/>
      <c r="DJ291" s="1"/>
      <c r="DK291" s="1"/>
      <c r="DL291" s="1"/>
    </row>
    <row r="292" spans="1:116" x14ac:dyDescent="0.2">
      <c r="A292" s="12">
        <v>94135</v>
      </c>
      <c r="B292" s="14" t="s">
        <v>1054</v>
      </c>
      <c r="C292" s="15" t="s">
        <v>1509</v>
      </c>
      <c r="D292" s="15" t="s">
        <v>1007</v>
      </c>
      <c r="E292" s="25" t="s">
        <v>1797</v>
      </c>
      <c r="F292" s="26" t="s">
        <v>477</v>
      </c>
      <c r="G292" s="16">
        <v>90575000</v>
      </c>
      <c r="H292" s="14" t="s">
        <v>229</v>
      </c>
      <c r="I292" s="14" t="s">
        <v>1055</v>
      </c>
      <c r="J292" s="12">
        <v>11</v>
      </c>
      <c r="K292" s="14" t="s">
        <v>25</v>
      </c>
      <c r="L292" s="15" t="s">
        <v>2339</v>
      </c>
      <c r="M292" s="15" t="s">
        <v>2010</v>
      </c>
      <c r="N292" s="15">
        <v>888950</v>
      </c>
      <c r="O292" s="15">
        <v>1086054</v>
      </c>
      <c r="P292" s="13">
        <v>694</v>
      </c>
      <c r="Q292" s="13">
        <v>56</v>
      </c>
      <c r="R292" s="13">
        <v>0</v>
      </c>
      <c r="S292" s="13">
        <v>0</v>
      </c>
      <c r="T292" s="13">
        <v>0</v>
      </c>
      <c r="U292" s="13">
        <v>0</v>
      </c>
      <c r="V292" s="13">
        <v>228</v>
      </c>
      <c r="W292" s="13">
        <v>4</v>
      </c>
      <c r="X292" s="13">
        <v>30</v>
      </c>
      <c r="Y292" s="13">
        <v>232</v>
      </c>
      <c r="Z292" s="13">
        <v>232</v>
      </c>
      <c r="AA292" s="13">
        <v>98.275862068965509</v>
      </c>
      <c r="AB292" s="13" t="s">
        <v>16</v>
      </c>
      <c r="AC292" s="13" t="s">
        <v>17</v>
      </c>
      <c r="AD292" s="17">
        <v>0</v>
      </c>
      <c r="AE292" s="13">
        <v>0</v>
      </c>
      <c r="AF292" s="13">
        <v>0</v>
      </c>
      <c r="AG292" s="13">
        <v>0</v>
      </c>
      <c r="AH292" s="13">
        <v>0</v>
      </c>
      <c r="AI292" s="18">
        <v>608.05790000000002</v>
      </c>
      <c r="AJ292" s="18">
        <v>2431.0227</v>
      </c>
      <c r="AK292" s="18">
        <v>6745.2038000000002</v>
      </c>
      <c r="AL292" s="27">
        <f>Table2[[#This Row],[Direct Tax Revenue
Through Current FY]]+Table2[[#This Row],[Direct Tax Revenue
Next FY &amp; After]]</f>
        <v>9176.2265000000007</v>
      </c>
      <c r="AM292" s="18">
        <v>1101.9441999999999</v>
      </c>
      <c r="AN292" s="18">
        <v>4529.0618999999997</v>
      </c>
      <c r="AO292" s="18">
        <v>13914.524100000001</v>
      </c>
      <c r="AP292" s="18">
        <f>Table2[[#This Row],[Indirect  &amp; Induced Tax Revenue
Through Current FY]]+Table2[[#This Row],[Indirect  &amp; Induced Tax Revenue
Next FY &amp; After]]</f>
        <v>18443.585999999999</v>
      </c>
      <c r="AQ292" s="18">
        <v>1710.0020999999999</v>
      </c>
      <c r="AR292" s="18">
        <v>6960.0846000000001</v>
      </c>
      <c r="AS292" s="18">
        <v>20659.727900000002</v>
      </c>
      <c r="AT292" s="18">
        <f>Table2[[#This Row],[Total Tax Revenue Generated
Through Current FY]]+Table2[[#This Row],[Total Tax Revenues Generated 
Next FY &amp; After]]</f>
        <v>27619.8125</v>
      </c>
      <c r="AU292" s="18">
        <f>VLOOKUP(A:A,[1]AssistancePivot!$1:$1048576,86,FALSE)</f>
        <v>0</v>
      </c>
      <c r="AV292" s="18">
        <v>0</v>
      </c>
      <c r="AW292" s="18">
        <v>0</v>
      </c>
      <c r="AX292" s="18">
        <v>0</v>
      </c>
      <c r="AY292" s="18">
        <v>0</v>
      </c>
      <c r="AZ292" s="18">
        <v>0</v>
      </c>
      <c r="BA292" s="18">
        <v>0</v>
      </c>
      <c r="BB292" s="18">
        <f>Table2[[#This Row],[MRT Savings
Through Current FY]]+Table2[[#This Row],[MRT Savings
Next FY &amp; After]]</f>
        <v>0</v>
      </c>
      <c r="BC292" s="18">
        <v>0</v>
      </c>
      <c r="BD292" s="18">
        <v>0</v>
      </c>
      <c r="BE292" s="18">
        <v>0</v>
      </c>
      <c r="BF292" s="18">
        <f>Table2[[#This Row],[ST Savings
Through Current FY]]+Table2[[#This Row],[ST Savings
Next FY &amp; After]]</f>
        <v>0</v>
      </c>
      <c r="BG292" s="18">
        <v>0</v>
      </c>
      <c r="BH292" s="18">
        <v>0</v>
      </c>
      <c r="BI292" s="18">
        <v>0</v>
      </c>
      <c r="BJ292" s="18">
        <f>Table2[[#This Row],[Energy Savings
Through Current FY]]+Table2[[#This Row],[Energy Savings
Next FY &amp; After]]</f>
        <v>0</v>
      </c>
      <c r="BK292" s="18">
        <v>71.823400000000007</v>
      </c>
      <c r="BL292" s="18">
        <v>349.45780000000002</v>
      </c>
      <c r="BM292" s="18">
        <v>673.21029999999996</v>
      </c>
      <c r="BN292" s="18">
        <f>Table2[[#This Row],[Bond Savings
Through Current FY]]+Table2[[#This Row],[Bond Savings
Next FY &amp; After]]</f>
        <v>1022.6681</v>
      </c>
      <c r="BO292" s="18">
        <v>71.823400000000007</v>
      </c>
      <c r="BP292" s="18">
        <v>349.45780000000002</v>
      </c>
      <c r="BQ292" s="18">
        <v>673.21029999999996</v>
      </c>
      <c r="BR292" s="18">
        <f>Table2[[#This Row],[Total Savings
Through Current FY]]+Table2[[#This Row],[Total Savings
Next FY &amp; After]]</f>
        <v>1022.6681</v>
      </c>
      <c r="BS292" s="18">
        <v>0</v>
      </c>
      <c r="BT292" s="18">
        <v>0</v>
      </c>
      <c r="BU292" s="18">
        <v>0</v>
      </c>
      <c r="BV292" s="18">
        <f>Table2[[#This Row],[Recapture, Cancellation, or Reduction
Through Current FY]]+Table2[[#This Row],[Recapture, Cancellation, or Reduction
Next FY &amp; After]]</f>
        <v>0</v>
      </c>
      <c r="BW292" s="18">
        <v>0</v>
      </c>
      <c r="BX292" s="18">
        <v>0</v>
      </c>
      <c r="BY292" s="18">
        <v>0</v>
      </c>
      <c r="BZ292" s="18">
        <f>Table2[[#This Row],[Penalty Paid
Through Current FY]]+Table2[[#This Row],[Penalty Paid
Next FY &amp; After]]</f>
        <v>0</v>
      </c>
      <c r="CA292" s="18">
        <v>0</v>
      </c>
      <c r="CB292" s="18">
        <v>0</v>
      </c>
      <c r="CC292" s="18">
        <v>0</v>
      </c>
      <c r="CD292" s="18">
        <f>Table2[[#This Row],[Total Recapture &amp; Penalties
Through Current FY]]+Table2[[#This Row],[Total Recapture &amp; Penalties
Next FY &amp; After]]</f>
        <v>0</v>
      </c>
      <c r="CE292" s="18">
        <v>1638.1786999999999</v>
      </c>
      <c r="CF292" s="18">
        <v>6610.6268</v>
      </c>
      <c r="CG292" s="18">
        <v>19986.517599999999</v>
      </c>
      <c r="CH292" s="18">
        <f>Table2[[#This Row],[Total Net Tax Revenue Generated
Through Current FY]]+Table2[[#This Row],[Total Net Tax Revenue Generated
Next FY &amp; After]]</f>
        <v>26597.144399999997</v>
      </c>
      <c r="CI292" s="18">
        <v>0</v>
      </c>
      <c r="CJ292" s="18">
        <v>0</v>
      </c>
      <c r="CK292" s="18">
        <v>0</v>
      </c>
      <c r="CL292" s="18">
        <v>0</v>
      </c>
      <c r="CM292" s="43">
        <v>0</v>
      </c>
      <c r="CN292" s="43">
        <v>0</v>
      </c>
      <c r="CO292" s="43">
        <v>0</v>
      </c>
      <c r="CP292" s="43">
        <v>228</v>
      </c>
      <c r="CQ292" s="43">
        <f>Table2[[#This Row],[Total Number of Industrial Jobs]]+Table2[[#This Row],[Total Number of Restaurant Jobs]]+Table2[[#This Row],[Total Number of Retail Jobs]]+Table2[[#This Row],[Total Number of Other Jobs]]</f>
        <v>228</v>
      </c>
      <c r="CR292" s="43">
        <v>0</v>
      </c>
      <c r="CS292" s="43">
        <v>0</v>
      </c>
      <c r="CT292" s="43">
        <v>0</v>
      </c>
      <c r="CU292" s="43">
        <v>228</v>
      </c>
      <c r="CV292" s="43">
        <f>Table2[[#This Row],[Number of Industrial Jobs Earning a Living Wage or more]]+Table2[[#This Row],[Number of Restaurant Jobs Earning a Living Wage or more]]+Table2[[#This Row],[Number of Retail Jobs Earning a Living Wage or more]]+Table2[[#This Row],[Number of Other Jobs Earning a Living Wage or more]]</f>
        <v>228</v>
      </c>
      <c r="CW292" s="47">
        <v>0</v>
      </c>
      <c r="CX292" s="47">
        <v>0</v>
      </c>
      <c r="CY292" s="47">
        <v>0</v>
      </c>
      <c r="CZ292" s="47">
        <v>100</v>
      </c>
      <c r="DA292" s="42">
        <v>1</v>
      </c>
      <c r="DB292" s="4"/>
      <c r="DE292" s="3"/>
      <c r="DF292" s="4"/>
      <c r="DG292" s="4"/>
      <c r="DH292" s="11"/>
      <c r="DI292" s="3"/>
      <c r="DJ292" s="1"/>
      <c r="DK292" s="1"/>
      <c r="DL292" s="1"/>
    </row>
    <row r="293" spans="1:116" x14ac:dyDescent="0.2">
      <c r="A293" s="12">
        <v>94250</v>
      </c>
      <c r="B293" s="14" t="s">
        <v>1478</v>
      </c>
      <c r="C293" s="15" t="s">
        <v>1499</v>
      </c>
      <c r="D293" s="15" t="s">
        <v>1860</v>
      </c>
      <c r="E293" s="25" t="s">
        <v>1861</v>
      </c>
      <c r="F293" s="26" t="s">
        <v>477</v>
      </c>
      <c r="G293" s="16">
        <v>16500000</v>
      </c>
      <c r="H293" s="14" t="s">
        <v>91</v>
      </c>
      <c r="I293" s="14" t="s">
        <v>1888</v>
      </c>
      <c r="J293" s="12">
        <v>3</v>
      </c>
      <c r="K293" s="14" t="s">
        <v>94</v>
      </c>
      <c r="L293" s="15" t="s">
        <v>2398</v>
      </c>
      <c r="M293" s="15" t="s">
        <v>2379</v>
      </c>
      <c r="N293" s="15">
        <v>14812</v>
      </c>
      <c r="O293" s="15">
        <v>23651</v>
      </c>
      <c r="P293" s="13">
        <v>40</v>
      </c>
      <c r="Q293" s="13">
        <v>16</v>
      </c>
      <c r="R293" s="13">
        <v>0</v>
      </c>
      <c r="S293" s="13">
        <v>0</v>
      </c>
      <c r="T293" s="13">
        <v>0</v>
      </c>
      <c r="U293" s="13">
        <v>0</v>
      </c>
      <c r="V293" s="13">
        <v>0</v>
      </c>
      <c r="W293" s="13">
        <v>0</v>
      </c>
      <c r="X293" s="13">
        <v>71</v>
      </c>
      <c r="Y293" s="13">
        <v>0</v>
      </c>
      <c r="Z293" s="13">
        <v>0</v>
      </c>
      <c r="AA293" s="13">
        <v>0</v>
      </c>
      <c r="AB293" s="13" t="s">
        <v>17</v>
      </c>
      <c r="AC293" s="13" t="s">
        <v>17</v>
      </c>
      <c r="AD293" s="17">
        <v>0</v>
      </c>
      <c r="AE293" s="13">
        <v>0</v>
      </c>
      <c r="AF293" s="13">
        <v>0</v>
      </c>
      <c r="AG293" s="13">
        <v>0</v>
      </c>
      <c r="AH293" s="13">
        <v>0</v>
      </c>
      <c r="AI293" s="18">
        <v>528.22299999999996</v>
      </c>
      <c r="AJ293" s="18">
        <v>528.22299999999996</v>
      </c>
      <c r="AK293" s="18">
        <v>0</v>
      </c>
      <c r="AL293" s="27">
        <f>Table2[[#This Row],[Direct Tax Revenue
Through Current FY]]+Table2[[#This Row],[Direct Tax Revenue
Next FY &amp; After]]</f>
        <v>528.22299999999996</v>
      </c>
      <c r="AM293" s="18">
        <v>617.41560000000004</v>
      </c>
      <c r="AN293" s="18">
        <v>617.41560000000004</v>
      </c>
      <c r="AO293" s="18">
        <v>7760.8806000000004</v>
      </c>
      <c r="AP293" s="18">
        <f>Table2[[#This Row],[Indirect  &amp; Induced Tax Revenue
Through Current FY]]+Table2[[#This Row],[Indirect  &amp; Induced Tax Revenue
Next FY &amp; After]]</f>
        <v>8378.2962000000007</v>
      </c>
      <c r="AQ293" s="18">
        <v>1145.6386</v>
      </c>
      <c r="AR293" s="18">
        <v>1145.6386</v>
      </c>
      <c r="AS293" s="18">
        <v>7760.8806000000004</v>
      </c>
      <c r="AT293" s="18">
        <f>Table2[[#This Row],[Total Tax Revenue Generated
Through Current FY]]+Table2[[#This Row],[Total Tax Revenues Generated 
Next FY &amp; After]]</f>
        <v>8906.5192000000006</v>
      </c>
      <c r="AU293" s="18">
        <f>VLOOKUP(A:A,[1]AssistancePivot!$1:$1048576,86,FALSE)</f>
        <v>0</v>
      </c>
      <c r="AV293" s="18">
        <v>0</v>
      </c>
      <c r="AW293" s="18">
        <v>0</v>
      </c>
      <c r="AX293" s="18">
        <v>0</v>
      </c>
      <c r="AY293" s="18">
        <v>268.89690000000002</v>
      </c>
      <c r="AZ293" s="18">
        <v>268.89690000000002</v>
      </c>
      <c r="BA293" s="18">
        <v>0</v>
      </c>
      <c r="BB293" s="18">
        <f>Table2[[#This Row],[MRT Savings
Through Current FY]]+Table2[[#This Row],[MRT Savings
Next FY &amp; After]]</f>
        <v>268.89690000000002</v>
      </c>
      <c r="BC293" s="18">
        <v>0</v>
      </c>
      <c r="BD293" s="18">
        <v>0</v>
      </c>
      <c r="BE293" s="18">
        <v>0</v>
      </c>
      <c r="BF293" s="18">
        <f>Table2[[#This Row],[ST Savings
Through Current FY]]+Table2[[#This Row],[ST Savings
Next FY &amp; After]]</f>
        <v>0</v>
      </c>
      <c r="BG293" s="18">
        <v>0</v>
      </c>
      <c r="BH293" s="18">
        <v>0</v>
      </c>
      <c r="BI293" s="18">
        <v>0</v>
      </c>
      <c r="BJ293" s="18">
        <f>Table2[[#This Row],[Energy Savings
Through Current FY]]+Table2[[#This Row],[Energy Savings
Next FY &amp; After]]</f>
        <v>0</v>
      </c>
      <c r="BK293" s="18">
        <v>4.3066000000000004</v>
      </c>
      <c r="BL293" s="18">
        <v>4.3066000000000004</v>
      </c>
      <c r="BM293" s="18">
        <v>55.497300000000003</v>
      </c>
      <c r="BN293" s="18">
        <f>Table2[[#This Row],[Bond Savings
Through Current FY]]+Table2[[#This Row],[Bond Savings
Next FY &amp; After]]</f>
        <v>59.803900000000006</v>
      </c>
      <c r="BO293" s="18">
        <v>273.20350000000002</v>
      </c>
      <c r="BP293" s="18">
        <v>273.20350000000002</v>
      </c>
      <c r="BQ293" s="18">
        <v>55.497300000000003</v>
      </c>
      <c r="BR293" s="18">
        <f>Table2[[#This Row],[Total Savings
Through Current FY]]+Table2[[#This Row],[Total Savings
Next FY &amp; After]]</f>
        <v>328.70080000000002</v>
      </c>
      <c r="BS293" s="18">
        <v>0</v>
      </c>
      <c r="BT293" s="18">
        <v>0</v>
      </c>
      <c r="BU293" s="18">
        <v>0</v>
      </c>
      <c r="BV293" s="18">
        <f>Table2[[#This Row],[Recapture, Cancellation, or Reduction
Through Current FY]]+Table2[[#This Row],[Recapture, Cancellation, or Reduction
Next FY &amp; After]]</f>
        <v>0</v>
      </c>
      <c r="BW293" s="18">
        <v>0</v>
      </c>
      <c r="BX293" s="18">
        <v>0</v>
      </c>
      <c r="BY293" s="18">
        <v>0</v>
      </c>
      <c r="BZ293" s="18">
        <f>Table2[[#This Row],[Penalty Paid
Through Current FY]]+Table2[[#This Row],[Penalty Paid
Next FY &amp; After]]</f>
        <v>0</v>
      </c>
      <c r="CA293" s="18">
        <v>0</v>
      </c>
      <c r="CB293" s="18">
        <v>0</v>
      </c>
      <c r="CC293" s="18">
        <v>0</v>
      </c>
      <c r="CD293" s="18">
        <f>Table2[[#This Row],[Total Recapture &amp; Penalties
Through Current FY]]+Table2[[#This Row],[Total Recapture &amp; Penalties
Next FY &amp; After]]</f>
        <v>0</v>
      </c>
      <c r="CE293" s="18">
        <v>872.43510000000003</v>
      </c>
      <c r="CF293" s="18">
        <v>872.43510000000003</v>
      </c>
      <c r="CG293" s="18">
        <v>7705.3833000000004</v>
      </c>
      <c r="CH293" s="18">
        <f>Table2[[#This Row],[Total Net Tax Revenue Generated
Through Current FY]]+Table2[[#This Row],[Total Net Tax Revenue Generated
Next FY &amp; After]]</f>
        <v>8577.8184000000001</v>
      </c>
      <c r="CI293" s="18">
        <v>16500</v>
      </c>
      <c r="CJ293" s="18">
        <v>0</v>
      </c>
      <c r="CK293" s="18">
        <v>0</v>
      </c>
      <c r="CL293" s="18">
        <v>0</v>
      </c>
      <c r="CM293" s="43">
        <v>0</v>
      </c>
      <c r="CN293" s="43">
        <v>0</v>
      </c>
      <c r="CO293" s="43">
        <v>0</v>
      </c>
      <c r="CP293" s="43">
        <v>71</v>
      </c>
      <c r="CQ293" s="43">
        <f>Table2[[#This Row],[Total Number of Industrial Jobs]]+Table2[[#This Row],[Total Number of Restaurant Jobs]]+Table2[[#This Row],[Total Number of Retail Jobs]]+Table2[[#This Row],[Total Number of Other Jobs]]</f>
        <v>71</v>
      </c>
      <c r="CR293" s="43">
        <v>0</v>
      </c>
      <c r="CS293" s="43">
        <v>0</v>
      </c>
      <c r="CT293" s="43">
        <v>0</v>
      </c>
      <c r="CU293" s="43">
        <v>71</v>
      </c>
      <c r="CV293" s="43">
        <f>Table2[[#This Row],[Number of Industrial Jobs Earning a Living Wage or more]]+Table2[[#This Row],[Number of Restaurant Jobs Earning a Living Wage or more]]+Table2[[#This Row],[Number of Retail Jobs Earning a Living Wage or more]]+Table2[[#This Row],[Number of Other Jobs Earning a Living Wage or more]]</f>
        <v>71</v>
      </c>
      <c r="CW293" s="47">
        <v>0</v>
      </c>
      <c r="CX293" s="47">
        <v>0</v>
      </c>
      <c r="CY293" s="47">
        <v>0</v>
      </c>
      <c r="CZ293" s="47">
        <v>100</v>
      </c>
      <c r="DA293" s="42">
        <v>1</v>
      </c>
      <c r="DB293" s="4"/>
      <c r="DE293" s="3"/>
      <c r="DF293" s="4"/>
      <c r="DG293" s="4"/>
      <c r="DH293" s="11"/>
      <c r="DI293" s="3"/>
      <c r="DJ293" s="1"/>
      <c r="DK293" s="1"/>
      <c r="DL293" s="1"/>
    </row>
    <row r="294" spans="1:116" x14ac:dyDescent="0.2">
      <c r="A294" s="12">
        <v>94104</v>
      </c>
      <c r="B294" s="14" t="s">
        <v>978</v>
      </c>
      <c r="C294" s="15" t="s">
        <v>1524</v>
      </c>
      <c r="D294" s="15" t="s">
        <v>980</v>
      </c>
      <c r="E294" s="25" t="s">
        <v>1727</v>
      </c>
      <c r="F294" s="26" t="s">
        <v>477</v>
      </c>
      <c r="G294" s="16">
        <v>22000000</v>
      </c>
      <c r="H294" s="14" t="s">
        <v>91</v>
      </c>
      <c r="I294" s="14" t="s">
        <v>979</v>
      </c>
      <c r="J294" s="12">
        <v>6</v>
      </c>
      <c r="K294" s="14" t="s">
        <v>94</v>
      </c>
      <c r="L294" s="15" t="s">
        <v>2306</v>
      </c>
      <c r="M294" s="15" t="s">
        <v>2099</v>
      </c>
      <c r="N294" s="15">
        <v>6575</v>
      </c>
      <c r="O294" s="15">
        <v>27044</v>
      </c>
      <c r="P294" s="13">
        <v>59</v>
      </c>
      <c r="Q294" s="13">
        <v>28</v>
      </c>
      <c r="R294" s="13">
        <v>0</v>
      </c>
      <c r="S294" s="13">
        <v>0</v>
      </c>
      <c r="T294" s="13">
        <v>20</v>
      </c>
      <c r="U294" s="13">
        <v>0</v>
      </c>
      <c r="V294" s="13">
        <v>80</v>
      </c>
      <c r="W294" s="13">
        <v>11</v>
      </c>
      <c r="X294" s="13">
        <v>0</v>
      </c>
      <c r="Y294" s="13">
        <v>111</v>
      </c>
      <c r="Z294" s="13">
        <v>101</v>
      </c>
      <c r="AA294" s="13">
        <v>73.873873873873876</v>
      </c>
      <c r="AB294" s="13" t="s">
        <v>16</v>
      </c>
      <c r="AC294" s="13" t="s">
        <v>17</v>
      </c>
      <c r="AD294" s="17">
        <v>0</v>
      </c>
      <c r="AE294" s="13">
        <v>0</v>
      </c>
      <c r="AF294" s="13">
        <v>0</v>
      </c>
      <c r="AG294" s="13">
        <v>0</v>
      </c>
      <c r="AH294" s="13">
        <v>0</v>
      </c>
      <c r="AI294" s="18">
        <v>200.0025</v>
      </c>
      <c r="AJ294" s="18">
        <v>1528.3389999999999</v>
      </c>
      <c r="AK294" s="18">
        <v>2215.4811</v>
      </c>
      <c r="AL294" s="27">
        <f>Table2[[#This Row],[Direct Tax Revenue
Through Current FY]]+Table2[[#This Row],[Direct Tax Revenue
Next FY &amp; After]]</f>
        <v>3743.8200999999999</v>
      </c>
      <c r="AM294" s="18">
        <v>374.98689999999999</v>
      </c>
      <c r="AN294" s="18">
        <v>2316.7152999999998</v>
      </c>
      <c r="AO294" s="18">
        <v>4153.8276999999998</v>
      </c>
      <c r="AP294" s="18">
        <f>Table2[[#This Row],[Indirect  &amp; Induced Tax Revenue
Through Current FY]]+Table2[[#This Row],[Indirect  &amp; Induced Tax Revenue
Next FY &amp; After]]</f>
        <v>6470.5429999999997</v>
      </c>
      <c r="AQ294" s="18">
        <v>574.98940000000005</v>
      </c>
      <c r="AR294" s="18">
        <v>3845.0542999999998</v>
      </c>
      <c r="AS294" s="18">
        <v>6369.3087999999998</v>
      </c>
      <c r="AT294" s="18">
        <f>Table2[[#This Row],[Total Tax Revenue Generated
Through Current FY]]+Table2[[#This Row],[Total Tax Revenues Generated 
Next FY &amp; After]]</f>
        <v>10214.363099999999</v>
      </c>
      <c r="AU294" s="18">
        <f>VLOOKUP(A:A,[1]AssistancePivot!$1:$1048576,86,FALSE)</f>
        <v>0</v>
      </c>
      <c r="AV294" s="18">
        <v>0</v>
      </c>
      <c r="AW294" s="18">
        <v>0</v>
      </c>
      <c r="AX294" s="18">
        <v>0</v>
      </c>
      <c r="AY294" s="18">
        <v>0</v>
      </c>
      <c r="AZ294" s="18">
        <v>360.36</v>
      </c>
      <c r="BA294" s="18">
        <v>0</v>
      </c>
      <c r="BB294" s="18">
        <f>Table2[[#This Row],[MRT Savings
Through Current FY]]+Table2[[#This Row],[MRT Savings
Next FY &amp; After]]</f>
        <v>360.36</v>
      </c>
      <c r="BC294" s="18">
        <v>0</v>
      </c>
      <c r="BD294" s="18">
        <v>0</v>
      </c>
      <c r="BE294" s="18">
        <v>0</v>
      </c>
      <c r="BF294" s="18">
        <f>Table2[[#This Row],[ST Savings
Through Current FY]]+Table2[[#This Row],[ST Savings
Next FY &amp; After]]</f>
        <v>0</v>
      </c>
      <c r="BG294" s="18">
        <v>0</v>
      </c>
      <c r="BH294" s="18">
        <v>0</v>
      </c>
      <c r="BI294" s="18">
        <v>0</v>
      </c>
      <c r="BJ294" s="18">
        <f>Table2[[#This Row],[Energy Savings
Through Current FY]]+Table2[[#This Row],[Energy Savings
Next FY &amp; After]]</f>
        <v>0</v>
      </c>
      <c r="BK294" s="18">
        <v>11.538399999999999</v>
      </c>
      <c r="BL294" s="18">
        <v>63.275199999999998</v>
      </c>
      <c r="BM294" s="18">
        <v>92.395399999999995</v>
      </c>
      <c r="BN294" s="18">
        <f>Table2[[#This Row],[Bond Savings
Through Current FY]]+Table2[[#This Row],[Bond Savings
Next FY &amp; After]]</f>
        <v>155.67059999999998</v>
      </c>
      <c r="BO294" s="18">
        <v>11.538399999999999</v>
      </c>
      <c r="BP294" s="18">
        <v>423.6352</v>
      </c>
      <c r="BQ294" s="18">
        <v>92.395399999999995</v>
      </c>
      <c r="BR294" s="18">
        <f>Table2[[#This Row],[Total Savings
Through Current FY]]+Table2[[#This Row],[Total Savings
Next FY &amp; After]]</f>
        <v>516.03060000000005</v>
      </c>
      <c r="BS294" s="18">
        <v>0</v>
      </c>
      <c r="BT294" s="18">
        <v>0</v>
      </c>
      <c r="BU294" s="18">
        <v>0</v>
      </c>
      <c r="BV294" s="18">
        <f>Table2[[#This Row],[Recapture, Cancellation, or Reduction
Through Current FY]]+Table2[[#This Row],[Recapture, Cancellation, or Reduction
Next FY &amp; After]]</f>
        <v>0</v>
      </c>
      <c r="BW294" s="18">
        <v>0</v>
      </c>
      <c r="BX294" s="18">
        <v>0</v>
      </c>
      <c r="BY294" s="18">
        <v>0</v>
      </c>
      <c r="BZ294" s="18">
        <f>Table2[[#This Row],[Penalty Paid
Through Current FY]]+Table2[[#This Row],[Penalty Paid
Next FY &amp; After]]</f>
        <v>0</v>
      </c>
      <c r="CA294" s="18">
        <v>0</v>
      </c>
      <c r="CB294" s="18">
        <v>0</v>
      </c>
      <c r="CC294" s="18">
        <v>0</v>
      </c>
      <c r="CD294" s="18">
        <f>Table2[[#This Row],[Total Recapture &amp; Penalties
Through Current FY]]+Table2[[#This Row],[Total Recapture &amp; Penalties
Next FY &amp; After]]</f>
        <v>0</v>
      </c>
      <c r="CE294" s="18">
        <v>563.45100000000002</v>
      </c>
      <c r="CF294" s="18">
        <v>3421.4191000000001</v>
      </c>
      <c r="CG294" s="18">
        <v>6276.9134000000004</v>
      </c>
      <c r="CH294" s="18">
        <f>Table2[[#This Row],[Total Net Tax Revenue Generated
Through Current FY]]+Table2[[#This Row],[Total Net Tax Revenue Generated
Next FY &amp; After]]</f>
        <v>9698.3325000000004</v>
      </c>
      <c r="CI294" s="18">
        <v>0</v>
      </c>
      <c r="CJ294" s="18">
        <v>0</v>
      </c>
      <c r="CK294" s="18">
        <v>0</v>
      </c>
      <c r="CL294" s="18">
        <v>0</v>
      </c>
      <c r="CM294" s="43">
        <v>0</v>
      </c>
      <c r="CN294" s="43">
        <v>0</v>
      </c>
      <c r="CO294" s="43">
        <v>0</v>
      </c>
      <c r="CP294" s="43">
        <v>111</v>
      </c>
      <c r="CQ294" s="43">
        <f>Table2[[#This Row],[Total Number of Industrial Jobs]]+Table2[[#This Row],[Total Number of Restaurant Jobs]]+Table2[[#This Row],[Total Number of Retail Jobs]]+Table2[[#This Row],[Total Number of Other Jobs]]</f>
        <v>111</v>
      </c>
      <c r="CR294" s="43">
        <v>0</v>
      </c>
      <c r="CS294" s="43">
        <v>0</v>
      </c>
      <c r="CT294" s="43">
        <v>0</v>
      </c>
      <c r="CU294" s="43">
        <v>111</v>
      </c>
      <c r="CV294" s="43">
        <f>Table2[[#This Row],[Number of Industrial Jobs Earning a Living Wage or more]]+Table2[[#This Row],[Number of Restaurant Jobs Earning a Living Wage or more]]+Table2[[#This Row],[Number of Retail Jobs Earning a Living Wage or more]]+Table2[[#This Row],[Number of Other Jobs Earning a Living Wage or more]]</f>
        <v>111</v>
      </c>
      <c r="CW294" s="47">
        <v>0</v>
      </c>
      <c r="CX294" s="47">
        <v>0</v>
      </c>
      <c r="CY294" s="47">
        <v>0</v>
      </c>
      <c r="CZ294" s="47">
        <v>100</v>
      </c>
      <c r="DA294" s="42">
        <v>1</v>
      </c>
      <c r="DB294" s="4"/>
      <c r="DE294" s="3"/>
      <c r="DF294" s="4"/>
      <c r="DG294" s="4"/>
      <c r="DH294" s="11"/>
      <c r="DI294" s="3"/>
      <c r="DJ294" s="1"/>
      <c r="DK294" s="1"/>
      <c r="DL294" s="1"/>
    </row>
    <row r="295" spans="1:116" x14ac:dyDescent="0.2">
      <c r="A295" s="12">
        <v>94140</v>
      </c>
      <c r="B295" s="14" t="s">
        <v>1066</v>
      </c>
      <c r="C295" s="15" t="s">
        <v>1506</v>
      </c>
      <c r="D295" s="15" t="s">
        <v>1068</v>
      </c>
      <c r="E295" s="25" t="s">
        <v>1733</v>
      </c>
      <c r="F295" s="26" t="s">
        <v>13</v>
      </c>
      <c r="G295" s="16">
        <v>11200000</v>
      </c>
      <c r="H295" s="14" t="s">
        <v>22</v>
      </c>
      <c r="I295" s="14" t="s">
        <v>1067</v>
      </c>
      <c r="J295" s="12">
        <v>26</v>
      </c>
      <c r="K295" s="14" t="s">
        <v>20</v>
      </c>
      <c r="L295" s="15" t="s">
        <v>2310</v>
      </c>
      <c r="M295" s="15" t="s">
        <v>2071</v>
      </c>
      <c r="N295" s="15">
        <v>38590</v>
      </c>
      <c r="O295" s="15">
        <v>34220</v>
      </c>
      <c r="P295" s="13">
        <v>52</v>
      </c>
      <c r="Q295" s="13">
        <v>26</v>
      </c>
      <c r="R295" s="13">
        <v>0</v>
      </c>
      <c r="S295" s="13">
        <v>0</v>
      </c>
      <c r="T295" s="13">
        <v>6</v>
      </c>
      <c r="U295" s="13">
        <v>0</v>
      </c>
      <c r="V295" s="13">
        <v>185</v>
      </c>
      <c r="W295" s="13">
        <v>0</v>
      </c>
      <c r="X295" s="13">
        <v>0</v>
      </c>
      <c r="Y295" s="13">
        <v>191</v>
      </c>
      <c r="Z295" s="13">
        <v>188</v>
      </c>
      <c r="AA295" s="13">
        <v>16.230366492146597</v>
      </c>
      <c r="AB295" s="13" t="s">
        <v>16</v>
      </c>
      <c r="AC295" s="13" t="s">
        <v>17</v>
      </c>
      <c r="AD295" s="17">
        <v>0</v>
      </c>
      <c r="AE295" s="13">
        <v>0</v>
      </c>
      <c r="AF295" s="13">
        <v>0</v>
      </c>
      <c r="AG295" s="13">
        <v>0</v>
      </c>
      <c r="AH295" s="13">
        <v>0</v>
      </c>
      <c r="AI295" s="18">
        <v>2964.3083999999999</v>
      </c>
      <c r="AJ295" s="18">
        <v>11256.3601</v>
      </c>
      <c r="AK295" s="18">
        <v>37069.252899999999</v>
      </c>
      <c r="AL295" s="27">
        <f>Table2[[#This Row],[Direct Tax Revenue
Through Current FY]]+Table2[[#This Row],[Direct Tax Revenue
Next FY &amp; After]]</f>
        <v>48325.612999999998</v>
      </c>
      <c r="AM295" s="18">
        <v>3109.7725</v>
      </c>
      <c r="AN295" s="18">
        <v>12038.118899999999</v>
      </c>
      <c r="AO295" s="18">
        <v>38888.303899999999</v>
      </c>
      <c r="AP295" s="18">
        <f>Table2[[#This Row],[Indirect  &amp; Induced Tax Revenue
Through Current FY]]+Table2[[#This Row],[Indirect  &amp; Induced Tax Revenue
Next FY &amp; After]]</f>
        <v>50926.4228</v>
      </c>
      <c r="AQ295" s="18">
        <v>6074.0808999999999</v>
      </c>
      <c r="AR295" s="18">
        <v>23294.478999999999</v>
      </c>
      <c r="AS295" s="18">
        <v>75957.556800000006</v>
      </c>
      <c r="AT295" s="18">
        <f>Table2[[#This Row],[Total Tax Revenue Generated
Through Current FY]]+Table2[[#This Row],[Total Tax Revenues Generated 
Next FY &amp; After]]</f>
        <v>99252.035800000012</v>
      </c>
      <c r="AU295" s="18">
        <f>VLOOKUP(A:A,[1]AssistancePivot!$1:$1048576,86,FALSE)</f>
        <v>33.103400000000001</v>
      </c>
      <c r="AV295" s="18">
        <v>125.89660000000001</v>
      </c>
      <c r="AW295" s="18">
        <v>413.96350000000001</v>
      </c>
      <c r="AX295" s="18">
        <v>539.86009999999999</v>
      </c>
      <c r="AY295" s="18">
        <v>0</v>
      </c>
      <c r="AZ295" s="18">
        <v>43.142600000000002</v>
      </c>
      <c r="BA295" s="18">
        <v>0</v>
      </c>
      <c r="BB295" s="18">
        <f>Table2[[#This Row],[MRT Savings
Through Current FY]]+Table2[[#This Row],[MRT Savings
Next FY &amp; After]]</f>
        <v>43.142600000000002</v>
      </c>
      <c r="BC295" s="18">
        <v>0</v>
      </c>
      <c r="BD295" s="18">
        <v>0</v>
      </c>
      <c r="BE295" s="18">
        <v>0</v>
      </c>
      <c r="BF295" s="18">
        <f>Table2[[#This Row],[ST Savings
Through Current FY]]+Table2[[#This Row],[ST Savings
Next FY &amp; After]]</f>
        <v>0</v>
      </c>
      <c r="BG295" s="18">
        <v>0</v>
      </c>
      <c r="BH295" s="18">
        <v>0</v>
      </c>
      <c r="BI295" s="18">
        <v>0</v>
      </c>
      <c r="BJ295" s="18">
        <f>Table2[[#This Row],[Energy Savings
Through Current FY]]+Table2[[#This Row],[Energy Savings
Next FY &amp; After]]</f>
        <v>0</v>
      </c>
      <c r="BK295" s="18">
        <v>0</v>
      </c>
      <c r="BL295" s="18">
        <v>0</v>
      </c>
      <c r="BM295" s="18">
        <v>0</v>
      </c>
      <c r="BN295" s="18">
        <f>Table2[[#This Row],[Bond Savings
Through Current FY]]+Table2[[#This Row],[Bond Savings
Next FY &amp; After]]</f>
        <v>0</v>
      </c>
      <c r="BO295" s="18">
        <v>33.103400000000001</v>
      </c>
      <c r="BP295" s="18">
        <v>169.03919999999999</v>
      </c>
      <c r="BQ295" s="18">
        <v>413.96350000000001</v>
      </c>
      <c r="BR295" s="18">
        <f>Table2[[#This Row],[Total Savings
Through Current FY]]+Table2[[#This Row],[Total Savings
Next FY &amp; After]]</f>
        <v>583.0027</v>
      </c>
      <c r="BS295" s="18">
        <v>0</v>
      </c>
      <c r="BT295" s="18">
        <v>0</v>
      </c>
      <c r="BU295" s="18">
        <v>0</v>
      </c>
      <c r="BV295" s="18">
        <f>Table2[[#This Row],[Recapture, Cancellation, or Reduction
Through Current FY]]+Table2[[#This Row],[Recapture, Cancellation, or Reduction
Next FY &amp; After]]</f>
        <v>0</v>
      </c>
      <c r="BW295" s="18">
        <v>0</v>
      </c>
      <c r="BX295" s="18">
        <v>0</v>
      </c>
      <c r="BY295" s="18">
        <v>0</v>
      </c>
      <c r="BZ295" s="18">
        <f>Table2[[#This Row],[Penalty Paid
Through Current FY]]+Table2[[#This Row],[Penalty Paid
Next FY &amp; After]]</f>
        <v>0</v>
      </c>
      <c r="CA295" s="18">
        <v>0</v>
      </c>
      <c r="CB295" s="18">
        <v>0</v>
      </c>
      <c r="CC295" s="18">
        <v>0</v>
      </c>
      <c r="CD295" s="18">
        <f>Table2[[#This Row],[Total Recapture &amp; Penalties
Through Current FY]]+Table2[[#This Row],[Total Recapture &amp; Penalties
Next FY &amp; After]]</f>
        <v>0</v>
      </c>
      <c r="CE295" s="18">
        <v>6040.9775</v>
      </c>
      <c r="CF295" s="18">
        <v>23125.4398</v>
      </c>
      <c r="CG295" s="18">
        <v>75543.593299999993</v>
      </c>
      <c r="CH295" s="18">
        <f>Table2[[#This Row],[Total Net Tax Revenue Generated
Through Current FY]]+Table2[[#This Row],[Total Net Tax Revenue Generated
Next FY &amp; After]]</f>
        <v>98669.033100000001</v>
      </c>
      <c r="CI295" s="18">
        <v>0</v>
      </c>
      <c r="CJ295" s="18">
        <v>0</v>
      </c>
      <c r="CK295" s="18">
        <v>0</v>
      </c>
      <c r="CL295" s="18">
        <v>0</v>
      </c>
      <c r="CM295" s="43">
        <v>121</v>
      </c>
      <c r="CN295" s="43">
        <v>0</v>
      </c>
      <c r="CO295" s="43">
        <v>0</v>
      </c>
      <c r="CP295" s="43">
        <v>70</v>
      </c>
      <c r="CQ295" s="43">
        <f>Table2[[#This Row],[Total Number of Industrial Jobs]]+Table2[[#This Row],[Total Number of Restaurant Jobs]]+Table2[[#This Row],[Total Number of Retail Jobs]]+Table2[[#This Row],[Total Number of Other Jobs]]</f>
        <v>191</v>
      </c>
      <c r="CR295" s="43">
        <v>121</v>
      </c>
      <c r="CS295" s="43">
        <v>0</v>
      </c>
      <c r="CT295" s="43">
        <v>0</v>
      </c>
      <c r="CU295" s="43">
        <v>70</v>
      </c>
      <c r="CV295" s="43">
        <f>Table2[[#This Row],[Number of Industrial Jobs Earning a Living Wage or more]]+Table2[[#This Row],[Number of Restaurant Jobs Earning a Living Wage or more]]+Table2[[#This Row],[Number of Retail Jobs Earning a Living Wage or more]]+Table2[[#This Row],[Number of Other Jobs Earning a Living Wage or more]]</f>
        <v>191</v>
      </c>
      <c r="CW295" s="47">
        <v>100</v>
      </c>
      <c r="CX295" s="47">
        <v>0</v>
      </c>
      <c r="CY295" s="47">
        <v>0</v>
      </c>
      <c r="CZ295" s="47">
        <v>100</v>
      </c>
      <c r="DA295" s="42">
        <v>1</v>
      </c>
      <c r="DB295" s="4"/>
      <c r="DE295" s="3"/>
      <c r="DF295" s="4"/>
      <c r="DG295" s="4"/>
      <c r="DH295" s="11"/>
      <c r="DI295" s="3"/>
      <c r="DJ295" s="1"/>
      <c r="DK295" s="1"/>
      <c r="DL295" s="1"/>
    </row>
    <row r="296" spans="1:116" x14ac:dyDescent="0.2">
      <c r="A296" s="12">
        <v>93875</v>
      </c>
      <c r="B296" s="14" t="s">
        <v>629</v>
      </c>
      <c r="C296" s="15" t="s">
        <v>1611</v>
      </c>
      <c r="D296" s="15" t="s">
        <v>631</v>
      </c>
      <c r="E296" s="25" t="s">
        <v>1710</v>
      </c>
      <c r="F296" s="26" t="s">
        <v>13</v>
      </c>
      <c r="G296" s="16">
        <v>1195565</v>
      </c>
      <c r="H296" s="14" t="s">
        <v>123</v>
      </c>
      <c r="I296" s="14" t="s">
        <v>630</v>
      </c>
      <c r="J296" s="12">
        <v>22</v>
      </c>
      <c r="K296" s="14" t="s">
        <v>20</v>
      </c>
      <c r="L296" s="15" t="s">
        <v>2203</v>
      </c>
      <c r="M296" s="15" t="s">
        <v>1994</v>
      </c>
      <c r="N296" s="15">
        <v>30003</v>
      </c>
      <c r="O296" s="15">
        <v>37250</v>
      </c>
      <c r="P296" s="13">
        <v>0</v>
      </c>
      <c r="Q296" s="13">
        <v>5</v>
      </c>
      <c r="R296" s="13">
        <v>0</v>
      </c>
      <c r="S296" s="13">
        <v>3</v>
      </c>
      <c r="T296" s="13">
        <v>0</v>
      </c>
      <c r="U296" s="13">
        <v>0</v>
      </c>
      <c r="V296" s="13">
        <v>35</v>
      </c>
      <c r="W296" s="13">
        <v>0</v>
      </c>
      <c r="X296" s="13">
        <v>0</v>
      </c>
      <c r="Y296" s="13">
        <v>38</v>
      </c>
      <c r="Z296" s="13">
        <v>36</v>
      </c>
      <c r="AA296" s="13">
        <v>34.210526315789473</v>
      </c>
      <c r="AB296" s="13" t="s">
        <v>16</v>
      </c>
      <c r="AC296" s="13" t="s">
        <v>17</v>
      </c>
      <c r="AD296" s="17">
        <v>0</v>
      </c>
      <c r="AE296" s="13">
        <v>0</v>
      </c>
      <c r="AF296" s="13">
        <v>0</v>
      </c>
      <c r="AG296" s="13">
        <v>0</v>
      </c>
      <c r="AH296" s="13">
        <v>0</v>
      </c>
      <c r="AI296" s="18">
        <v>526.95399999999995</v>
      </c>
      <c r="AJ296" s="18">
        <v>4544.8991999999998</v>
      </c>
      <c r="AK296" s="18">
        <v>3938.2004000000002</v>
      </c>
      <c r="AL296" s="27">
        <f>Table2[[#This Row],[Direct Tax Revenue
Through Current FY]]+Table2[[#This Row],[Direct Tax Revenue
Next FY &amp; After]]</f>
        <v>8483.0995999999996</v>
      </c>
      <c r="AM296" s="18">
        <v>264.47230000000002</v>
      </c>
      <c r="AN296" s="18">
        <v>2478.6116999999999</v>
      </c>
      <c r="AO296" s="18">
        <v>1976.5383999999999</v>
      </c>
      <c r="AP296" s="18">
        <f>Table2[[#This Row],[Indirect  &amp; Induced Tax Revenue
Through Current FY]]+Table2[[#This Row],[Indirect  &amp; Induced Tax Revenue
Next FY &amp; After]]</f>
        <v>4455.1500999999998</v>
      </c>
      <c r="AQ296" s="18">
        <v>791.42629999999997</v>
      </c>
      <c r="AR296" s="18">
        <v>7023.5109000000002</v>
      </c>
      <c r="AS296" s="18">
        <v>5914.7388000000001</v>
      </c>
      <c r="AT296" s="18">
        <f>Table2[[#This Row],[Total Tax Revenue Generated
Through Current FY]]+Table2[[#This Row],[Total Tax Revenues Generated 
Next FY &amp; After]]</f>
        <v>12938.2497</v>
      </c>
      <c r="AU296" s="18">
        <f>VLOOKUP(A:A,[1]AssistancePivot!$1:$1048576,86,FALSE)</f>
        <v>91.546199999999999</v>
      </c>
      <c r="AV296" s="18">
        <v>504.18020000000001</v>
      </c>
      <c r="AW296" s="18">
        <v>684.17219999999998</v>
      </c>
      <c r="AX296" s="18">
        <v>1188.3524</v>
      </c>
      <c r="AY296" s="18">
        <v>0</v>
      </c>
      <c r="AZ296" s="18">
        <v>0</v>
      </c>
      <c r="BA296" s="18">
        <v>0</v>
      </c>
      <c r="BB296" s="18">
        <f>Table2[[#This Row],[MRT Savings
Through Current FY]]+Table2[[#This Row],[MRT Savings
Next FY &amp; After]]</f>
        <v>0</v>
      </c>
      <c r="BC296" s="18">
        <v>0</v>
      </c>
      <c r="BD296" s="18">
        <v>0</v>
      </c>
      <c r="BE296" s="18">
        <v>0</v>
      </c>
      <c r="BF296" s="18">
        <f>Table2[[#This Row],[ST Savings
Through Current FY]]+Table2[[#This Row],[ST Savings
Next FY &amp; After]]</f>
        <v>0</v>
      </c>
      <c r="BG296" s="18">
        <v>0</v>
      </c>
      <c r="BH296" s="18">
        <v>0</v>
      </c>
      <c r="BI296" s="18">
        <v>0</v>
      </c>
      <c r="BJ296" s="18">
        <f>Table2[[#This Row],[Energy Savings
Through Current FY]]+Table2[[#This Row],[Energy Savings
Next FY &amp; After]]</f>
        <v>0</v>
      </c>
      <c r="BK296" s="18">
        <v>0</v>
      </c>
      <c r="BL296" s="18">
        <v>0</v>
      </c>
      <c r="BM296" s="18">
        <v>0</v>
      </c>
      <c r="BN296" s="18">
        <f>Table2[[#This Row],[Bond Savings
Through Current FY]]+Table2[[#This Row],[Bond Savings
Next FY &amp; After]]</f>
        <v>0</v>
      </c>
      <c r="BO296" s="18">
        <v>91.546199999999999</v>
      </c>
      <c r="BP296" s="18">
        <v>504.18020000000001</v>
      </c>
      <c r="BQ296" s="18">
        <v>684.17219999999998</v>
      </c>
      <c r="BR296" s="18">
        <f>Table2[[#This Row],[Total Savings
Through Current FY]]+Table2[[#This Row],[Total Savings
Next FY &amp; After]]</f>
        <v>1188.3524</v>
      </c>
      <c r="BS296" s="18">
        <v>0</v>
      </c>
      <c r="BT296" s="18">
        <v>0</v>
      </c>
      <c r="BU296" s="18">
        <v>0</v>
      </c>
      <c r="BV296" s="18">
        <f>Table2[[#This Row],[Recapture, Cancellation, or Reduction
Through Current FY]]+Table2[[#This Row],[Recapture, Cancellation, or Reduction
Next FY &amp; After]]</f>
        <v>0</v>
      </c>
      <c r="BW296" s="18">
        <v>0</v>
      </c>
      <c r="BX296" s="18">
        <v>0</v>
      </c>
      <c r="BY296" s="18">
        <v>0</v>
      </c>
      <c r="BZ296" s="18">
        <f>Table2[[#This Row],[Penalty Paid
Through Current FY]]+Table2[[#This Row],[Penalty Paid
Next FY &amp; After]]</f>
        <v>0</v>
      </c>
      <c r="CA296" s="18">
        <v>0</v>
      </c>
      <c r="CB296" s="18">
        <v>0</v>
      </c>
      <c r="CC296" s="18">
        <v>0</v>
      </c>
      <c r="CD296" s="18">
        <f>Table2[[#This Row],[Total Recapture &amp; Penalties
Through Current FY]]+Table2[[#This Row],[Total Recapture &amp; Penalties
Next FY &amp; After]]</f>
        <v>0</v>
      </c>
      <c r="CE296" s="18">
        <v>699.88009999999997</v>
      </c>
      <c r="CF296" s="18">
        <v>6519.3307000000004</v>
      </c>
      <c r="CG296" s="18">
        <v>5230.5666000000001</v>
      </c>
      <c r="CH296" s="18">
        <f>Table2[[#This Row],[Total Net Tax Revenue Generated
Through Current FY]]+Table2[[#This Row],[Total Net Tax Revenue Generated
Next FY &amp; After]]</f>
        <v>11749.897300000001</v>
      </c>
      <c r="CI296" s="18">
        <v>0</v>
      </c>
      <c r="CJ296" s="18">
        <v>0</v>
      </c>
      <c r="CK296" s="18">
        <v>0</v>
      </c>
      <c r="CL296" s="18">
        <v>0</v>
      </c>
      <c r="CM296" s="43">
        <v>38</v>
      </c>
      <c r="CN296" s="43">
        <v>0</v>
      </c>
      <c r="CO296" s="43">
        <v>0</v>
      </c>
      <c r="CP296" s="43">
        <v>0</v>
      </c>
      <c r="CQ296" s="43">
        <f>Table2[[#This Row],[Total Number of Industrial Jobs]]+Table2[[#This Row],[Total Number of Restaurant Jobs]]+Table2[[#This Row],[Total Number of Retail Jobs]]+Table2[[#This Row],[Total Number of Other Jobs]]</f>
        <v>38</v>
      </c>
      <c r="CR296" s="43">
        <v>38</v>
      </c>
      <c r="CS296" s="43">
        <v>0</v>
      </c>
      <c r="CT296" s="43">
        <v>0</v>
      </c>
      <c r="CU296" s="43">
        <v>0</v>
      </c>
      <c r="CV296" s="43">
        <f>Table2[[#This Row],[Number of Industrial Jobs Earning a Living Wage or more]]+Table2[[#This Row],[Number of Restaurant Jobs Earning a Living Wage or more]]+Table2[[#This Row],[Number of Retail Jobs Earning a Living Wage or more]]+Table2[[#This Row],[Number of Other Jobs Earning a Living Wage or more]]</f>
        <v>38</v>
      </c>
      <c r="CW296" s="47">
        <v>100</v>
      </c>
      <c r="CX296" s="47">
        <v>0</v>
      </c>
      <c r="CY296" s="47">
        <v>0</v>
      </c>
      <c r="CZ296" s="47">
        <v>0</v>
      </c>
      <c r="DA296" s="42">
        <v>1</v>
      </c>
      <c r="DB296" s="4"/>
      <c r="DE296" s="3"/>
      <c r="DF296" s="4"/>
      <c r="DG296" s="4"/>
      <c r="DH296" s="11"/>
      <c r="DI296" s="3"/>
      <c r="DJ296" s="1"/>
      <c r="DK296" s="1"/>
      <c r="DL296" s="1"/>
    </row>
    <row r="297" spans="1:116" x14ac:dyDescent="0.2">
      <c r="A297" s="12">
        <v>92971</v>
      </c>
      <c r="B297" s="14" t="s">
        <v>352</v>
      </c>
      <c r="C297" s="15" t="s">
        <v>1568</v>
      </c>
      <c r="D297" s="15" t="s">
        <v>342</v>
      </c>
      <c r="E297" s="25" t="s">
        <v>1675</v>
      </c>
      <c r="F297" s="26" t="s">
        <v>13</v>
      </c>
      <c r="G297" s="16">
        <v>5200000</v>
      </c>
      <c r="H297" s="14" t="s">
        <v>123</v>
      </c>
      <c r="I297" s="14" t="s">
        <v>353</v>
      </c>
      <c r="J297" s="12">
        <v>34</v>
      </c>
      <c r="K297" s="14" t="s">
        <v>12</v>
      </c>
      <c r="L297" s="15" t="s">
        <v>1979</v>
      </c>
      <c r="M297" s="15" t="s">
        <v>1900</v>
      </c>
      <c r="N297" s="15">
        <v>108742</v>
      </c>
      <c r="O297" s="15">
        <v>49275</v>
      </c>
      <c r="P297" s="13">
        <v>0</v>
      </c>
      <c r="Q297" s="13">
        <v>25</v>
      </c>
      <c r="R297" s="13">
        <v>0</v>
      </c>
      <c r="S297" s="13">
        <v>0</v>
      </c>
      <c r="T297" s="13">
        <v>6</v>
      </c>
      <c r="U297" s="13">
        <v>0</v>
      </c>
      <c r="V297" s="13">
        <v>82</v>
      </c>
      <c r="W297" s="13">
        <v>0</v>
      </c>
      <c r="X297" s="13">
        <v>0</v>
      </c>
      <c r="Y297" s="13">
        <v>88</v>
      </c>
      <c r="Z297" s="13">
        <v>85</v>
      </c>
      <c r="AA297" s="13">
        <v>100</v>
      </c>
      <c r="AB297" s="13" t="s">
        <v>16</v>
      </c>
      <c r="AC297" s="13" t="s">
        <v>17</v>
      </c>
      <c r="AD297" s="17">
        <v>0</v>
      </c>
      <c r="AE297" s="13">
        <v>0</v>
      </c>
      <c r="AF297" s="13">
        <v>0</v>
      </c>
      <c r="AG297" s="13">
        <v>0</v>
      </c>
      <c r="AH297" s="13">
        <v>0</v>
      </c>
      <c r="AI297" s="18">
        <v>1537.8348000000001</v>
      </c>
      <c r="AJ297" s="18">
        <v>9167.7250000000004</v>
      </c>
      <c r="AK297" s="18">
        <v>2898.0394999999999</v>
      </c>
      <c r="AL297" s="27">
        <f>Table2[[#This Row],[Direct Tax Revenue
Through Current FY]]+Table2[[#This Row],[Direct Tax Revenue
Next FY &amp; After]]</f>
        <v>12065.764500000001</v>
      </c>
      <c r="AM297" s="18">
        <v>1464.4653000000001</v>
      </c>
      <c r="AN297" s="18">
        <v>8094.1498000000001</v>
      </c>
      <c r="AO297" s="18">
        <v>2759.7750999999998</v>
      </c>
      <c r="AP297" s="18">
        <f>Table2[[#This Row],[Indirect  &amp; Induced Tax Revenue
Through Current FY]]+Table2[[#This Row],[Indirect  &amp; Induced Tax Revenue
Next FY &amp; After]]</f>
        <v>10853.9249</v>
      </c>
      <c r="AQ297" s="18">
        <v>3002.3000999999999</v>
      </c>
      <c r="AR297" s="18">
        <v>17261.874800000001</v>
      </c>
      <c r="AS297" s="18">
        <v>5657.8145999999997</v>
      </c>
      <c r="AT297" s="18">
        <f>Table2[[#This Row],[Total Tax Revenue Generated
Through Current FY]]+Table2[[#This Row],[Total Tax Revenues Generated 
Next FY &amp; After]]</f>
        <v>22919.689400000003</v>
      </c>
      <c r="AU297" s="18">
        <f>VLOOKUP(A:A,[1]AssistancePivot!$1:$1048576,86,FALSE)</f>
        <v>107.2375</v>
      </c>
      <c r="AV297" s="18">
        <v>651.17129999999997</v>
      </c>
      <c r="AW297" s="18">
        <v>202.0883</v>
      </c>
      <c r="AX297" s="18">
        <v>853.25959999999998</v>
      </c>
      <c r="AY297" s="18">
        <v>0</v>
      </c>
      <c r="AZ297" s="18">
        <v>0</v>
      </c>
      <c r="BA297" s="18">
        <v>0</v>
      </c>
      <c r="BB297" s="18">
        <f>Table2[[#This Row],[MRT Savings
Through Current FY]]+Table2[[#This Row],[MRT Savings
Next FY &amp; After]]</f>
        <v>0</v>
      </c>
      <c r="BC297" s="18">
        <v>0</v>
      </c>
      <c r="BD297" s="18">
        <v>6.3455000000000004</v>
      </c>
      <c r="BE297" s="18">
        <v>0</v>
      </c>
      <c r="BF297" s="18">
        <f>Table2[[#This Row],[ST Savings
Through Current FY]]+Table2[[#This Row],[ST Savings
Next FY &amp; After]]</f>
        <v>6.3455000000000004</v>
      </c>
      <c r="BG297" s="18">
        <v>0</v>
      </c>
      <c r="BH297" s="18">
        <v>0</v>
      </c>
      <c r="BI297" s="18">
        <v>0</v>
      </c>
      <c r="BJ297" s="18">
        <f>Table2[[#This Row],[Energy Savings
Through Current FY]]+Table2[[#This Row],[Energy Savings
Next FY &amp; After]]</f>
        <v>0</v>
      </c>
      <c r="BK297" s="18">
        <v>0</v>
      </c>
      <c r="BL297" s="18">
        <v>0</v>
      </c>
      <c r="BM297" s="18">
        <v>0</v>
      </c>
      <c r="BN297" s="18">
        <f>Table2[[#This Row],[Bond Savings
Through Current FY]]+Table2[[#This Row],[Bond Savings
Next FY &amp; After]]</f>
        <v>0</v>
      </c>
      <c r="BO297" s="18">
        <v>107.2375</v>
      </c>
      <c r="BP297" s="18">
        <v>657.51679999999999</v>
      </c>
      <c r="BQ297" s="18">
        <v>202.0883</v>
      </c>
      <c r="BR297" s="18">
        <f>Table2[[#This Row],[Total Savings
Through Current FY]]+Table2[[#This Row],[Total Savings
Next FY &amp; After]]</f>
        <v>859.60509999999999</v>
      </c>
      <c r="BS297" s="18">
        <v>0</v>
      </c>
      <c r="BT297" s="18">
        <v>0</v>
      </c>
      <c r="BU297" s="18">
        <v>0</v>
      </c>
      <c r="BV297" s="18">
        <f>Table2[[#This Row],[Recapture, Cancellation, or Reduction
Through Current FY]]+Table2[[#This Row],[Recapture, Cancellation, or Reduction
Next FY &amp; After]]</f>
        <v>0</v>
      </c>
      <c r="BW297" s="18">
        <v>0</v>
      </c>
      <c r="BX297" s="18">
        <v>0</v>
      </c>
      <c r="BY297" s="18">
        <v>0</v>
      </c>
      <c r="BZ297" s="18">
        <f>Table2[[#This Row],[Penalty Paid
Through Current FY]]+Table2[[#This Row],[Penalty Paid
Next FY &amp; After]]</f>
        <v>0</v>
      </c>
      <c r="CA297" s="18">
        <v>0</v>
      </c>
      <c r="CB297" s="18">
        <v>0</v>
      </c>
      <c r="CC297" s="18">
        <v>0</v>
      </c>
      <c r="CD297" s="18">
        <f>Table2[[#This Row],[Total Recapture &amp; Penalties
Through Current FY]]+Table2[[#This Row],[Total Recapture &amp; Penalties
Next FY &amp; After]]</f>
        <v>0</v>
      </c>
      <c r="CE297" s="18">
        <v>2895.0626000000002</v>
      </c>
      <c r="CF297" s="18">
        <v>16604.358</v>
      </c>
      <c r="CG297" s="18">
        <v>5455.7263000000003</v>
      </c>
      <c r="CH297" s="18">
        <f>Table2[[#This Row],[Total Net Tax Revenue Generated
Through Current FY]]+Table2[[#This Row],[Total Net Tax Revenue Generated
Next FY &amp; After]]</f>
        <v>22060.084300000002</v>
      </c>
      <c r="CI297" s="18">
        <v>0</v>
      </c>
      <c r="CJ297" s="18">
        <v>0</v>
      </c>
      <c r="CK297" s="18">
        <v>0</v>
      </c>
      <c r="CL297" s="18">
        <v>1.722</v>
      </c>
      <c r="CM297" s="43">
        <v>0</v>
      </c>
      <c r="CN297" s="43">
        <v>0</v>
      </c>
      <c r="CO297" s="43">
        <v>0</v>
      </c>
      <c r="CP297" s="43">
        <v>88</v>
      </c>
      <c r="CQ297" s="43">
        <f>Table2[[#This Row],[Total Number of Industrial Jobs]]+Table2[[#This Row],[Total Number of Restaurant Jobs]]+Table2[[#This Row],[Total Number of Retail Jobs]]+Table2[[#This Row],[Total Number of Other Jobs]]</f>
        <v>88</v>
      </c>
      <c r="CR297" s="43">
        <v>0</v>
      </c>
      <c r="CS297" s="43">
        <v>0</v>
      </c>
      <c r="CT297" s="43">
        <v>0</v>
      </c>
      <c r="CU297" s="43">
        <v>88</v>
      </c>
      <c r="CV297" s="43">
        <f>Table2[[#This Row],[Number of Industrial Jobs Earning a Living Wage or more]]+Table2[[#This Row],[Number of Restaurant Jobs Earning a Living Wage or more]]+Table2[[#This Row],[Number of Retail Jobs Earning a Living Wage or more]]+Table2[[#This Row],[Number of Other Jobs Earning a Living Wage or more]]</f>
        <v>88</v>
      </c>
      <c r="CW297" s="47">
        <v>0</v>
      </c>
      <c r="CX297" s="47">
        <v>0</v>
      </c>
      <c r="CY297" s="47">
        <v>0</v>
      </c>
      <c r="CZ297" s="47">
        <v>100</v>
      </c>
      <c r="DA297" s="42">
        <v>1</v>
      </c>
      <c r="DB297" s="4"/>
      <c r="DE297" s="3"/>
      <c r="DF297" s="4"/>
      <c r="DG297" s="4"/>
      <c r="DH297" s="11"/>
      <c r="DI297" s="3"/>
      <c r="DJ297" s="1"/>
      <c r="DK297" s="1"/>
      <c r="DL297" s="1"/>
    </row>
    <row r="298" spans="1:116" x14ac:dyDescent="0.2">
      <c r="A298" s="12">
        <v>94152</v>
      </c>
      <c r="B298" s="14" t="s">
        <v>1099</v>
      </c>
      <c r="C298" s="15" t="s">
        <v>1524</v>
      </c>
      <c r="D298" s="15" t="s">
        <v>1101</v>
      </c>
      <c r="E298" s="25" t="s">
        <v>1799</v>
      </c>
      <c r="F298" s="26" t="s">
        <v>477</v>
      </c>
      <c r="G298" s="16">
        <v>20800000</v>
      </c>
      <c r="H298" s="14" t="s">
        <v>91</v>
      </c>
      <c r="I298" s="14" t="s">
        <v>1100</v>
      </c>
      <c r="J298" s="12">
        <v>33</v>
      </c>
      <c r="K298" s="14" t="s">
        <v>12</v>
      </c>
      <c r="L298" s="15" t="s">
        <v>2346</v>
      </c>
      <c r="M298" s="15" t="s">
        <v>1925</v>
      </c>
      <c r="N298" s="15">
        <v>20457</v>
      </c>
      <c r="O298" s="15">
        <v>22896</v>
      </c>
      <c r="P298" s="13">
        <v>127</v>
      </c>
      <c r="Q298" s="13">
        <v>0</v>
      </c>
      <c r="R298" s="13">
        <v>0</v>
      </c>
      <c r="S298" s="13">
        <v>20</v>
      </c>
      <c r="T298" s="13">
        <v>18</v>
      </c>
      <c r="U298" s="13">
        <v>12</v>
      </c>
      <c r="V298" s="13">
        <v>130</v>
      </c>
      <c r="W298" s="13">
        <v>13</v>
      </c>
      <c r="X298" s="13">
        <v>2</v>
      </c>
      <c r="Y298" s="13">
        <v>193</v>
      </c>
      <c r="Z298" s="13">
        <v>174</v>
      </c>
      <c r="AA298" s="13">
        <v>73.575129533678748</v>
      </c>
      <c r="AB298" s="13" t="s">
        <v>16</v>
      </c>
      <c r="AC298" s="13" t="s">
        <v>17</v>
      </c>
      <c r="AD298" s="17">
        <v>0</v>
      </c>
      <c r="AE298" s="13">
        <v>0</v>
      </c>
      <c r="AF298" s="13">
        <v>0</v>
      </c>
      <c r="AG298" s="13">
        <v>0</v>
      </c>
      <c r="AH298" s="13">
        <v>0</v>
      </c>
      <c r="AI298" s="18">
        <v>415.09179999999998</v>
      </c>
      <c r="AJ298" s="18">
        <v>2336.1064000000001</v>
      </c>
      <c r="AK298" s="18">
        <v>5933.5087000000003</v>
      </c>
      <c r="AL298" s="27">
        <f>Table2[[#This Row],[Direct Tax Revenue
Through Current FY]]+Table2[[#This Row],[Direct Tax Revenue
Next FY &amp; After]]</f>
        <v>8269.6151000000009</v>
      </c>
      <c r="AM298" s="18">
        <v>716.58839999999998</v>
      </c>
      <c r="AN298" s="18">
        <v>3528.8766000000001</v>
      </c>
      <c r="AO298" s="18">
        <v>10373.648999999999</v>
      </c>
      <c r="AP298" s="18">
        <f>Table2[[#This Row],[Indirect  &amp; Induced Tax Revenue
Through Current FY]]+Table2[[#This Row],[Indirect  &amp; Induced Tax Revenue
Next FY &amp; After]]</f>
        <v>13902.525599999999</v>
      </c>
      <c r="AQ298" s="18">
        <v>1131.6802</v>
      </c>
      <c r="AR298" s="18">
        <v>5864.9830000000002</v>
      </c>
      <c r="AS298" s="18">
        <v>16307.1577</v>
      </c>
      <c r="AT298" s="18">
        <f>Table2[[#This Row],[Total Tax Revenue Generated
Through Current FY]]+Table2[[#This Row],[Total Tax Revenues Generated 
Next FY &amp; After]]</f>
        <v>22172.1407</v>
      </c>
      <c r="AU298" s="18">
        <f>VLOOKUP(A:A,[1]AssistancePivot!$1:$1048576,86,FALSE)</f>
        <v>0</v>
      </c>
      <c r="AV298" s="18">
        <v>0</v>
      </c>
      <c r="AW298" s="18">
        <v>0</v>
      </c>
      <c r="AX298" s="18">
        <v>0</v>
      </c>
      <c r="AY298" s="18">
        <v>0</v>
      </c>
      <c r="AZ298" s="18">
        <v>340.1216</v>
      </c>
      <c r="BA298" s="18">
        <v>0</v>
      </c>
      <c r="BB298" s="18">
        <f>Table2[[#This Row],[MRT Savings
Through Current FY]]+Table2[[#This Row],[MRT Savings
Next FY &amp; After]]</f>
        <v>340.1216</v>
      </c>
      <c r="BC298" s="18">
        <v>0</v>
      </c>
      <c r="BD298" s="18">
        <v>0</v>
      </c>
      <c r="BE298" s="18">
        <v>0</v>
      </c>
      <c r="BF298" s="18">
        <f>Table2[[#This Row],[ST Savings
Through Current FY]]+Table2[[#This Row],[ST Savings
Next FY &amp; After]]</f>
        <v>0</v>
      </c>
      <c r="BG298" s="18">
        <v>0</v>
      </c>
      <c r="BH298" s="18">
        <v>0</v>
      </c>
      <c r="BI298" s="18">
        <v>0</v>
      </c>
      <c r="BJ298" s="18">
        <f>Table2[[#This Row],[Energy Savings
Through Current FY]]+Table2[[#This Row],[Energy Savings
Next FY &amp; After]]</f>
        <v>0</v>
      </c>
      <c r="BK298" s="18">
        <v>8.3064999999999998</v>
      </c>
      <c r="BL298" s="18">
        <v>26.3323</v>
      </c>
      <c r="BM298" s="18">
        <v>82.724199999999996</v>
      </c>
      <c r="BN298" s="18">
        <f>Table2[[#This Row],[Bond Savings
Through Current FY]]+Table2[[#This Row],[Bond Savings
Next FY &amp; After]]</f>
        <v>109.0565</v>
      </c>
      <c r="BO298" s="18">
        <v>8.3064999999999998</v>
      </c>
      <c r="BP298" s="18">
        <v>366.45389999999998</v>
      </c>
      <c r="BQ298" s="18">
        <v>82.724199999999996</v>
      </c>
      <c r="BR298" s="18">
        <f>Table2[[#This Row],[Total Savings
Through Current FY]]+Table2[[#This Row],[Total Savings
Next FY &amp; After]]</f>
        <v>449.17809999999997</v>
      </c>
      <c r="BS298" s="18">
        <v>0</v>
      </c>
      <c r="BT298" s="18">
        <v>0</v>
      </c>
      <c r="BU298" s="18">
        <v>0</v>
      </c>
      <c r="BV298" s="18">
        <f>Table2[[#This Row],[Recapture, Cancellation, or Reduction
Through Current FY]]+Table2[[#This Row],[Recapture, Cancellation, or Reduction
Next FY &amp; After]]</f>
        <v>0</v>
      </c>
      <c r="BW298" s="18">
        <v>0</v>
      </c>
      <c r="BX298" s="18">
        <v>0</v>
      </c>
      <c r="BY298" s="18">
        <v>0</v>
      </c>
      <c r="BZ298" s="18">
        <f>Table2[[#This Row],[Penalty Paid
Through Current FY]]+Table2[[#This Row],[Penalty Paid
Next FY &amp; After]]</f>
        <v>0</v>
      </c>
      <c r="CA298" s="18">
        <v>0</v>
      </c>
      <c r="CB298" s="18">
        <v>0</v>
      </c>
      <c r="CC298" s="18">
        <v>0</v>
      </c>
      <c r="CD298" s="18">
        <f>Table2[[#This Row],[Total Recapture &amp; Penalties
Through Current FY]]+Table2[[#This Row],[Total Recapture &amp; Penalties
Next FY &amp; After]]</f>
        <v>0</v>
      </c>
      <c r="CE298" s="18">
        <v>1123.3737000000001</v>
      </c>
      <c r="CF298" s="18">
        <v>5498.5290999999997</v>
      </c>
      <c r="CG298" s="18">
        <v>16224.433499999999</v>
      </c>
      <c r="CH298" s="18">
        <f>Table2[[#This Row],[Total Net Tax Revenue Generated
Through Current FY]]+Table2[[#This Row],[Total Net Tax Revenue Generated
Next FY &amp; After]]</f>
        <v>21722.962599999999</v>
      </c>
      <c r="CI298" s="18">
        <v>0</v>
      </c>
      <c r="CJ298" s="18">
        <v>0</v>
      </c>
      <c r="CK298" s="18">
        <v>0</v>
      </c>
      <c r="CL298" s="18">
        <v>0</v>
      </c>
      <c r="CM298" s="43">
        <v>0</v>
      </c>
      <c r="CN298" s="43">
        <v>0</v>
      </c>
      <c r="CO298" s="43">
        <v>0</v>
      </c>
      <c r="CP298" s="43">
        <v>195</v>
      </c>
      <c r="CQ298" s="43">
        <f>Table2[[#This Row],[Total Number of Industrial Jobs]]+Table2[[#This Row],[Total Number of Restaurant Jobs]]+Table2[[#This Row],[Total Number of Retail Jobs]]+Table2[[#This Row],[Total Number of Other Jobs]]</f>
        <v>195</v>
      </c>
      <c r="CR298" s="43">
        <v>0</v>
      </c>
      <c r="CS298" s="43">
        <v>0</v>
      </c>
      <c r="CT298" s="43">
        <v>0</v>
      </c>
      <c r="CU298" s="43">
        <v>195</v>
      </c>
      <c r="CV298" s="43">
        <f>Table2[[#This Row],[Number of Industrial Jobs Earning a Living Wage or more]]+Table2[[#This Row],[Number of Restaurant Jobs Earning a Living Wage or more]]+Table2[[#This Row],[Number of Retail Jobs Earning a Living Wage or more]]+Table2[[#This Row],[Number of Other Jobs Earning a Living Wage or more]]</f>
        <v>195</v>
      </c>
      <c r="CW298" s="47">
        <v>0</v>
      </c>
      <c r="CX298" s="47">
        <v>0</v>
      </c>
      <c r="CY298" s="47">
        <v>0</v>
      </c>
      <c r="CZ298" s="47">
        <v>100</v>
      </c>
      <c r="DA298" s="42">
        <v>1</v>
      </c>
      <c r="DB298" s="4"/>
      <c r="DE298" s="3"/>
      <c r="DF298" s="4"/>
      <c r="DG298" s="4"/>
      <c r="DH298" s="11"/>
      <c r="DI298" s="3"/>
      <c r="DJ298" s="1"/>
      <c r="DK298" s="1"/>
      <c r="DL298" s="1"/>
    </row>
    <row r="299" spans="1:116" x14ac:dyDescent="0.2">
      <c r="A299" s="12">
        <v>93873</v>
      </c>
      <c r="B299" s="14" t="s">
        <v>625</v>
      </c>
      <c r="C299" s="15" t="s">
        <v>1524</v>
      </c>
      <c r="D299" s="15" t="s">
        <v>608</v>
      </c>
      <c r="E299" s="25" t="s">
        <v>1725</v>
      </c>
      <c r="F299" s="26" t="s">
        <v>477</v>
      </c>
      <c r="G299" s="16">
        <v>19480000</v>
      </c>
      <c r="H299" s="14" t="s">
        <v>91</v>
      </c>
      <c r="I299" s="14" t="s">
        <v>1876</v>
      </c>
      <c r="J299" s="12">
        <v>5</v>
      </c>
      <c r="K299" s="14" t="s">
        <v>94</v>
      </c>
      <c r="L299" s="15" t="s">
        <v>2201</v>
      </c>
      <c r="M299" s="15" t="s">
        <v>1964</v>
      </c>
      <c r="N299" s="15">
        <v>17386</v>
      </c>
      <c r="O299" s="15">
        <v>167847</v>
      </c>
      <c r="P299" s="13">
        <v>0</v>
      </c>
      <c r="Q299" s="13">
        <v>0</v>
      </c>
      <c r="R299" s="13">
        <v>0</v>
      </c>
      <c r="S299" s="13">
        <v>0</v>
      </c>
      <c r="T299" s="13">
        <v>0</v>
      </c>
      <c r="U299" s="13">
        <v>0</v>
      </c>
      <c r="V299" s="13">
        <v>0</v>
      </c>
      <c r="W299" s="13">
        <v>0</v>
      </c>
      <c r="X299" s="13">
        <v>0</v>
      </c>
      <c r="Y299" s="13">
        <v>0</v>
      </c>
      <c r="Z299" s="13">
        <v>49</v>
      </c>
      <c r="AA299" s="13">
        <v>0</v>
      </c>
      <c r="AB299" s="13">
        <v>0</v>
      </c>
      <c r="AC299" s="13">
        <v>0</v>
      </c>
      <c r="AD299" s="17">
        <v>0</v>
      </c>
      <c r="AE299" s="13">
        <v>0</v>
      </c>
      <c r="AF299" s="13">
        <v>0</v>
      </c>
      <c r="AG299" s="13">
        <v>0</v>
      </c>
      <c r="AH299" s="13">
        <v>0</v>
      </c>
      <c r="AI299" s="18">
        <v>97.030900000000003</v>
      </c>
      <c r="AJ299" s="18">
        <v>1039.4331</v>
      </c>
      <c r="AK299" s="18">
        <v>0</v>
      </c>
      <c r="AL299" s="27">
        <f>Table2[[#This Row],[Direct Tax Revenue
Through Current FY]]+Table2[[#This Row],[Direct Tax Revenue
Next FY &amp; After]]</f>
        <v>1039.4331</v>
      </c>
      <c r="AM299" s="18">
        <v>181.92750000000001</v>
      </c>
      <c r="AN299" s="18">
        <v>1708.7689</v>
      </c>
      <c r="AO299" s="18">
        <v>0</v>
      </c>
      <c r="AP299" s="18">
        <f>Table2[[#This Row],[Indirect  &amp; Induced Tax Revenue
Through Current FY]]+Table2[[#This Row],[Indirect  &amp; Induced Tax Revenue
Next FY &amp; After]]</f>
        <v>1708.7689</v>
      </c>
      <c r="AQ299" s="18">
        <v>278.95839999999998</v>
      </c>
      <c r="AR299" s="18">
        <v>2748.2020000000002</v>
      </c>
      <c r="AS299" s="18">
        <v>0</v>
      </c>
      <c r="AT299" s="18">
        <f>Table2[[#This Row],[Total Tax Revenue Generated
Through Current FY]]+Table2[[#This Row],[Total Tax Revenues Generated 
Next FY &amp; After]]</f>
        <v>2748.2020000000002</v>
      </c>
      <c r="AU299" s="18">
        <f>VLOOKUP(A:A,[1]AssistancePivot!$1:$1048576,86,FALSE)</f>
        <v>0</v>
      </c>
      <c r="AV299" s="18">
        <v>0</v>
      </c>
      <c r="AW299" s="18">
        <v>0</v>
      </c>
      <c r="AX299" s="18">
        <v>0</v>
      </c>
      <c r="AY299" s="18">
        <v>0</v>
      </c>
      <c r="AZ299" s="18">
        <v>210.27860000000001</v>
      </c>
      <c r="BA299" s="18">
        <v>0</v>
      </c>
      <c r="BB299" s="18">
        <f>Table2[[#This Row],[MRT Savings
Through Current FY]]+Table2[[#This Row],[MRT Savings
Next FY &amp; After]]</f>
        <v>210.27860000000001</v>
      </c>
      <c r="BC299" s="18">
        <v>0</v>
      </c>
      <c r="BD299" s="18">
        <v>0</v>
      </c>
      <c r="BE299" s="18">
        <v>0</v>
      </c>
      <c r="BF299" s="18">
        <f>Table2[[#This Row],[ST Savings
Through Current FY]]+Table2[[#This Row],[ST Savings
Next FY &amp; After]]</f>
        <v>0</v>
      </c>
      <c r="BG299" s="18">
        <v>0</v>
      </c>
      <c r="BH299" s="18">
        <v>0</v>
      </c>
      <c r="BI299" s="18">
        <v>0</v>
      </c>
      <c r="BJ299" s="18">
        <f>Table2[[#This Row],[Energy Savings
Through Current FY]]+Table2[[#This Row],[Energy Savings
Next FY &amp; After]]</f>
        <v>0</v>
      </c>
      <c r="BK299" s="18">
        <v>5.1859000000000002</v>
      </c>
      <c r="BL299" s="18">
        <v>59.420900000000003</v>
      </c>
      <c r="BM299" s="18">
        <v>0</v>
      </c>
      <c r="BN299" s="18">
        <f>Table2[[#This Row],[Bond Savings
Through Current FY]]+Table2[[#This Row],[Bond Savings
Next FY &amp; After]]</f>
        <v>59.420900000000003</v>
      </c>
      <c r="BO299" s="18">
        <v>5.1859000000000002</v>
      </c>
      <c r="BP299" s="18">
        <v>269.6995</v>
      </c>
      <c r="BQ299" s="18">
        <v>0</v>
      </c>
      <c r="BR299" s="18">
        <f>Table2[[#This Row],[Total Savings
Through Current FY]]+Table2[[#This Row],[Total Savings
Next FY &amp; After]]</f>
        <v>269.6995</v>
      </c>
      <c r="BS299" s="18">
        <v>0</v>
      </c>
      <c r="BT299" s="18">
        <v>0</v>
      </c>
      <c r="BU299" s="18">
        <v>0</v>
      </c>
      <c r="BV299" s="18">
        <f>Table2[[#This Row],[Recapture, Cancellation, or Reduction
Through Current FY]]+Table2[[#This Row],[Recapture, Cancellation, or Reduction
Next FY &amp; After]]</f>
        <v>0</v>
      </c>
      <c r="BW299" s="18">
        <v>0</v>
      </c>
      <c r="BX299" s="18">
        <v>0</v>
      </c>
      <c r="BY299" s="18">
        <v>0</v>
      </c>
      <c r="BZ299" s="18">
        <f>Table2[[#This Row],[Penalty Paid
Through Current FY]]+Table2[[#This Row],[Penalty Paid
Next FY &amp; After]]</f>
        <v>0</v>
      </c>
      <c r="CA299" s="18">
        <v>0</v>
      </c>
      <c r="CB299" s="18">
        <v>0</v>
      </c>
      <c r="CC299" s="18">
        <v>0</v>
      </c>
      <c r="CD299" s="18">
        <f>Table2[[#This Row],[Total Recapture &amp; Penalties
Through Current FY]]+Table2[[#This Row],[Total Recapture &amp; Penalties
Next FY &amp; After]]</f>
        <v>0</v>
      </c>
      <c r="CE299" s="18">
        <v>273.77249999999998</v>
      </c>
      <c r="CF299" s="18">
        <v>2478.5025000000001</v>
      </c>
      <c r="CG299" s="18">
        <v>0</v>
      </c>
      <c r="CH299" s="18">
        <f>Table2[[#This Row],[Total Net Tax Revenue Generated
Through Current FY]]+Table2[[#This Row],[Total Net Tax Revenue Generated
Next FY &amp; After]]</f>
        <v>2478.5025000000001</v>
      </c>
      <c r="CI299" s="18">
        <v>0</v>
      </c>
      <c r="CJ299" s="18">
        <v>0</v>
      </c>
      <c r="CK299" s="18">
        <v>0</v>
      </c>
      <c r="CL299" s="18">
        <v>0</v>
      </c>
      <c r="CM299" s="43"/>
      <c r="CN299" s="43"/>
      <c r="CO299" s="43"/>
      <c r="CP299" s="43"/>
      <c r="CQ299" s="43"/>
      <c r="CR299" s="43"/>
      <c r="CS299" s="43"/>
      <c r="CT299" s="43"/>
      <c r="CU299" s="43"/>
      <c r="CV299" s="43"/>
      <c r="CW299" s="47"/>
      <c r="CX299" s="47"/>
      <c r="CY299" s="47"/>
      <c r="CZ299" s="47"/>
      <c r="DA299" s="42"/>
      <c r="DB299" s="4"/>
      <c r="DE299" s="3"/>
      <c r="DF299" s="4"/>
      <c r="DG299" s="4"/>
      <c r="DH299" s="11"/>
      <c r="DI299" s="3"/>
      <c r="DJ299" s="1"/>
      <c r="DK299" s="1"/>
      <c r="DL299" s="1"/>
    </row>
    <row r="300" spans="1:116" x14ac:dyDescent="0.2">
      <c r="A300" s="12">
        <v>94248</v>
      </c>
      <c r="B300" s="14" t="s">
        <v>1476</v>
      </c>
      <c r="C300" s="15" t="s">
        <v>1524</v>
      </c>
      <c r="D300" s="15" t="s">
        <v>1856</v>
      </c>
      <c r="E300" s="25" t="s">
        <v>1857</v>
      </c>
      <c r="F300" s="26" t="s">
        <v>477</v>
      </c>
      <c r="G300" s="16">
        <v>80000</v>
      </c>
      <c r="H300" s="14" t="s">
        <v>229</v>
      </c>
      <c r="I300" s="14" t="s">
        <v>1876</v>
      </c>
      <c r="J300" s="12">
        <v>8</v>
      </c>
      <c r="K300" s="14" t="s">
        <v>94</v>
      </c>
      <c r="L300" s="15" t="s">
        <v>2201</v>
      </c>
      <c r="M300" s="15" t="s">
        <v>1964</v>
      </c>
      <c r="N300" s="15">
        <v>155531</v>
      </c>
      <c r="O300" s="15">
        <v>155531</v>
      </c>
      <c r="P300" s="13">
        <v>85</v>
      </c>
      <c r="Q300" s="13">
        <v>0</v>
      </c>
      <c r="R300" s="13">
        <v>0</v>
      </c>
      <c r="S300" s="13">
        <v>0</v>
      </c>
      <c r="T300" s="13">
        <v>0</v>
      </c>
      <c r="U300" s="13">
        <v>0</v>
      </c>
      <c r="V300" s="13">
        <v>0</v>
      </c>
      <c r="W300" s="13">
        <v>0</v>
      </c>
      <c r="X300" s="13">
        <v>130</v>
      </c>
      <c r="Y300" s="13">
        <v>0</v>
      </c>
      <c r="Z300" s="13">
        <v>0</v>
      </c>
      <c r="AA300" s="13">
        <v>0</v>
      </c>
      <c r="AB300" s="13" t="s">
        <v>16</v>
      </c>
      <c r="AC300" s="13" t="s">
        <v>17</v>
      </c>
      <c r="AD300" s="17">
        <v>0</v>
      </c>
      <c r="AE300" s="13">
        <v>0</v>
      </c>
      <c r="AF300" s="13">
        <v>0</v>
      </c>
      <c r="AG300" s="13">
        <v>0</v>
      </c>
      <c r="AH300" s="13">
        <v>0</v>
      </c>
      <c r="AI300" s="18">
        <v>474.82240000000002</v>
      </c>
      <c r="AJ300" s="18">
        <v>474.82240000000002</v>
      </c>
      <c r="AK300" s="18">
        <v>0</v>
      </c>
      <c r="AL300" s="27">
        <f>Table2[[#This Row],[Direct Tax Revenue
Through Current FY]]+Table2[[#This Row],[Direct Tax Revenue
Next FY &amp; After]]</f>
        <v>474.82240000000002</v>
      </c>
      <c r="AM300" s="18">
        <v>890.24929999999995</v>
      </c>
      <c r="AN300" s="18">
        <v>890.24929999999995</v>
      </c>
      <c r="AO300" s="18">
        <v>10329.4476</v>
      </c>
      <c r="AP300" s="18">
        <f>Table2[[#This Row],[Indirect  &amp; Induced Tax Revenue
Through Current FY]]+Table2[[#This Row],[Indirect  &amp; Induced Tax Revenue
Next FY &amp; After]]</f>
        <v>11219.696899999999</v>
      </c>
      <c r="AQ300" s="18">
        <v>1365.0717</v>
      </c>
      <c r="AR300" s="18">
        <v>1365.0717</v>
      </c>
      <c r="AS300" s="18">
        <v>10329.4476</v>
      </c>
      <c r="AT300" s="18">
        <f>Table2[[#This Row],[Total Tax Revenue Generated
Through Current FY]]+Table2[[#This Row],[Total Tax Revenues Generated 
Next FY &amp; After]]</f>
        <v>11694.5193</v>
      </c>
      <c r="AU300" s="18">
        <f>VLOOKUP(A:A,[1]AssistancePivot!$1:$1048576,86,FALSE)</f>
        <v>0</v>
      </c>
      <c r="AV300" s="18">
        <v>0</v>
      </c>
      <c r="AW300" s="18">
        <v>0</v>
      </c>
      <c r="AX300" s="18">
        <v>0</v>
      </c>
      <c r="AY300" s="18">
        <v>0</v>
      </c>
      <c r="AZ300" s="18">
        <v>0</v>
      </c>
      <c r="BA300" s="18">
        <v>0</v>
      </c>
      <c r="BB300" s="18">
        <f>Table2[[#This Row],[MRT Savings
Through Current FY]]+Table2[[#This Row],[MRT Savings
Next FY &amp; After]]</f>
        <v>0</v>
      </c>
      <c r="BC300" s="18">
        <v>0</v>
      </c>
      <c r="BD300" s="18">
        <v>0</v>
      </c>
      <c r="BE300" s="18">
        <v>0</v>
      </c>
      <c r="BF300" s="18">
        <f>Table2[[#This Row],[ST Savings
Through Current FY]]+Table2[[#This Row],[ST Savings
Next FY &amp; After]]</f>
        <v>0</v>
      </c>
      <c r="BG300" s="18">
        <v>0</v>
      </c>
      <c r="BH300" s="18">
        <v>0</v>
      </c>
      <c r="BI300" s="18">
        <v>0</v>
      </c>
      <c r="BJ300" s="18">
        <f>Table2[[#This Row],[Energy Savings
Through Current FY]]+Table2[[#This Row],[Energy Savings
Next FY &amp; After]]</f>
        <v>0</v>
      </c>
      <c r="BK300" s="18">
        <v>23.706399999999999</v>
      </c>
      <c r="BL300" s="18">
        <v>23.706399999999999</v>
      </c>
      <c r="BM300" s="18">
        <v>317.76819999999998</v>
      </c>
      <c r="BN300" s="18">
        <f>Table2[[#This Row],[Bond Savings
Through Current FY]]+Table2[[#This Row],[Bond Savings
Next FY &amp; After]]</f>
        <v>341.47459999999995</v>
      </c>
      <c r="BO300" s="18">
        <v>23.706399999999999</v>
      </c>
      <c r="BP300" s="18">
        <v>23.706399999999999</v>
      </c>
      <c r="BQ300" s="18">
        <v>317.76819999999998</v>
      </c>
      <c r="BR300" s="18">
        <f>Table2[[#This Row],[Total Savings
Through Current FY]]+Table2[[#This Row],[Total Savings
Next FY &amp; After]]</f>
        <v>341.47459999999995</v>
      </c>
      <c r="BS300" s="18">
        <v>0</v>
      </c>
      <c r="BT300" s="18">
        <v>0</v>
      </c>
      <c r="BU300" s="18">
        <v>0</v>
      </c>
      <c r="BV300" s="18">
        <f>Table2[[#This Row],[Recapture, Cancellation, or Reduction
Through Current FY]]+Table2[[#This Row],[Recapture, Cancellation, or Reduction
Next FY &amp; After]]</f>
        <v>0</v>
      </c>
      <c r="BW300" s="18">
        <v>0</v>
      </c>
      <c r="BX300" s="18">
        <v>0</v>
      </c>
      <c r="BY300" s="18">
        <v>0</v>
      </c>
      <c r="BZ300" s="18">
        <f>Table2[[#This Row],[Penalty Paid
Through Current FY]]+Table2[[#This Row],[Penalty Paid
Next FY &amp; After]]</f>
        <v>0</v>
      </c>
      <c r="CA300" s="18">
        <v>0</v>
      </c>
      <c r="CB300" s="18">
        <v>0</v>
      </c>
      <c r="CC300" s="18">
        <v>0</v>
      </c>
      <c r="CD300" s="18">
        <f>Table2[[#This Row],[Total Recapture &amp; Penalties
Through Current FY]]+Table2[[#This Row],[Total Recapture &amp; Penalties
Next FY &amp; After]]</f>
        <v>0</v>
      </c>
      <c r="CE300" s="18">
        <v>1341.3652999999999</v>
      </c>
      <c r="CF300" s="18">
        <v>1341.3652999999999</v>
      </c>
      <c r="CG300" s="18">
        <v>10011.679400000001</v>
      </c>
      <c r="CH300" s="18">
        <f>Table2[[#This Row],[Total Net Tax Revenue Generated
Through Current FY]]+Table2[[#This Row],[Total Net Tax Revenue Generated
Next FY &amp; After]]</f>
        <v>11353.0447</v>
      </c>
      <c r="CI300" s="18">
        <v>45050</v>
      </c>
      <c r="CJ300" s="18">
        <v>0</v>
      </c>
      <c r="CK300" s="18">
        <v>0</v>
      </c>
      <c r="CL300" s="18">
        <v>0</v>
      </c>
      <c r="CM300" s="43">
        <v>130</v>
      </c>
      <c r="CN300" s="43">
        <v>0</v>
      </c>
      <c r="CO300" s="43">
        <v>0</v>
      </c>
      <c r="CP300" s="43">
        <v>0</v>
      </c>
      <c r="CQ300" s="43">
        <f>Table2[[#This Row],[Total Number of Industrial Jobs]]+Table2[[#This Row],[Total Number of Restaurant Jobs]]+Table2[[#This Row],[Total Number of Retail Jobs]]+Table2[[#This Row],[Total Number of Other Jobs]]</f>
        <v>130</v>
      </c>
      <c r="CR300" s="43">
        <v>130</v>
      </c>
      <c r="CS300" s="43">
        <v>0</v>
      </c>
      <c r="CT300" s="43">
        <v>0</v>
      </c>
      <c r="CU300" s="43">
        <v>0</v>
      </c>
      <c r="CV300" s="43">
        <f>Table2[[#This Row],[Number of Industrial Jobs Earning a Living Wage or more]]+Table2[[#This Row],[Number of Restaurant Jobs Earning a Living Wage or more]]+Table2[[#This Row],[Number of Retail Jobs Earning a Living Wage or more]]+Table2[[#This Row],[Number of Other Jobs Earning a Living Wage or more]]</f>
        <v>130</v>
      </c>
      <c r="CW300" s="47">
        <v>100</v>
      </c>
      <c r="CX300" s="47">
        <v>0</v>
      </c>
      <c r="CY300" s="47">
        <v>0</v>
      </c>
      <c r="CZ300" s="47">
        <v>0</v>
      </c>
      <c r="DA300" s="42">
        <v>1</v>
      </c>
      <c r="DB300" s="4"/>
      <c r="DE300" s="3"/>
      <c r="DF300" s="4"/>
      <c r="DG300" s="4"/>
      <c r="DH300" s="11"/>
      <c r="DI300" s="3"/>
      <c r="DJ300" s="1"/>
      <c r="DK300" s="1"/>
      <c r="DL300" s="1"/>
    </row>
    <row r="301" spans="1:116" x14ac:dyDescent="0.2">
      <c r="A301" s="12">
        <v>92833</v>
      </c>
      <c r="B301" s="14" t="s">
        <v>283</v>
      </c>
      <c r="C301" s="15" t="s">
        <v>1522</v>
      </c>
      <c r="D301" s="15" t="s">
        <v>285</v>
      </c>
      <c r="E301" s="25" t="s">
        <v>1666</v>
      </c>
      <c r="F301" s="26" t="s">
        <v>95</v>
      </c>
      <c r="G301" s="16">
        <v>20190000</v>
      </c>
      <c r="H301" s="14" t="s">
        <v>229</v>
      </c>
      <c r="I301" s="14" t="s">
        <v>284</v>
      </c>
      <c r="J301" s="12">
        <v>29</v>
      </c>
      <c r="K301" s="14" t="s">
        <v>20</v>
      </c>
      <c r="L301" s="15" t="s">
        <v>1965</v>
      </c>
      <c r="M301" s="15" t="s">
        <v>1964</v>
      </c>
      <c r="N301" s="15">
        <v>160000</v>
      </c>
      <c r="O301" s="15">
        <v>974000</v>
      </c>
      <c r="P301" s="13">
        <v>0</v>
      </c>
      <c r="Q301" s="13">
        <v>15</v>
      </c>
      <c r="R301" s="13">
        <v>0</v>
      </c>
      <c r="S301" s="13">
        <v>0</v>
      </c>
      <c r="T301" s="13">
        <v>0</v>
      </c>
      <c r="U301" s="13">
        <v>0</v>
      </c>
      <c r="V301" s="13">
        <v>0</v>
      </c>
      <c r="W301" s="13">
        <v>8</v>
      </c>
      <c r="X301" s="13">
        <v>0</v>
      </c>
      <c r="Y301" s="13">
        <v>8</v>
      </c>
      <c r="Z301" s="13">
        <v>8</v>
      </c>
      <c r="AA301" s="13">
        <v>0</v>
      </c>
      <c r="AB301" s="13" t="s">
        <v>16</v>
      </c>
      <c r="AC301" s="13" t="s">
        <v>16</v>
      </c>
      <c r="AD301" s="17">
        <v>0</v>
      </c>
      <c r="AE301" s="13">
        <v>0</v>
      </c>
      <c r="AF301" s="13">
        <v>0</v>
      </c>
      <c r="AG301" s="13">
        <v>0</v>
      </c>
      <c r="AH301" s="13">
        <v>0</v>
      </c>
      <c r="AI301" s="18">
        <v>20.026599999999998</v>
      </c>
      <c r="AJ301" s="18">
        <v>224.7602</v>
      </c>
      <c r="AK301" s="18">
        <v>6.7751000000000001</v>
      </c>
      <c r="AL301" s="27">
        <f>Table2[[#This Row],[Direct Tax Revenue
Through Current FY]]+Table2[[#This Row],[Direct Tax Revenue
Next FY &amp; After]]</f>
        <v>231.53530000000001</v>
      </c>
      <c r="AM301" s="18">
        <v>39.1676</v>
      </c>
      <c r="AN301" s="18">
        <v>442.3073</v>
      </c>
      <c r="AO301" s="18">
        <v>13.250400000000001</v>
      </c>
      <c r="AP301" s="18">
        <f>Table2[[#This Row],[Indirect  &amp; Induced Tax Revenue
Through Current FY]]+Table2[[#This Row],[Indirect  &amp; Induced Tax Revenue
Next FY &amp; After]]</f>
        <v>455.55770000000001</v>
      </c>
      <c r="AQ301" s="18">
        <v>59.194200000000002</v>
      </c>
      <c r="AR301" s="18">
        <v>667.0675</v>
      </c>
      <c r="AS301" s="18">
        <v>20.025500000000001</v>
      </c>
      <c r="AT301" s="18">
        <f>Table2[[#This Row],[Total Tax Revenue Generated
Through Current FY]]+Table2[[#This Row],[Total Tax Revenues Generated 
Next FY &amp; After]]</f>
        <v>687.09299999999996</v>
      </c>
      <c r="AU301" s="18">
        <f>VLOOKUP(A:A,[1]AssistancePivot!$1:$1048576,86,FALSE)</f>
        <v>0</v>
      </c>
      <c r="AV301" s="18">
        <v>0</v>
      </c>
      <c r="AW301" s="18">
        <v>0</v>
      </c>
      <c r="AX301" s="18">
        <v>0</v>
      </c>
      <c r="AY301" s="18">
        <v>0</v>
      </c>
      <c r="AZ301" s="18">
        <v>0</v>
      </c>
      <c r="BA301" s="18">
        <v>0</v>
      </c>
      <c r="BB301" s="18">
        <f>Table2[[#This Row],[MRT Savings
Through Current FY]]+Table2[[#This Row],[MRT Savings
Next FY &amp; After]]</f>
        <v>0</v>
      </c>
      <c r="BC301" s="18">
        <v>0</v>
      </c>
      <c r="BD301" s="18">
        <v>0</v>
      </c>
      <c r="BE301" s="18">
        <v>0</v>
      </c>
      <c r="BF301" s="18">
        <f>Table2[[#This Row],[ST Savings
Through Current FY]]+Table2[[#This Row],[ST Savings
Next FY &amp; After]]</f>
        <v>0</v>
      </c>
      <c r="BG301" s="18">
        <v>0</v>
      </c>
      <c r="BH301" s="18">
        <v>0</v>
      </c>
      <c r="BI301" s="18">
        <v>0</v>
      </c>
      <c r="BJ301" s="18">
        <f>Table2[[#This Row],[Energy Savings
Through Current FY]]+Table2[[#This Row],[Energy Savings
Next FY &amp; After]]</f>
        <v>0</v>
      </c>
      <c r="BK301" s="18">
        <v>6.2279</v>
      </c>
      <c r="BL301" s="18">
        <v>197.25360000000001</v>
      </c>
      <c r="BM301" s="18">
        <v>2.0019</v>
      </c>
      <c r="BN301" s="18">
        <f>Table2[[#This Row],[Bond Savings
Through Current FY]]+Table2[[#This Row],[Bond Savings
Next FY &amp; After]]</f>
        <v>199.25550000000001</v>
      </c>
      <c r="BO301" s="18">
        <v>6.2279</v>
      </c>
      <c r="BP301" s="18">
        <v>197.25360000000001</v>
      </c>
      <c r="BQ301" s="18">
        <v>2.0019</v>
      </c>
      <c r="BR301" s="18">
        <f>Table2[[#This Row],[Total Savings
Through Current FY]]+Table2[[#This Row],[Total Savings
Next FY &amp; After]]</f>
        <v>199.25550000000001</v>
      </c>
      <c r="BS301" s="18">
        <v>0</v>
      </c>
      <c r="BT301" s="18">
        <v>0</v>
      </c>
      <c r="BU301" s="18">
        <v>0</v>
      </c>
      <c r="BV301" s="18">
        <f>Table2[[#This Row],[Recapture, Cancellation, or Reduction
Through Current FY]]+Table2[[#This Row],[Recapture, Cancellation, or Reduction
Next FY &amp; After]]</f>
        <v>0</v>
      </c>
      <c r="BW301" s="18">
        <v>0</v>
      </c>
      <c r="BX301" s="18">
        <v>0</v>
      </c>
      <c r="BY301" s="18">
        <v>0</v>
      </c>
      <c r="BZ301" s="18">
        <f>Table2[[#This Row],[Penalty Paid
Through Current FY]]+Table2[[#This Row],[Penalty Paid
Next FY &amp; After]]</f>
        <v>0</v>
      </c>
      <c r="CA301" s="18">
        <v>0</v>
      </c>
      <c r="CB301" s="18">
        <v>0</v>
      </c>
      <c r="CC301" s="18">
        <v>0</v>
      </c>
      <c r="CD301" s="18">
        <f>Table2[[#This Row],[Total Recapture &amp; Penalties
Through Current FY]]+Table2[[#This Row],[Total Recapture &amp; Penalties
Next FY &amp; After]]</f>
        <v>0</v>
      </c>
      <c r="CE301" s="18">
        <v>52.966299999999997</v>
      </c>
      <c r="CF301" s="18">
        <v>469.81389999999999</v>
      </c>
      <c r="CG301" s="18">
        <v>18.023599999999998</v>
      </c>
      <c r="CH301" s="18">
        <f>Table2[[#This Row],[Total Net Tax Revenue Generated
Through Current FY]]+Table2[[#This Row],[Total Net Tax Revenue Generated
Next FY &amp; After]]</f>
        <v>487.83749999999998</v>
      </c>
      <c r="CI301" s="18">
        <v>0</v>
      </c>
      <c r="CJ301" s="18">
        <v>0</v>
      </c>
      <c r="CK301" s="18">
        <v>0</v>
      </c>
      <c r="CL301" s="18">
        <v>0</v>
      </c>
      <c r="CM301" s="43">
        <v>0</v>
      </c>
      <c r="CN301" s="43">
        <v>0</v>
      </c>
      <c r="CO301" s="43">
        <v>0</v>
      </c>
      <c r="CP301" s="43">
        <v>8</v>
      </c>
      <c r="CQ301" s="43">
        <f>Table2[[#This Row],[Total Number of Industrial Jobs]]+Table2[[#This Row],[Total Number of Restaurant Jobs]]+Table2[[#This Row],[Total Number of Retail Jobs]]+Table2[[#This Row],[Total Number of Other Jobs]]</f>
        <v>8</v>
      </c>
      <c r="CR301" s="43">
        <v>0</v>
      </c>
      <c r="CS301" s="43">
        <v>0</v>
      </c>
      <c r="CT301" s="43">
        <v>0</v>
      </c>
      <c r="CU301" s="43">
        <v>8</v>
      </c>
      <c r="CV301" s="43">
        <f>Table2[[#This Row],[Number of Industrial Jobs Earning a Living Wage or more]]+Table2[[#This Row],[Number of Restaurant Jobs Earning a Living Wage or more]]+Table2[[#This Row],[Number of Retail Jobs Earning a Living Wage or more]]+Table2[[#This Row],[Number of Other Jobs Earning a Living Wage or more]]</f>
        <v>8</v>
      </c>
      <c r="CW301" s="47">
        <v>0</v>
      </c>
      <c r="CX301" s="47">
        <v>0</v>
      </c>
      <c r="CY301" s="47">
        <v>0</v>
      </c>
      <c r="CZ301" s="47">
        <v>100</v>
      </c>
      <c r="DA301" s="42">
        <v>1</v>
      </c>
      <c r="DB301" s="4"/>
      <c r="DE301" s="3"/>
      <c r="DF301" s="4"/>
      <c r="DG301" s="4"/>
      <c r="DH301" s="11"/>
      <c r="DI301" s="3"/>
      <c r="DJ301" s="1"/>
      <c r="DK301" s="1"/>
      <c r="DL301" s="1"/>
    </row>
    <row r="302" spans="1:116" x14ac:dyDescent="0.2">
      <c r="A302" s="12">
        <v>93450</v>
      </c>
      <c r="B302" s="14" t="s">
        <v>557</v>
      </c>
      <c r="C302" s="15" t="s">
        <v>1503</v>
      </c>
      <c r="D302" s="15" t="s">
        <v>559</v>
      </c>
      <c r="E302" s="25" t="s">
        <v>1706</v>
      </c>
      <c r="F302" s="26" t="s">
        <v>13</v>
      </c>
      <c r="G302" s="16">
        <v>2425000</v>
      </c>
      <c r="H302" s="14" t="s">
        <v>22</v>
      </c>
      <c r="I302" s="14" t="s">
        <v>558</v>
      </c>
      <c r="J302" s="12">
        <v>26</v>
      </c>
      <c r="K302" s="14" t="s">
        <v>20</v>
      </c>
      <c r="L302" s="15" t="s">
        <v>2148</v>
      </c>
      <c r="M302" s="15" t="s">
        <v>1902</v>
      </c>
      <c r="N302" s="15">
        <v>5476</v>
      </c>
      <c r="O302" s="15">
        <v>7953</v>
      </c>
      <c r="P302" s="13">
        <v>0</v>
      </c>
      <c r="Q302" s="13">
        <v>5</v>
      </c>
      <c r="R302" s="13">
        <v>0</v>
      </c>
      <c r="S302" s="13">
        <v>0</v>
      </c>
      <c r="T302" s="13">
        <v>0</v>
      </c>
      <c r="U302" s="13">
        <v>1</v>
      </c>
      <c r="V302" s="13">
        <v>54</v>
      </c>
      <c r="W302" s="13">
        <v>8</v>
      </c>
      <c r="X302" s="13">
        <v>6</v>
      </c>
      <c r="Y302" s="13">
        <v>63</v>
      </c>
      <c r="Z302" s="13">
        <v>63</v>
      </c>
      <c r="AA302" s="13">
        <v>82.539682539682531</v>
      </c>
      <c r="AB302" s="13" t="s">
        <v>16</v>
      </c>
      <c r="AC302" s="13" t="s">
        <v>17</v>
      </c>
      <c r="AD302" s="17">
        <v>0</v>
      </c>
      <c r="AE302" s="13">
        <v>0</v>
      </c>
      <c r="AF302" s="13">
        <v>0</v>
      </c>
      <c r="AG302" s="13">
        <v>0</v>
      </c>
      <c r="AH302" s="13">
        <v>0</v>
      </c>
      <c r="AI302" s="18">
        <v>779.98749999999995</v>
      </c>
      <c r="AJ302" s="18">
        <v>6825.3932999999997</v>
      </c>
      <c r="AK302" s="18">
        <v>4424.5793999999996</v>
      </c>
      <c r="AL302" s="27">
        <f>Table2[[#This Row],[Direct Tax Revenue
Through Current FY]]+Table2[[#This Row],[Direct Tax Revenue
Next FY &amp; After]]</f>
        <v>11249.972699999998</v>
      </c>
      <c r="AM302" s="18">
        <v>458.79430000000002</v>
      </c>
      <c r="AN302" s="18">
        <v>3763.7008000000001</v>
      </c>
      <c r="AO302" s="18">
        <v>2617.7183</v>
      </c>
      <c r="AP302" s="18">
        <f>Table2[[#This Row],[Indirect  &amp; Induced Tax Revenue
Through Current FY]]+Table2[[#This Row],[Indirect  &amp; Induced Tax Revenue
Next FY &amp; After]]</f>
        <v>6381.4191000000001</v>
      </c>
      <c r="AQ302" s="18">
        <v>1238.7818</v>
      </c>
      <c r="AR302" s="18">
        <v>10589.0941</v>
      </c>
      <c r="AS302" s="18">
        <v>7042.2977000000001</v>
      </c>
      <c r="AT302" s="18">
        <f>Table2[[#This Row],[Total Tax Revenue Generated
Through Current FY]]+Table2[[#This Row],[Total Tax Revenues Generated 
Next FY &amp; After]]</f>
        <v>17631.391800000001</v>
      </c>
      <c r="AU302" s="18">
        <f>VLOOKUP(A:A,[1]AssistancePivot!$1:$1048576,86,FALSE)</f>
        <v>29.452200000000001</v>
      </c>
      <c r="AV302" s="18">
        <v>135.46289999999999</v>
      </c>
      <c r="AW302" s="18">
        <v>174.83799999999999</v>
      </c>
      <c r="AX302" s="18">
        <v>310.30089999999996</v>
      </c>
      <c r="AY302" s="18">
        <v>0</v>
      </c>
      <c r="AZ302" s="18">
        <v>17.864000000000001</v>
      </c>
      <c r="BA302" s="18">
        <v>0</v>
      </c>
      <c r="BB302" s="18">
        <f>Table2[[#This Row],[MRT Savings
Through Current FY]]+Table2[[#This Row],[MRT Savings
Next FY &amp; After]]</f>
        <v>17.864000000000001</v>
      </c>
      <c r="BC302" s="18">
        <v>0</v>
      </c>
      <c r="BD302" s="18">
        <v>1.1323000000000001</v>
      </c>
      <c r="BE302" s="18">
        <v>0</v>
      </c>
      <c r="BF302" s="18">
        <f>Table2[[#This Row],[ST Savings
Through Current FY]]+Table2[[#This Row],[ST Savings
Next FY &amp; After]]</f>
        <v>1.1323000000000001</v>
      </c>
      <c r="BG302" s="18">
        <v>0</v>
      </c>
      <c r="BH302" s="18">
        <v>0</v>
      </c>
      <c r="BI302" s="18">
        <v>0</v>
      </c>
      <c r="BJ302" s="18">
        <f>Table2[[#This Row],[Energy Savings
Through Current FY]]+Table2[[#This Row],[Energy Savings
Next FY &amp; After]]</f>
        <v>0</v>
      </c>
      <c r="BK302" s="18">
        <v>0</v>
      </c>
      <c r="BL302" s="18">
        <v>0</v>
      </c>
      <c r="BM302" s="18">
        <v>0</v>
      </c>
      <c r="BN302" s="18">
        <f>Table2[[#This Row],[Bond Savings
Through Current FY]]+Table2[[#This Row],[Bond Savings
Next FY &amp; After]]</f>
        <v>0</v>
      </c>
      <c r="BO302" s="18">
        <v>29.452200000000001</v>
      </c>
      <c r="BP302" s="18">
        <v>154.45920000000001</v>
      </c>
      <c r="BQ302" s="18">
        <v>174.83799999999999</v>
      </c>
      <c r="BR302" s="18">
        <f>Table2[[#This Row],[Total Savings
Through Current FY]]+Table2[[#This Row],[Total Savings
Next FY &amp; After]]</f>
        <v>329.29719999999998</v>
      </c>
      <c r="BS302" s="18">
        <v>0</v>
      </c>
      <c r="BT302" s="18">
        <v>0</v>
      </c>
      <c r="BU302" s="18">
        <v>0</v>
      </c>
      <c r="BV302" s="18">
        <f>Table2[[#This Row],[Recapture, Cancellation, or Reduction
Through Current FY]]+Table2[[#This Row],[Recapture, Cancellation, or Reduction
Next FY &amp; After]]</f>
        <v>0</v>
      </c>
      <c r="BW302" s="18">
        <v>0</v>
      </c>
      <c r="BX302" s="18">
        <v>0</v>
      </c>
      <c r="BY302" s="18">
        <v>0</v>
      </c>
      <c r="BZ302" s="18">
        <f>Table2[[#This Row],[Penalty Paid
Through Current FY]]+Table2[[#This Row],[Penalty Paid
Next FY &amp; After]]</f>
        <v>0</v>
      </c>
      <c r="CA302" s="18">
        <v>0</v>
      </c>
      <c r="CB302" s="18">
        <v>0</v>
      </c>
      <c r="CC302" s="18">
        <v>0</v>
      </c>
      <c r="CD302" s="18">
        <f>Table2[[#This Row],[Total Recapture &amp; Penalties
Through Current FY]]+Table2[[#This Row],[Total Recapture &amp; Penalties
Next FY &amp; After]]</f>
        <v>0</v>
      </c>
      <c r="CE302" s="18">
        <v>1209.3296</v>
      </c>
      <c r="CF302" s="18">
        <v>10434.634899999999</v>
      </c>
      <c r="CG302" s="18">
        <v>6867.4597000000003</v>
      </c>
      <c r="CH302" s="18">
        <f>Table2[[#This Row],[Total Net Tax Revenue Generated
Through Current FY]]+Table2[[#This Row],[Total Net Tax Revenue Generated
Next FY &amp; After]]</f>
        <v>17302.0946</v>
      </c>
      <c r="CI302" s="18">
        <v>0</v>
      </c>
      <c r="CJ302" s="18">
        <v>0</v>
      </c>
      <c r="CK302" s="18">
        <v>0</v>
      </c>
      <c r="CL302" s="18">
        <v>0</v>
      </c>
      <c r="CM302" s="43">
        <v>0</v>
      </c>
      <c r="CN302" s="43">
        <v>0</v>
      </c>
      <c r="CO302" s="43">
        <v>0</v>
      </c>
      <c r="CP302" s="43">
        <v>0</v>
      </c>
      <c r="CQ302" s="43">
        <f>Table2[[#This Row],[Total Number of Industrial Jobs]]+Table2[[#This Row],[Total Number of Restaurant Jobs]]+Table2[[#This Row],[Total Number of Retail Jobs]]+Table2[[#This Row],[Total Number of Other Jobs]]</f>
        <v>0</v>
      </c>
      <c r="CR302" s="43">
        <v>0</v>
      </c>
      <c r="CS302" s="43">
        <v>0</v>
      </c>
      <c r="CT302" s="43">
        <v>0</v>
      </c>
      <c r="CU302" s="43">
        <v>0</v>
      </c>
      <c r="CV302" s="43">
        <f>Table2[[#This Row],[Number of Industrial Jobs Earning a Living Wage or more]]+Table2[[#This Row],[Number of Restaurant Jobs Earning a Living Wage or more]]+Table2[[#This Row],[Number of Retail Jobs Earning a Living Wage or more]]+Table2[[#This Row],[Number of Other Jobs Earning a Living Wage or more]]</f>
        <v>0</v>
      </c>
      <c r="CW302" s="47">
        <v>0</v>
      </c>
      <c r="CX302" s="47">
        <v>0</v>
      </c>
      <c r="CY302" s="47">
        <v>0</v>
      </c>
      <c r="CZ302" s="47">
        <v>0</v>
      </c>
      <c r="DA302" s="42"/>
      <c r="DB302" s="4"/>
      <c r="DE302" s="3"/>
      <c r="DF302" s="4"/>
      <c r="DG302" s="4"/>
      <c r="DH302" s="11"/>
      <c r="DI302" s="3"/>
      <c r="DJ302" s="1"/>
      <c r="DK302" s="1"/>
      <c r="DL302" s="1"/>
    </row>
    <row r="303" spans="1:116" x14ac:dyDescent="0.2">
      <c r="A303" s="12">
        <v>94054</v>
      </c>
      <c r="B303" s="14" t="s">
        <v>861</v>
      </c>
      <c r="C303" s="15" t="s">
        <v>1509</v>
      </c>
      <c r="D303" s="15" t="s">
        <v>862</v>
      </c>
      <c r="E303" s="25" t="s">
        <v>1758</v>
      </c>
      <c r="F303" s="26" t="s">
        <v>477</v>
      </c>
      <c r="G303" s="16">
        <v>67440000</v>
      </c>
      <c r="H303" s="14" t="s">
        <v>91</v>
      </c>
      <c r="I303" s="14" t="s">
        <v>802</v>
      </c>
      <c r="J303" s="12">
        <v>1</v>
      </c>
      <c r="K303" s="14" t="s">
        <v>94</v>
      </c>
      <c r="L303" s="15" t="s">
        <v>2248</v>
      </c>
      <c r="M303" s="15" t="s">
        <v>2167</v>
      </c>
      <c r="N303" s="15">
        <v>110212</v>
      </c>
      <c r="O303" s="15">
        <v>110212</v>
      </c>
      <c r="P303" s="13">
        <v>120</v>
      </c>
      <c r="Q303" s="13">
        <v>5</v>
      </c>
      <c r="R303" s="13">
        <v>0</v>
      </c>
      <c r="S303" s="13">
        <v>110</v>
      </c>
      <c r="T303" s="13">
        <v>22</v>
      </c>
      <c r="U303" s="13">
        <v>0</v>
      </c>
      <c r="V303" s="13">
        <v>78</v>
      </c>
      <c r="W303" s="13">
        <v>0</v>
      </c>
      <c r="X303" s="13">
        <v>0</v>
      </c>
      <c r="Y303" s="13">
        <v>210</v>
      </c>
      <c r="Z303" s="13">
        <v>144</v>
      </c>
      <c r="AA303" s="13">
        <v>63.809523809523803</v>
      </c>
      <c r="AB303" s="13" t="s">
        <v>16</v>
      </c>
      <c r="AC303" s="13" t="s">
        <v>17</v>
      </c>
      <c r="AD303" s="17">
        <v>0</v>
      </c>
      <c r="AE303" s="13">
        <v>0</v>
      </c>
      <c r="AF303" s="13">
        <v>0</v>
      </c>
      <c r="AG303" s="13">
        <v>0</v>
      </c>
      <c r="AH303" s="13">
        <v>0</v>
      </c>
      <c r="AI303" s="18">
        <v>285.15210000000002</v>
      </c>
      <c r="AJ303" s="18">
        <v>3314.9987999999998</v>
      </c>
      <c r="AK303" s="18">
        <v>3179.723</v>
      </c>
      <c r="AL303" s="27">
        <f>Table2[[#This Row],[Direct Tax Revenue
Through Current FY]]+Table2[[#This Row],[Direct Tax Revenue
Next FY &amp; After]]</f>
        <v>6494.7217999999993</v>
      </c>
      <c r="AM303" s="18">
        <v>534.62959999999998</v>
      </c>
      <c r="AN303" s="18">
        <v>4434.2340000000004</v>
      </c>
      <c r="AO303" s="18">
        <v>5961.6374999999998</v>
      </c>
      <c r="AP303" s="18">
        <f>Table2[[#This Row],[Indirect  &amp; Induced Tax Revenue
Through Current FY]]+Table2[[#This Row],[Indirect  &amp; Induced Tax Revenue
Next FY &amp; After]]</f>
        <v>10395.871500000001</v>
      </c>
      <c r="AQ303" s="18">
        <v>819.7817</v>
      </c>
      <c r="AR303" s="18">
        <v>7749.2327999999998</v>
      </c>
      <c r="AS303" s="18">
        <v>9141.3605000000007</v>
      </c>
      <c r="AT303" s="18">
        <f>Table2[[#This Row],[Total Tax Revenue Generated
Through Current FY]]+Table2[[#This Row],[Total Tax Revenues Generated 
Next FY &amp; After]]</f>
        <v>16890.5933</v>
      </c>
      <c r="AU303" s="18">
        <f>VLOOKUP(A:A,[1]AssistancePivot!$1:$1048576,86,FALSE)</f>
        <v>0</v>
      </c>
      <c r="AV303" s="18">
        <v>0</v>
      </c>
      <c r="AW303" s="18">
        <v>0</v>
      </c>
      <c r="AX303" s="18">
        <v>0</v>
      </c>
      <c r="AY303" s="18">
        <v>0</v>
      </c>
      <c r="AZ303" s="18">
        <v>1113.8399999999999</v>
      </c>
      <c r="BA303" s="18">
        <v>0</v>
      </c>
      <c r="BB303" s="18">
        <f>Table2[[#This Row],[MRT Savings
Through Current FY]]+Table2[[#This Row],[MRT Savings
Next FY &amp; After]]</f>
        <v>1113.8399999999999</v>
      </c>
      <c r="BC303" s="18">
        <v>0</v>
      </c>
      <c r="BD303" s="18">
        <v>0</v>
      </c>
      <c r="BE303" s="18">
        <v>0</v>
      </c>
      <c r="BF303" s="18">
        <f>Table2[[#This Row],[ST Savings
Through Current FY]]+Table2[[#This Row],[ST Savings
Next FY &amp; After]]</f>
        <v>0</v>
      </c>
      <c r="BG303" s="18">
        <v>0</v>
      </c>
      <c r="BH303" s="18">
        <v>0</v>
      </c>
      <c r="BI303" s="18">
        <v>0</v>
      </c>
      <c r="BJ303" s="18">
        <f>Table2[[#This Row],[Energy Savings
Through Current FY]]+Table2[[#This Row],[Energy Savings
Next FY &amp; After]]</f>
        <v>0</v>
      </c>
      <c r="BK303" s="18">
        <v>56.131100000000004</v>
      </c>
      <c r="BL303" s="18">
        <v>351.72879999999998</v>
      </c>
      <c r="BM303" s="18">
        <v>441.8193</v>
      </c>
      <c r="BN303" s="18">
        <f>Table2[[#This Row],[Bond Savings
Through Current FY]]+Table2[[#This Row],[Bond Savings
Next FY &amp; After]]</f>
        <v>793.54809999999998</v>
      </c>
      <c r="BO303" s="18">
        <v>56.131100000000004</v>
      </c>
      <c r="BP303" s="18">
        <v>1465.5688</v>
      </c>
      <c r="BQ303" s="18">
        <v>441.8193</v>
      </c>
      <c r="BR303" s="18">
        <f>Table2[[#This Row],[Total Savings
Through Current FY]]+Table2[[#This Row],[Total Savings
Next FY &amp; After]]</f>
        <v>1907.3881000000001</v>
      </c>
      <c r="BS303" s="18">
        <v>0</v>
      </c>
      <c r="BT303" s="18">
        <v>0</v>
      </c>
      <c r="BU303" s="18">
        <v>0</v>
      </c>
      <c r="BV303" s="18">
        <f>Table2[[#This Row],[Recapture, Cancellation, or Reduction
Through Current FY]]+Table2[[#This Row],[Recapture, Cancellation, or Reduction
Next FY &amp; After]]</f>
        <v>0</v>
      </c>
      <c r="BW303" s="18">
        <v>0</v>
      </c>
      <c r="BX303" s="18">
        <v>0</v>
      </c>
      <c r="BY303" s="18">
        <v>0</v>
      </c>
      <c r="BZ303" s="18">
        <f>Table2[[#This Row],[Penalty Paid
Through Current FY]]+Table2[[#This Row],[Penalty Paid
Next FY &amp; After]]</f>
        <v>0</v>
      </c>
      <c r="CA303" s="18">
        <v>0</v>
      </c>
      <c r="CB303" s="18">
        <v>0</v>
      </c>
      <c r="CC303" s="18">
        <v>0</v>
      </c>
      <c r="CD303" s="18">
        <f>Table2[[#This Row],[Total Recapture &amp; Penalties
Through Current FY]]+Table2[[#This Row],[Total Recapture &amp; Penalties
Next FY &amp; After]]</f>
        <v>0</v>
      </c>
      <c r="CE303" s="18">
        <v>763.65060000000005</v>
      </c>
      <c r="CF303" s="18">
        <v>6283.6639999999998</v>
      </c>
      <c r="CG303" s="18">
        <v>8699.5411999999997</v>
      </c>
      <c r="CH303" s="18">
        <f>Table2[[#This Row],[Total Net Tax Revenue Generated
Through Current FY]]+Table2[[#This Row],[Total Net Tax Revenue Generated
Next FY &amp; After]]</f>
        <v>14983.2052</v>
      </c>
      <c r="CI303" s="18">
        <v>0</v>
      </c>
      <c r="CJ303" s="18">
        <v>0</v>
      </c>
      <c r="CK303" s="18">
        <v>0</v>
      </c>
      <c r="CL303" s="18">
        <v>0</v>
      </c>
      <c r="CM303" s="43">
        <v>0</v>
      </c>
      <c r="CN303" s="43">
        <v>0</v>
      </c>
      <c r="CO303" s="43">
        <v>0</v>
      </c>
      <c r="CP303" s="43">
        <v>210</v>
      </c>
      <c r="CQ303" s="43">
        <f>Table2[[#This Row],[Total Number of Industrial Jobs]]+Table2[[#This Row],[Total Number of Restaurant Jobs]]+Table2[[#This Row],[Total Number of Retail Jobs]]+Table2[[#This Row],[Total Number of Other Jobs]]</f>
        <v>210</v>
      </c>
      <c r="CR303" s="43">
        <v>0</v>
      </c>
      <c r="CS303" s="43">
        <v>0</v>
      </c>
      <c r="CT303" s="43">
        <v>0</v>
      </c>
      <c r="CU303" s="43">
        <v>210</v>
      </c>
      <c r="CV303" s="43">
        <f>Table2[[#This Row],[Number of Industrial Jobs Earning a Living Wage or more]]+Table2[[#This Row],[Number of Restaurant Jobs Earning a Living Wage or more]]+Table2[[#This Row],[Number of Retail Jobs Earning a Living Wage or more]]+Table2[[#This Row],[Number of Other Jobs Earning a Living Wage or more]]</f>
        <v>210</v>
      </c>
      <c r="CW303" s="47">
        <v>0</v>
      </c>
      <c r="CX303" s="47">
        <v>0</v>
      </c>
      <c r="CY303" s="47">
        <v>0</v>
      </c>
      <c r="CZ303" s="47">
        <v>100</v>
      </c>
      <c r="DA303" s="42">
        <v>1</v>
      </c>
      <c r="DB303" s="4"/>
      <c r="DE303" s="3"/>
      <c r="DF303" s="4"/>
      <c r="DG303" s="4"/>
      <c r="DH303" s="11"/>
      <c r="DI303" s="3"/>
      <c r="DJ303" s="1"/>
      <c r="DK303" s="1"/>
      <c r="DL303" s="1"/>
    </row>
    <row r="304" spans="1:116" x14ac:dyDescent="0.2">
      <c r="A304" s="12">
        <v>92663</v>
      </c>
      <c r="B304" s="14" t="s">
        <v>186</v>
      </c>
      <c r="C304" s="15" t="s">
        <v>1535</v>
      </c>
      <c r="D304" s="15" t="s">
        <v>188</v>
      </c>
      <c r="E304" s="25" t="s">
        <v>1664</v>
      </c>
      <c r="F304" s="26" t="s">
        <v>143</v>
      </c>
      <c r="G304" s="16">
        <v>272671000</v>
      </c>
      <c r="H304" s="14" t="s">
        <v>189</v>
      </c>
      <c r="I304" s="14" t="s">
        <v>187</v>
      </c>
      <c r="J304" s="12">
        <v>4</v>
      </c>
      <c r="K304" s="14" t="s">
        <v>94</v>
      </c>
      <c r="L304" s="15" t="s">
        <v>1993</v>
      </c>
      <c r="M304" s="15" t="s">
        <v>1994</v>
      </c>
      <c r="N304" s="15">
        <v>749223</v>
      </c>
      <c r="O304" s="15">
        <v>1573848</v>
      </c>
      <c r="P304" s="13">
        <v>1750</v>
      </c>
      <c r="Q304" s="13">
        <v>558</v>
      </c>
      <c r="R304" s="13">
        <v>1750</v>
      </c>
      <c r="S304" s="13">
        <v>1</v>
      </c>
      <c r="T304" s="13">
        <v>3</v>
      </c>
      <c r="U304" s="13">
        <v>21</v>
      </c>
      <c r="V304" s="13">
        <v>830</v>
      </c>
      <c r="W304" s="13">
        <v>230</v>
      </c>
      <c r="X304" s="13">
        <v>0</v>
      </c>
      <c r="Y304" s="13">
        <v>1085</v>
      </c>
      <c r="Z304" s="13">
        <v>890</v>
      </c>
      <c r="AA304" s="13">
        <v>38.894009216589865</v>
      </c>
      <c r="AB304" s="13" t="s">
        <v>16</v>
      </c>
      <c r="AC304" s="13" t="s">
        <v>17</v>
      </c>
      <c r="AD304" s="17">
        <v>745</v>
      </c>
      <c r="AE304" s="13">
        <v>1</v>
      </c>
      <c r="AF304" s="13">
        <v>1</v>
      </c>
      <c r="AG304" s="13">
        <v>8</v>
      </c>
      <c r="AH304" s="13">
        <v>100</v>
      </c>
      <c r="AI304" s="18">
        <v>21357.171600000001</v>
      </c>
      <c r="AJ304" s="18">
        <v>302491.61320000002</v>
      </c>
      <c r="AK304" s="18">
        <v>17378.220300000001</v>
      </c>
      <c r="AL304" s="27">
        <f>Table2[[#This Row],[Direct Tax Revenue
Through Current FY]]+Table2[[#This Row],[Direct Tax Revenue
Next FY &amp; After]]</f>
        <v>319869.83350000001</v>
      </c>
      <c r="AM304" s="18">
        <v>20157.8802</v>
      </c>
      <c r="AN304" s="18">
        <v>382016.70490000001</v>
      </c>
      <c r="AO304" s="18">
        <v>16402.363000000001</v>
      </c>
      <c r="AP304" s="18">
        <f>Table2[[#This Row],[Indirect  &amp; Induced Tax Revenue
Through Current FY]]+Table2[[#This Row],[Indirect  &amp; Induced Tax Revenue
Next FY &amp; After]]</f>
        <v>398419.06790000002</v>
      </c>
      <c r="AQ304" s="18">
        <v>41515.051800000001</v>
      </c>
      <c r="AR304" s="18">
        <v>684508.31810000003</v>
      </c>
      <c r="AS304" s="18">
        <v>33780.583299999998</v>
      </c>
      <c r="AT304" s="18">
        <f>Table2[[#This Row],[Total Tax Revenue Generated
Through Current FY]]+Table2[[#This Row],[Total Tax Revenues Generated 
Next FY &amp; After]]</f>
        <v>718288.90140000009</v>
      </c>
      <c r="AU304" s="18">
        <f>VLOOKUP(A:A,[1]AssistancePivot!$1:$1048576,86,FALSE)</f>
        <v>0</v>
      </c>
      <c r="AV304" s="18">
        <v>3734.953</v>
      </c>
      <c r="AW304" s="18">
        <v>6765.0469999999996</v>
      </c>
      <c r="AX304" s="18">
        <v>10500</v>
      </c>
      <c r="AY304" s="18">
        <v>0</v>
      </c>
      <c r="AZ304" s="18">
        <v>1068.6500000000001</v>
      </c>
      <c r="BA304" s="18">
        <v>0</v>
      </c>
      <c r="BB304" s="18">
        <f>Table2[[#This Row],[MRT Savings
Through Current FY]]+Table2[[#This Row],[MRT Savings
Next FY &amp; After]]</f>
        <v>1068.6500000000001</v>
      </c>
      <c r="BC304" s="18">
        <v>0</v>
      </c>
      <c r="BD304" s="18">
        <v>4748.3459999999995</v>
      </c>
      <c r="BE304" s="18">
        <v>9433.6540000000005</v>
      </c>
      <c r="BF304" s="18">
        <f>Table2[[#This Row],[ST Savings
Through Current FY]]+Table2[[#This Row],[ST Savings
Next FY &amp; After]]</f>
        <v>14182</v>
      </c>
      <c r="BG304" s="18">
        <v>0</v>
      </c>
      <c r="BH304" s="18">
        <v>10.698600000000001</v>
      </c>
      <c r="BI304" s="18">
        <v>0</v>
      </c>
      <c r="BJ304" s="18">
        <f>Table2[[#This Row],[Energy Savings
Through Current FY]]+Table2[[#This Row],[Energy Savings
Next FY &amp; After]]</f>
        <v>10.698600000000001</v>
      </c>
      <c r="BK304" s="18">
        <v>0</v>
      </c>
      <c r="BL304" s="18">
        <v>0</v>
      </c>
      <c r="BM304" s="18">
        <v>0</v>
      </c>
      <c r="BN304" s="18">
        <f>Table2[[#This Row],[Bond Savings
Through Current FY]]+Table2[[#This Row],[Bond Savings
Next FY &amp; After]]</f>
        <v>0</v>
      </c>
      <c r="BO304" s="18">
        <v>0</v>
      </c>
      <c r="BP304" s="18">
        <v>9562.6476000000002</v>
      </c>
      <c r="BQ304" s="18">
        <v>16198.700999999999</v>
      </c>
      <c r="BR304" s="18">
        <f>Table2[[#This Row],[Total Savings
Through Current FY]]+Table2[[#This Row],[Total Savings
Next FY &amp; After]]</f>
        <v>25761.348599999998</v>
      </c>
      <c r="BS304" s="18">
        <v>0</v>
      </c>
      <c r="BT304" s="18">
        <v>2555.6482000000001</v>
      </c>
      <c r="BU304" s="18">
        <v>0</v>
      </c>
      <c r="BV304" s="18">
        <f>Table2[[#This Row],[Recapture, Cancellation, or Reduction
Through Current FY]]+Table2[[#This Row],[Recapture, Cancellation, or Reduction
Next FY &amp; After]]</f>
        <v>2555.6482000000001</v>
      </c>
      <c r="BW304" s="18">
        <v>0</v>
      </c>
      <c r="BX304" s="18">
        <v>0</v>
      </c>
      <c r="BY304" s="18">
        <v>0</v>
      </c>
      <c r="BZ304" s="18">
        <f>Table2[[#This Row],[Penalty Paid
Through Current FY]]+Table2[[#This Row],[Penalty Paid
Next FY &amp; After]]</f>
        <v>0</v>
      </c>
      <c r="CA304" s="18">
        <v>0</v>
      </c>
      <c r="CB304" s="18">
        <v>2555.6482000000001</v>
      </c>
      <c r="CC304" s="18">
        <v>0</v>
      </c>
      <c r="CD304" s="18">
        <f>Table2[[#This Row],[Total Recapture &amp; Penalties
Through Current FY]]+Table2[[#This Row],[Total Recapture &amp; Penalties
Next FY &amp; After]]</f>
        <v>2555.6482000000001</v>
      </c>
      <c r="CE304" s="18">
        <v>41515.051800000001</v>
      </c>
      <c r="CF304" s="18">
        <v>677501.31869999995</v>
      </c>
      <c r="CG304" s="18">
        <v>17581.882300000001</v>
      </c>
      <c r="CH304" s="18">
        <f>Table2[[#This Row],[Total Net Tax Revenue Generated
Through Current FY]]+Table2[[#This Row],[Total Net Tax Revenue Generated
Next FY &amp; After]]</f>
        <v>695083.201</v>
      </c>
      <c r="CI304" s="18">
        <v>0</v>
      </c>
      <c r="CJ304" s="18">
        <v>0</v>
      </c>
      <c r="CK304" s="18">
        <v>0</v>
      </c>
      <c r="CL304" s="18">
        <v>0</v>
      </c>
      <c r="CM304" s="43">
        <v>0</v>
      </c>
      <c r="CN304" s="43">
        <v>0</v>
      </c>
      <c r="CO304" s="43">
        <v>0</v>
      </c>
      <c r="CP304" s="43">
        <v>1085</v>
      </c>
      <c r="CQ304" s="43">
        <f>Table2[[#This Row],[Total Number of Industrial Jobs]]+Table2[[#This Row],[Total Number of Restaurant Jobs]]+Table2[[#This Row],[Total Number of Retail Jobs]]+Table2[[#This Row],[Total Number of Other Jobs]]</f>
        <v>1085</v>
      </c>
      <c r="CR304" s="43">
        <v>0</v>
      </c>
      <c r="CS304" s="43">
        <v>0</v>
      </c>
      <c r="CT304" s="43">
        <v>0</v>
      </c>
      <c r="CU304" s="43">
        <v>1085</v>
      </c>
      <c r="CV304" s="43">
        <f>Table2[[#This Row],[Number of Industrial Jobs Earning a Living Wage or more]]+Table2[[#This Row],[Number of Restaurant Jobs Earning a Living Wage or more]]+Table2[[#This Row],[Number of Retail Jobs Earning a Living Wage or more]]+Table2[[#This Row],[Number of Other Jobs Earning a Living Wage or more]]</f>
        <v>1085</v>
      </c>
      <c r="CW304" s="47">
        <v>0</v>
      </c>
      <c r="CX304" s="47">
        <v>0</v>
      </c>
      <c r="CY304" s="47">
        <v>0</v>
      </c>
      <c r="CZ304" s="47">
        <v>100</v>
      </c>
      <c r="DA304" s="42">
        <v>1</v>
      </c>
      <c r="DB304" s="4"/>
      <c r="DE304" s="3"/>
      <c r="DF304" s="4"/>
      <c r="DG304" s="4"/>
      <c r="DH304" s="11"/>
      <c r="DI304" s="3"/>
      <c r="DJ304" s="1"/>
      <c r="DK304" s="1"/>
      <c r="DL304" s="1"/>
    </row>
    <row r="305" spans="1:116" x14ac:dyDescent="0.2">
      <c r="A305" s="12">
        <v>94092</v>
      </c>
      <c r="B305" s="14" t="s">
        <v>947</v>
      </c>
      <c r="C305" s="15" t="s">
        <v>1524</v>
      </c>
      <c r="D305" s="15" t="s">
        <v>949</v>
      </c>
      <c r="E305" s="25" t="s">
        <v>1774</v>
      </c>
      <c r="F305" s="26" t="s">
        <v>477</v>
      </c>
      <c r="G305" s="16">
        <v>17000000</v>
      </c>
      <c r="H305" s="14" t="s">
        <v>91</v>
      </c>
      <c r="I305" s="14" t="s">
        <v>948</v>
      </c>
      <c r="J305" s="12">
        <v>6</v>
      </c>
      <c r="K305" s="14" t="s">
        <v>94</v>
      </c>
      <c r="L305" s="15" t="s">
        <v>2296</v>
      </c>
      <c r="M305" s="15" t="s">
        <v>2019</v>
      </c>
      <c r="N305" s="15">
        <v>6845</v>
      </c>
      <c r="O305" s="15">
        <v>27592</v>
      </c>
      <c r="P305" s="13">
        <v>44</v>
      </c>
      <c r="Q305" s="13">
        <v>3</v>
      </c>
      <c r="R305" s="13">
        <v>0</v>
      </c>
      <c r="S305" s="13">
        <v>1</v>
      </c>
      <c r="T305" s="13">
        <v>3</v>
      </c>
      <c r="U305" s="13">
        <v>0</v>
      </c>
      <c r="V305" s="13">
        <v>42</v>
      </c>
      <c r="W305" s="13">
        <v>0</v>
      </c>
      <c r="X305" s="13">
        <v>0</v>
      </c>
      <c r="Y305" s="13">
        <v>46</v>
      </c>
      <c r="Z305" s="13">
        <v>43</v>
      </c>
      <c r="AA305" s="13">
        <v>69.565217391304344</v>
      </c>
      <c r="AB305" s="13" t="s">
        <v>16</v>
      </c>
      <c r="AC305" s="13" t="s">
        <v>17</v>
      </c>
      <c r="AD305" s="17">
        <v>0</v>
      </c>
      <c r="AE305" s="13">
        <v>0</v>
      </c>
      <c r="AF305" s="13">
        <v>0</v>
      </c>
      <c r="AG305" s="13">
        <v>0</v>
      </c>
      <c r="AH305" s="13">
        <v>0</v>
      </c>
      <c r="AI305" s="18">
        <v>85.149600000000007</v>
      </c>
      <c r="AJ305" s="18">
        <v>822.63490000000002</v>
      </c>
      <c r="AK305" s="18">
        <v>874.07140000000004</v>
      </c>
      <c r="AL305" s="27">
        <f>Table2[[#This Row],[Direct Tax Revenue
Through Current FY]]+Table2[[#This Row],[Direct Tax Revenue
Next FY &amp; After]]</f>
        <v>1696.7063000000001</v>
      </c>
      <c r="AM305" s="18">
        <v>159.64789999999999</v>
      </c>
      <c r="AN305" s="18">
        <v>1089.5041000000001</v>
      </c>
      <c r="AO305" s="18">
        <v>1638.8054</v>
      </c>
      <c r="AP305" s="18">
        <f>Table2[[#This Row],[Indirect  &amp; Induced Tax Revenue
Through Current FY]]+Table2[[#This Row],[Indirect  &amp; Induced Tax Revenue
Next FY &amp; After]]</f>
        <v>2728.3095000000003</v>
      </c>
      <c r="AQ305" s="18">
        <v>244.79750000000001</v>
      </c>
      <c r="AR305" s="18">
        <v>1912.1389999999999</v>
      </c>
      <c r="AS305" s="18">
        <v>2512.8768</v>
      </c>
      <c r="AT305" s="18">
        <f>Table2[[#This Row],[Total Tax Revenue Generated
Through Current FY]]+Table2[[#This Row],[Total Tax Revenues Generated 
Next FY &amp; After]]</f>
        <v>4425.0158000000001</v>
      </c>
      <c r="AU305" s="18">
        <f>VLOOKUP(A:A,[1]AssistancePivot!$1:$1048576,86,FALSE)</f>
        <v>0</v>
      </c>
      <c r="AV305" s="18">
        <v>0</v>
      </c>
      <c r="AW305" s="18">
        <v>0</v>
      </c>
      <c r="AX305" s="18">
        <v>0</v>
      </c>
      <c r="AY305" s="18">
        <v>0</v>
      </c>
      <c r="AZ305" s="18">
        <v>278.45999999999998</v>
      </c>
      <c r="BA305" s="18">
        <v>0</v>
      </c>
      <c r="BB305" s="18">
        <f>Table2[[#This Row],[MRT Savings
Through Current FY]]+Table2[[#This Row],[MRT Savings
Next FY &amp; After]]</f>
        <v>278.45999999999998</v>
      </c>
      <c r="BC305" s="18">
        <v>0</v>
      </c>
      <c r="BD305" s="18">
        <v>0</v>
      </c>
      <c r="BE305" s="18">
        <v>0</v>
      </c>
      <c r="BF305" s="18">
        <f>Table2[[#This Row],[ST Savings
Through Current FY]]+Table2[[#This Row],[ST Savings
Next FY &amp; After]]</f>
        <v>0</v>
      </c>
      <c r="BG305" s="18">
        <v>0</v>
      </c>
      <c r="BH305" s="18">
        <v>0</v>
      </c>
      <c r="BI305" s="18">
        <v>0</v>
      </c>
      <c r="BJ305" s="18">
        <f>Table2[[#This Row],[Energy Savings
Through Current FY]]+Table2[[#This Row],[Energy Savings
Next FY &amp; After]]</f>
        <v>0</v>
      </c>
      <c r="BK305" s="18">
        <v>8.9731000000000005</v>
      </c>
      <c r="BL305" s="18">
        <v>52.8583</v>
      </c>
      <c r="BM305" s="18">
        <v>68.252099999999999</v>
      </c>
      <c r="BN305" s="18">
        <f>Table2[[#This Row],[Bond Savings
Through Current FY]]+Table2[[#This Row],[Bond Savings
Next FY &amp; After]]</f>
        <v>121.1104</v>
      </c>
      <c r="BO305" s="18">
        <v>8.9731000000000005</v>
      </c>
      <c r="BP305" s="18">
        <v>331.31830000000002</v>
      </c>
      <c r="BQ305" s="18">
        <v>68.252099999999999</v>
      </c>
      <c r="BR305" s="18">
        <f>Table2[[#This Row],[Total Savings
Through Current FY]]+Table2[[#This Row],[Total Savings
Next FY &amp; After]]</f>
        <v>399.57040000000001</v>
      </c>
      <c r="BS305" s="18">
        <v>0</v>
      </c>
      <c r="BT305" s="18">
        <v>0</v>
      </c>
      <c r="BU305" s="18">
        <v>0</v>
      </c>
      <c r="BV305" s="18">
        <f>Table2[[#This Row],[Recapture, Cancellation, or Reduction
Through Current FY]]+Table2[[#This Row],[Recapture, Cancellation, or Reduction
Next FY &amp; After]]</f>
        <v>0</v>
      </c>
      <c r="BW305" s="18">
        <v>0</v>
      </c>
      <c r="BX305" s="18">
        <v>0</v>
      </c>
      <c r="BY305" s="18">
        <v>0</v>
      </c>
      <c r="BZ305" s="18">
        <f>Table2[[#This Row],[Penalty Paid
Through Current FY]]+Table2[[#This Row],[Penalty Paid
Next FY &amp; After]]</f>
        <v>0</v>
      </c>
      <c r="CA305" s="18">
        <v>0</v>
      </c>
      <c r="CB305" s="18">
        <v>0</v>
      </c>
      <c r="CC305" s="18">
        <v>0</v>
      </c>
      <c r="CD305" s="18">
        <f>Table2[[#This Row],[Total Recapture &amp; Penalties
Through Current FY]]+Table2[[#This Row],[Total Recapture &amp; Penalties
Next FY &amp; After]]</f>
        <v>0</v>
      </c>
      <c r="CE305" s="18">
        <v>235.8244</v>
      </c>
      <c r="CF305" s="18">
        <v>1580.8207</v>
      </c>
      <c r="CG305" s="18">
        <v>2444.6246999999998</v>
      </c>
      <c r="CH305" s="18">
        <f>Table2[[#This Row],[Total Net Tax Revenue Generated
Through Current FY]]+Table2[[#This Row],[Total Net Tax Revenue Generated
Next FY &amp; After]]</f>
        <v>4025.4453999999996</v>
      </c>
      <c r="CI305" s="18">
        <v>0</v>
      </c>
      <c r="CJ305" s="18">
        <v>0</v>
      </c>
      <c r="CK305" s="18">
        <v>0</v>
      </c>
      <c r="CL305" s="18">
        <v>0</v>
      </c>
      <c r="CM305" s="43">
        <v>0</v>
      </c>
      <c r="CN305" s="43">
        <v>0</v>
      </c>
      <c r="CO305" s="43">
        <v>0</v>
      </c>
      <c r="CP305" s="43">
        <v>0</v>
      </c>
      <c r="CQ305" s="43">
        <f>Table2[[#This Row],[Total Number of Industrial Jobs]]+Table2[[#This Row],[Total Number of Restaurant Jobs]]+Table2[[#This Row],[Total Number of Retail Jobs]]+Table2[[#This Row],[Total Number of Other Jobs]]</f>
        <v>0</v>
      </c>
      <c r="CR305" s="43">
        <v>0</v>
      </c>
      <c r="CS305" s="43">
        <v>0</v>
      </c>
      <c r="CT305" s="43">
        <v>0</v>
      </c>
      <c r="CU305" s="43">
        <v>0</v>
      </c>
      <c r="CV305" s="43">
        <f>Table2[[#This Row],[Number of Industrial Jobs Earning a Living Wage or more]]+Table2[[#This Row],[Number of Restaurant Jobs Earning a Living Wage or more]]+Table2[[#This Row],[Number of Retail Jobs Earning a Living Wage or more]]+Table2[[#This Row],[Number of Other Jobs Earning a Living Wage or more]]</f>
        <v>0</v>
      </c>
      <c r="CW305" s="47">
        <v>0</v>
      </c>
      <c r="CX305" s="47">
        <v>0</v>
      </c>
      <c r="CY305" s="47">
        <v>0</v>
      </c>
      <c r="CZ305" s="47">
        <v>0</v>
      </c>
      <c r="DA305" s="42"/>
      <c r="DB305" s="4"/>
      <c r="DE305" s="3"/>
      <c r="DF305" s="4"/>
      <c r="DG305" s="4"/>
      <c r="DH305" s="11"/>
      <c r="DI305" s="3"/>
      <c r="DJ305" s="1"/>
      <c r="DK305" s="1"/>
      <c r="DL305" s="1"/>
    </row>
    <row r="306" spans="1:116" x14ac:dyDescent="0.2">
      <c r="A306" s="12">
        <v>93171</v>
      </c>
      <c r="B306" s="14" t="s">
        <v>383</v>
      </c>
      <c r="C306" s="15" t="s">
        <v>1518</v>
      </c>
      <c r="D306" s="15" t="s">
        <v>385</v>
      </c>
      <c r="E306" s="25" t="s">
        <v>1686</v>
      </c>
      <c r="F306" s="26" t="s">
        <v>13</v>
      </c>
      <c r="G306" s="16">
        <v>2600000</v>
      </c>
      <c r="H306" s="14" t="s">
        <v>68</v>
      </c>
      <c r="I306" s="14" t="s">
        <v>384</v>
      </c>
      <c r="J306" s="12">
        <v>17</v>
      </c>
      <c r="K306" s="14" t="s">
        <v>25</v>
      </c>
      <c r="L306" s="15" t="s">
        <v>1988</v>
      </c>
      <c r="M306" s="15" t="s">
        <v>2079</v>
      </c>
      <c r="N306" s="15">
        <v>12500</v>
      </c>
      <c r="O306" s="15">
        <v>15000</v>
      </c>
      <c r="P306" s="13">
        <v>0</v>
      </c>
      <c r="Q306" s="13">
        <v>14</v>
      </c>
      <c r="R306" s="13">
        <v>0</v>
      </c>
      <c r="S306" s="13">
        <v>0</v>
      </c>
      <c r="T306" s="13">
        <v>10</v>
      </c>
      <c r="U306" s="13">
        <v>0</v>
      </c>
      <c r="V306" s="13">
        <v>28</v>
      </c>
      <c r="W306" s="13">
        <v>0</v>
      </c>
      <c r="X306" s="13">
        <v>0</v>
      </c>
      <c r="Y306" s="13">
        <v>38</v>
      </c>
      <c r="Z306" s="13">
        <v>33</v>
      </c>
      <c r="AA306" s="13">
        <v>73.68421052631578</v>
      </c>
      <c r="AB306" s="13" t="s">
        <v>16</v>
      </c>
      <c r="AC306" s="13" t="s">
        <v>17</v>
      </c>
      <c r="AD306" s="17">
        <v>0</v>
      </c>
      <c r="AE306" s="13">
        <v>0</v>
      </c>
      <c r="AF306" s="13">
        <v>0</v>
      </c>
      <c r="AG306" s="13">
        <v>0</v>
      </c>
      <c r="AH306" s="13">
        <v>0</v>
      </c>
      <c r="AI306" s="18">
        <v>153.00829999999999</v>
      </c>
      <c r="AJ306" s="18">
        <v>1987.7954</v>
      </c>
      <c r="AK306" s="18">
        <v>535.02620000000002</v>
      </c>
      <c r="AL306" s="27">
        <f>Table2[[#This Row],[Direct Tax Revenue
Through Current FY]]+Table2[[#This Row],[Direct Tax Revenue
Next FY &amp; After]]</f>
        <v>2522.8216000000002</v>
      </c>
      <c r="AM306" s="18">
        <v>160.03620000000001</v>
      </c>
      <c r="AN306" s="18">
        <v>2300.8780999999999</v>
      </c>
      <c r="AO306" s="18">
        <v>559.60040000000004</v>
      </c>
      <c r="AP306" s="18">
        <f>Table2[[#This Row],[Indirect  &amp; Induced Tax Revenue
Through Current FY]]+Table2[[#This Row],[Indirect  &amp; Induced Tax Revenue
Next FY &amp; After]]</f>
        <v>2860.4785000000002</v>
      </c>
      <c r="AQ306" s="18">
        <v>313.04450000000003</v>
      </c>
      <c r="AR306" s="18">
        <v>4288.6734999999999</v>
      </c>
      <c r="AS306" s="18">
        <v>1094.6266000000001</v>
      </c>
      <c r="AT306" s="18">
        <f>Table2[[#This Row],[Total Tax Revenue Generated
Through Current FY]]+Table2[[#This Row],[Total Tax Revenues Generated 
Next FY &amp; After]]</f>
        <v>5383.3001000000004</v>
      </c>
      <c r="AU306" s="18">
        <f>VLOOKUP(A:A,[1]AssistancePivot!$1:$1048576,86,FALSE)</f>
        <v>22.363600000000002</v>
      </c>
      <c r="AV306" s="18">
        <v>205.268</v>
      </c>
      <c r="AW306" s="18">
        <v>78.198899999999995</v>
      </c>
      <c r="AX306" s="18">
        <v>283.46690000000001</v>
      </c>
      <c r="AY306" s="18">
        <v>0</v>
      </c>
      <c r="AZ306" s="18">
        <v>41.852800000000002</v>
      </c>
      <c r="BA306" s="18">
        <v>0</v>
      </c>
      <c r="BB306" s="18">
        <f>Table2[[#This Row],[MRT Savings
Through Current FY]]+Table2[[#This Row],[MRT Savings
Next FY &amp; After]]</f>
        <v>41.852800000000002</v>
      </c>
      <c r="BC306" s="18">
        <v>0</v>
      </c>
      <c r="BD306" s="18">
        <v>12.1419</v>
      </c>
      <c r="BE306" s="18">
        <v>0</v>
      </c>
      <c r="BF306" s="18">
        <f>Table2[[#This Row],[ST Savings
Through Current FY]]+Table2[[#This Row],[ST Savings
Next FY &amp; After]]</f>
        <v>12.1419</v>
      </c>
      <c r="BG306" s="18">
        <v>0</v>
      </c>
      <c r="BH306" s="18">
        <v>5.5140000000000002</v>
      </c>
      <c r="BI306" s="18">
        <v>0</v>
      </c>
      <c r="BJ306" s="18">
        <f>Table2[[#This Row],[Energy Savings
Through Current FY]]+Table2[[#This Row],[Energy Savings
Next FY &amp; After]]</f>
        <v>5.5140000000000002</v>
      </c>
      <c r="BK306" s="18">
        <v>0</v>
      </c>
      <c r="BL306" s="18">
        <v>0</v>
      </c>
      <c r="BM306" s="18">
        <v>0</v>
      </c>
      <c r="BN306" s="18">
        <f>Table2[[#This Row],[Bond Savings
Through Current FY]]+Table2[[#This Row],[Bond Savings
Next FY &amp; After]]</f>
        <v>0</v>
      </c>
      <c r="BO306" s="18">
        <v>22.363600000000002</v>
      </c>
      <c r="BP306" s="18">
        <v>264.77670000000001</v>
      </c>
      <c r="BQ306" s="18">
        <v>78.198899999999995</v>
      </c>
      <c r="BR306" s="18">
        <f>Table2[[#This Row],[Total Savings
Through Current FY]]+Table2[[#This Row],[Total Savings
Next FY &amp; After]]</f>
        <v>342.97559999999999</v>
      </c>
      <c r="BS306" s="18">
        <v>0</v>
      </c>
      <c r="BT306" s="18">
        <v>0</v>
      </c>
      <c r="BU306" s="18">
        <v>0</v>
      </c>
      <c r="BV306" s="18">
        <f>Table2[[#This Row],[Recapture, Cancellation, or Reduction
Through Current FY]]+Table2[[#This Row],[Recapture, Cancellation, or Reduction
Next FY &amp; After]]</f>
        <v>0</v>
      </c>
      <c r="BW306" s="18">
        <v>0</v>
      </c>
      <c r="BX306" s="18">
        <v>0</v>
      </c>
      <c r="BY306" s="18">
        <v>0</v>
      </c>
      <c r="BZ306" s="18">
        <f>Table2[[#This Row],[Penalty Paid
Through Current FY]]+Table2[[#This Row],[Penalty Paid
Next FY &amp; After]]</f>
        <v>0</v>
      </c>
      <c r="CA306" s="18">
        <v>0</v>
      </c>
      <c r="CB306" s="18">
        <v>0</v>
      </c>
      <c r="CC306" s="18">
        <v>0</v>
      </c>
      <c r="CD306" s="18">
        <f>Table2[[#This Row],[Total Recapture &amp; Penalties
Through Current FY]]+Table2[[#This Row],[Total Recapture &amp; Penalties
Next FY &amp; After]]</f>
        <v>0</v>
      </c>
      <c r="CE306" s="18">
        <v>290.68090000000001</v>
      </c>
      <c r="CF306" s="18">
        <v>4023.8968</v>
      </c>
      <c r="CG306" s="18">
        <v>1016.4277</v>
      </c>
      <c r="CH306" s="18">
        <f>Table2[[#This Row],[Total Net Tax Revenue Generated
Through Current FY]]+Table2[[#This Row],[Total Net Tax Revenue Generated
Next FY &amp; After]]</f>
        <v>5040.3244999999997</v>
      </c>
      <c r="CI306" s="18">
        <v>0</v>
      </c>
      <c r="CJ306" s="18">
        <v>0</v>
      </c>
      <c r="CK306" s="18">
        <v>0</v>
      </c>
      <c r="CL306" s="18">
        <v>0</v>
      </c>
      <c r="CM306" s="43">
        <v>0</v>
      </c>
      <c r="CN306" s="43">
        <v>0</v>
      </c>
      <c r="CO306" s="43">
        <v>0</v>
      </c>
      <c r="CP306" s="43">
        <v>38</v>
      </c>
      <c r="CQ306" s="43">
        <f>Table2[[#This Row],[Total Number of Industrial Jobs]]+Table2[[#This Row],[Total Number of Restaurant Jobs]]+Table2[[#This Row],[Total Number of Retail Jobs]]+Table2[[#This Row],[Total Number of Other Jobs]]</f>
        <v>38</v>
      </c>
      <c r="CR306" s="43">
        <v>0</v>
      </c>
      <c r="CS306" s="43">
        <v>0</v>
      </c>
      <c r="CT306" s="43">
        <v>0</v>
      </c>
      <c r="CU306" s="43">
        <v>38</v>
      </c>
      <c r="CV306" s="43">
        <f>Table2[[#This Row],[Number of Industrial Jobs Earning a Living Wage or more]]+Table2[[#This Row],[Number of Restaurant Jobs Earning a Living Wage or more]]+Table2[[#This Row],[Number of Retail Jobs Earning a Living Wage or more]]+Table2[[#This Row],[Number of Other Jobs Earning a Living Wage or more]]</f>
        <v>38</v>
      </c>
      <c r="CW306" s="47">
        <v>0</v>
      </c>
      <c r="CX306" s="47">
        <v>0</v>
      </c>
      <c r="CY306" s="47">
        <v>0</v>
      </c>
      <c r="CZ306" s="47">
        <v>100</v>
      </c>
      <c r="DA306" s="42">
        <v>1</v>
      </c>
      <c r="DB306" s="4"/>
      <c r="DE306" s="3"/>
      <c r="DF306" s="4"/>
      <c r="DG306" s="4"/>
      <c r="DH306" s="11"/>
      <c r="DI306" s="3"/>
      <c r="DJ306" s="1"/>
      <c r="DK306" s="1"/>
      <c r="DL306" s="1"/>
    </row>
    <row r="307" spans="1:116" x14ac:dyDescent="0.2">
      <c r="A307" s="12">
        <v>94196</v>
      </c>
      <c r="B307" s="14" t="s">
        <v>1181</v>
      </c>
      <c r="C307" s="15" t="s">
        <v>1580</v>
      </c>
      <c r="D307" s="15" t="s">
        <v>1156</v>
      </c>
      <c r="E307" s="25" t="s">
        <v>1821</v>
      </c>
      <c r="F307" s="26" t="s">
        <v>452</v>
      </c>
      <c r="G307" s="16">
        <v>3000000</v>
      </c>
      <c r="H307" s="14"/>
      <c r="I307" s="14" t="s">
        <v>1182</v>
      </c>
      <c r="J307" s="12">
        <v>17</v>
      </c>
      <c r="K307" s="14" t="s">
        <v>25</v>
      </c>
      <c r="L307" s="15" t="s">
        <v>2386</v>
      </c>
      <c r="M307" s="15" t="s">
        <v>1918</v>
      </c>
      <c r="N307" s="15">
        <v>0</v>
      </c>
      <c r="O307" s="15">
        <v>0</v>
      </c>
      <c r="P307" s="13">
        <v>0</v>
      </c>
      <c r="Q307" s="13">
        <v>0</v>
      </c>
      <c r="R307" s="13">
        <v>0</v>
      </c>
      <c r="S307" s="13">
        <v>0</v>
      </c>
      <c r="T307" s="13">
        <v>0</v>
      </c>
      <c r="U307" s="13">
        <v>0</v>
      </c>
      <c r="V307" s="13">
        <v>0</v>
      </c>
      <c r="W307" s="13">
        <v>0</v>
      </c>
      <c r="X307" s="13">
        <v>0</v>
      </c>
      <c r="Y307" s="13">
        <v>0</v>
      </c>
      <c r="Z307" s="13">
        <v>0</v>
      </c>
      <c r="AA307" s="13">
        <v>0</v>
      </c>
      <c r="AB307" s="13">
        <v>0</v>
      </c>
      <c r="AC307" s="13">
        <v>0</v>
      </c>
      <c r="AD307" s="17">
        <v>0</v>
      </c>
      <c r="AE307" s="13">
        <v>0</v>
      </c>
      <c r="AF307" s="13">
        <v>0</v>
      </c>
      <c r="AG307" s="13">
        <v>0</v>
      </c>
      <c r="AH307" s="13">
        <v>0</v>
      </c>
      <c r="AI307" s="18">
        <v>0</v>
      </c>
      <c r="AJ307" s="18">
        <v>445.50850000000003</v>
      </c>
      <c r="AK307" s="18">
        <v>0</v>
      </c>
      <c r="AL307" s="27">
        <f>Table2[[#This Row],[Direct Tax Revenue
Through Current FY]]+Table2[[#This Row],[Direct Tax Revenue
Next FY &amp; After]]</f>
        <v>445.50850000000003</v>
      </c>
      <c r="AM307" s="18">
        <v>0</v>
      </c>
      <c r="AN307" s="18">
        <v>496.21100000000001</v>
      </c>
      <c r="AO307" s="18">
        <v>0</v>
      </c>
      <c r="AP307" s="18">
        <f>Table2[[#This Row],[Indirect  &amp; Induced Tax Revenue
Through Current FY]]+Table2[[#This Row],[Indirect  &amp; Induced Tax Revenue
Next FY &amp; After]]</f>
        <v>496.21100000000001</v>
      </c>
      <c r="AQ307" s="18">
        <v>0</v>
      </c>
      <c r="AR307" s="18">
        <v>941.71950000000004</v>
      </c>
      <c r="AS307" s="18">
        <v>0</v>
      </c>
      <c r="AT307" s="18">
        <f>Table2[[#This Row],[Total Tax Revenue Generated
Through Current FY]]+Table2[[#This Row],[Total Tax Revenues Generated 
Next FY &amp; After]]</f>
        <v>941.71950000000004</v>
      </c>
      <c r="AU307" s="18">
        <f>VLOOKUP(A:A,[1]AssistancePivot!$1:$1048576,86,FALSE)</f>
        <v>0</v>
      </c>
      <c r="AV307" s="18">
        <v>0</v>
      </c>
      <c r="AW307" s="18">
        <v>0</v>
      </c>
      <c r="AX307" s="18">
        <v>0</v>
      </c>
      <c r="AY307" s="18">
        <v>0</v>
      </c>
      <c r="AZ307" s="18">
        <v>0</v>
      </c>
      <c r="BA307" s="18">
        <v>0</v>
      </c>
      <c r="BB307" s="18">
        <f>Table2[[#This Row],[MRT Savings
Through Current FY]]+Table2[[#This Row],[MRT Savings
Next FY &amp; After]]</f>
        <v>0</v>
      </c>
      <c r="BC307" s="18">
        <v>0</v>
      </c>
      <c r="BD307" s="18">
        <v>0</v>
      </c>
      <c r="BE307" s="18">
        <v>0</v>
      </c>
      <c r="BF307" s="18">
        <f>Table2[[#This Row],[ST Savings
Through Current FY]]+Table2[[#This Row],[ST Savings
Next FY &amp; After]]</f>
        <v>0</v>
      </c>
      <c r="BG307" s="18">
        <v>0</v>
      </c>
      <c r="BH307" s="18">
        <v>0</v>
      </c>
      <c r="BI307" s="18">
        <v>0</v>
      </c>
      <c r="BJ307" s="18">
        <f>Table2[[#This Row],[Energy Savings
Through Current FY]]+Table2[[#This Row],[Energy Savings
Next FY &amp; After]]</f>
        <v>0</v>
      </c>
      <c r="BK307" s="18">
        <v>0</v>
      </c>
      <c r="BL307" s="18">
        <v>0</v>
      </c>
      <c r="BM307" s="18">
        <v>0</v>
      </c>
      <c r="BN307" s="18">
        <f>Table2[[#This Row],[Bond Savings
Through Current FY]]+Table2[[#This Row],[Bond Savings
Next FY &amp; After]]</f>
        <v>0</v>
      </c>
      <c r="BO307" s="18">
        <v>0</v>
      </c>
      <c r="BP307" s="18">
        <v>0</v>
      </c>
      <c r="BQ307" s="18">
        <v>0</v>
      </c>
      <c r="BR307" s="18">
        <f>Table2[[#This Row],[Total Savings
Through Current FY]]+Table2[[#This Row],[Total Savings
Next FY &amp; After]]</f>
        <v>0</v>
      </c>
      <c r="BS307" s="18">
        <v>0</v>
      </c>
      <c r="BT307" s="18">
        <v>0</v>
      </c>
      <c r="BU307" s="18">
        <v>0</v>
      </c>
      <c r="BV307" s="18">
        <f>Table2[[#This Row],[Recapture, Cancellation, or Reduction
Through Current FY]]+Table2[[#This Row],[Recapture, Cancellation, or Reduction
Next FY &amp; After]]</f>
        <v>0</v>
      </c>
      <c r="BW307" s="18">
        <v>0</v>
      </c>
      <c r="BX307" s="18">
        <v>0</v>
      </c>
      <c r="BY307" s="18">
        <v>0</v>
      </c>
      <c r="BZ307" s="18">
        <f>Table2[[#This Row],[Penalty Paid
Through Current FY]]+Table2[[#This Row],[Penalty Paid
Next FY &amp; After]]</f>
        <v>0</v>
      </c>
      <c r="CA307" s="18">
        <v>0</v>
      </c>
      <c r="CB307" s="18">
        <v>0</v>
      </c>
      <c r="CC307" s="18">
        <v>0</v>
      </c>
      <c r="CD307" s="18">
        <f>Table2[[#This Row],[Total Recapture &amp; Penalties
Through Current FY]]+Table2[[#This Row],[Total Recapture &amp; Penalties
Next FY &amp; After]]</f>
        <v>0</v>
      </c>
      <c r="CE307" s="18">
        <v>0</v>
      </c>
      <c r="CF307" s="18">
        <v>941.71950000000004</v>
      </c>
      <c r="CG307" s="18">
        <v>0</v>
      </c>
      <c r="CH307" s="18">
        <f>Table2[[#This Row],[Total Net Tax Revenue Generated
Through Current FY]]+Table2[[#This Row],[Total Net Tax Revenue Generated
Next FY &amp; After]]</f>
        <v>941.71950000000004</v>
      </c>
      <c r="CI307" s="18">
        <v>0</v>
      </c>
      <c r="CJ307" s="18">
        <v>0</v>
      </c>
      <c r="CK307" s="18">
        <v>0</v>
      </c>
      <c r="CL307" s="18">
        <v>0</v>
      </c>
      <c r="CM307" s="43"/>
      <c r="CN307" s="43"/>
      <c r="CO307" s="43"/>
      <c r="CP307" s="43"/>
      <c r="CQ307" s="43"/>
      <c r="CR307" s="43"/>
      <c r="CS307" s="43"/>
      <c r="CT307" s="43"/>
      <c r="CU307" s="43"/>
      <c r="CV307" s="43"/>
      <c r="CW307" s="47"/>
      <c r="CX307" s="47"/>
      <c r="CY307" s="47"/>
      <c r="CZ307" s="47"/>
      <c r="DA307" s="42"/>
      <c r="DB307" s="4"/>
      <c r="DE307" s="3"/>
      <c r="DF307" s="4"/>
      <c r="DG307" s="4"/>
      <c r="DH307" s="11"/>
      <c r="DI307" s="3"/>
      <c r="DJ307" s="1"/>
      <c r="DK307" s="1"/>
      <c r="DL307" s="1"/>
    </row>
    <row r="308" spans="1:116" x14ac:dyDescent="0.2">
      <c r="A308" s="12">
        <v>93290</v>
      </c>
      <c r="B308" s="14" t="s">
        <v>488</v>
      </c>
      <c r="C308" s="15" t="s">
        <v>1589</v>
      </c>
      <c r="D308" s="15" t="s">
        <v>490</v>
      </c>
      <c r="E308" s="25" t="s">
        <v>1694</v>
      </c>
      <c r="F308" s="26" t="s">
        <v>13</v>
      </c>
      <c r="G308" s="16">
        <v>2450000</v>
      </c>
      <c r="H308" s="14" t="s">
        <v>22</v>
      </c>
      <c r="I308" s="14" t="s">
        <v>489</v>
      </c>
      <c r="J308" s="12">
        <v>34</v>
      </c>
      <c r="K308" s="14" t="s">
        <v>20</v>
      </c>
      <c r="L308" s="15" t="s">
        <v>2120</v>
      </c>
      <c r="M308" s="15" t="s">
        <v>2032</v>
      </c>
      <c r="N308" s="15">
        <v>19898</v>
      </c>
      <c r="O308" s="15">
        <v>12061</v>
      </c>
      <c r="P308" s="13">
        <v>0</v>
      </c>
      <c r="Q308" s="13">
        <v>15</v>
      </c>
      <c r="R308" s="13">
        <v>0</v>
      </c>
      <c r="S308" s="13">
        <v>0</v>
      </c>
      <c r="T308" s="13">
        <v>0</v>
      </c>
      <c r="U308" s="13">
        <v>0</v>
      </c>
      <c r="V308" s="13">
        <v>8</v>
      </c>
      <c r="W308" s="13">
        <v>0</v>
      </c>
      <c r="X308" s="13">
        <v>0</v>
      </c>
      <c r="Y308" s="13">
        <v>8</v>
      </c>
      <c r="Z308" s="13">
        <v>8</v>
      </c>
      <c r="AA308" s="13">
        <v>100</v>
      </c>
      <c r="AB308" s="13" t="s">
        <v>16</v>
      </c>
      <c r="AC308" s="13" t="s">
        <v>17</v>
      </c>
      <c r="AD308" s="17">
        <v>0</v>
      </c>
      <c r="AE308" s="13">
        <v>0</v>
      </c>
      <c r="AF308" s="13">
        <v>0</v>
      </c>
      <c r="AG308" s="13">
        <v>0</v>
      </c>
      <c r="AH308" s="13">
        <v>0</v>
      </c>
      <c r="AI308" s="18">
        <v>111.3439</v>
      </c>
      <c r="AJ308" s="18">
        <v>1677.433</v>
      </c>
      <c r="AK308" s="18">
        <v>449.38099999999997</v>
      </c>
      <c r="AL308" s="27">
        <f>Table2[[#This Row],[Direct Tax Revenue
Through Current FY]]+Table2[[#This Row],[Direct Tax Revenue
Next FY &amp; After]]</f>
        <v>2126.8139999999999</v>
      </c>
      <c r="AM308" s="18">
        <v>75.979500000000002</v>
      </c>
      <c r="AN308" s="18">
        <v>1641.5693000000001</v>
      </c>
      <c r="AO308" s="18">
        <v>306.6515</v>
      </c>
      <c r="AP308" s="18">
        <f>Table2[[#This Row],[Indirect  &amp; Induced Tax Revenue
Through Current FY]]+Table2[[#This Row],[Indirect  &amp; Induced Tax Revenue
Next FY &amp; After]]</f>
        <v>1948.2208000000001</v>
      </c>
      <c r="AQ308" s="18">
        <v>187.32339999999999</v>
      </c>
      <c r="AR308" s="18">
        <v>3319.0023000000001</v>
      </c>
      <c r="AS308" s="18">
        <v>756.03250000000003</v>
      </c>
      <c r="AT308" s="18">
        <f>Table2[[#This Row],[Total Tax Revenue Generated
Through Current FY]]+Table2[[#This Row],[Total Tax Revenues Generated 
Next FY &amp; After]]</f>
        <v>4075.0348000000004</v>
      </c>
      <c r="AU308" s="18">
        <f>VLOOKUP(A:A,[1]AssistancePivot!$1:$1048576,86,FALSE)</f>
        <v>26.414400000000001</v>
      </c>
      <c r="AV308" s="18">
        <v>145.8526</v>
      </c>
      <c r="AW308" s="18">
        <v>106.6079</v>
      </c>
      <c r="AX308" s="18">
        <v>252.4605</v>
      </c>
      <c r="AY308" s="18">
        <v>0</v>
      </c>
      <c r="AZ308" s="18">
        <v>36.712899999999998</v>
      </c>
      <c r="BA308" s="18">
        <v>0</v>
      </c>
      <c r="BB308" s="18">
        <f>Table2[[#This Row],[MRT Savings
Through Current FY]]+Table2[[#This Row],[MRT Savings
Next FY &amp; After]]</f>
        <v>36.712899999999998</v>
      </c>
      <c r="BC308" s="18">
        <v>0</v>
      </c>
      <c r="BD308" s="18">
        <v>3.9441999999999999</v>
      </c>
      <c r="BE308" s="18">
        <v>0</v>
      </c>
      <c r="BF308" s="18">
        <f>Table2[[#This Row],[ST Savings
Through Current FY]]+Table2[[#This Row],[ST Savings
Next FY &amp; After]]</f>
        <v>3.9441999999999999</v>
      </c>
      <c r="BG308" s="18">
        <v>0</v>
      </c>
      <c r="BH308" s="18">
        <v>0</v>
      </c>
      <c r="BI308" s="18">
        <v>0</v>
      </c>
      <c r="BJ308" s="18">
        <f>Table2[[#This Row],[Energy Savings
Through Current FY]]+Table2[[#This Row],[Energy Savings
Next FY &amp; After]]</f>
        <v>0</v>
      </c>
      <c r="BK308" s="18">
        <v>0</v>
      </c>
      <c r="BL308" s="18">
        <v>0</v>
      </c>
      <c r="BM308" s="18">
        <v>0</v>
      </c>
      <c r="BN308" s="18">
        <f>Table2[[#This Row],[Bond Savings
Through Current FY]]+Table2[[#This Row],[Bond Savings
Next FY &amp; After]]</f>
        <v>0</v>
      </c>
      <c r="BO308" s="18">
        <v>26.414400000000001</v>
      </c>
      <c r="BP308" s="18">
        <v>186.50970000000001</v>
      </c>
      <c r="BQ308" s="18">
        <v>106.6079</v>
      </c>
      <c r="BR308" s="18">
        <f>Table2[[#This Row],[Total Savings
Through Current FY]]+Table2[[#This Row],[Total Savings
Next FY &amp; After]]</f>
        <v>293.11760000000004</v>
      </c>
      <c r="BS308" s="18">
        <v>0</v>
      </c>
      <c r="BT308" s="18">
        <v>0</v>
      </c>
      <c r="BU308" s="18">
        <v>0</v>
      </c>
      <c r="BV308" s="18">
        <f>Table2[[#This Row],[Recapture, Cancellation, or Reduction
Through Current FY]]+Table2[[#This Row],[Recapture, Cancellation, or Reduction
Next FY &amp; After]]</f>
        <v>0</v>
      </c>
      <c r="BW308" s="18">
        <v>0</v>
      </c>
      <c r="BX308" s="18">
        <v>0</v>
      </c>
      <c r="BY308" s="18">
        <v>0</v>
      </c>
      <c r="BZ308" s="18">
        <f>Table2[[#This Row],[Penalty Paid
Through Current FY]]+Table2[[#This Row],[Penalty Paid
Next FY &amp; After]]</f>
        <v>0</v>
      </c>
      <c r="CA308" s="18">
        <v>0</v>
      </c>
      <c r="CB308" s="18">
        <v>0</v>
      </c>
      <c r="CC308" s="18">
        <v>0</v>
      </c>
      <c r="CD308" s="18">
        <f>Table2[[#This Row],[Total Recapture &amp; Penalties
Through Current FY]]+Table2[[#This Row],[Total Recapture &amp; Penalties
Next FY &amp; After]]</f>
        <v>0</v>
      </c>
      <c r="CE308" s="18">
        <v>160.90899999999999</v>
      </c>
      <c r="CF308" s="18">
        <v>3132.4926</v>
      </c>
      <c r="CG308" s="18">
        <v>649.42460000000005</v>
      </c>
      <c r="CH308" s="18">
        <f>Table2[[#This Row],[Total Net Tax Revenue Generated
Through Current FY]]+Table2[[#This Row],[Total Net Tax Revenue Generated
Next FY &amp; After]]</f>
        <v>3781.9171999999999</v>
      </c>
      <c r="CI308" s="18">
        <v>0</v>
      </c>
      <c r="CJ308" s="18">
        <v>0</v>
      </c>
      <c r="CK308" s="18">
        <v>0</v>
      </c>
      <c r="CL308" s="18">
        <v>0</v>
      </c>
      <c r="CM308" s="43">
        <v>8</v>
      </c>
      <c r="CN308" s="43">
        <v>0</v>
      </c>
      <c r="CO308" s="43">
        <v>0</v>
      </c>
      <c r="CP308" s="43">
        <v>0</v>
      </c>
      <c r="CQ308" s="43">
        <f>Table2[[#This Row],[Total Number of Industrial Jobs]]+Table2[[#This Row],[Total Number of Restaurant Jobs]]+Table2[[#This Row],[Total Number of Retail Jobs]]+Table2[[#This Row],[Total Number of Other Jobs]]</f>
        <v>8</v>
      </c>
      <c r="CR308" s="43">
        <v>8</v>
      </c>
      <c r="CS308" s="43">
        <v>0</v>
      </c>
      <c r="CT308" s="43">
        <v>0</v>
      </c>
      <c r="CU308" s="43">
        <v>0</v>
      </c>
      <c r="CV308" s="43">
        <f>Table2[[#This Row],[Number of Industrial Jobs Earning a Living Wage or more]]+Table2[[#This Row],[Number of Restaurant Jobs Earning a Living Wage or more]]+Table2[[#This Row],[Number of Retail Jobs Earning a Living Wage or more]]+Table2[[#This Row],[Number of Other Jobs Earning a Living Wage or more]]</f>
        <v>8</v>
      </c>
      <c r="CW308" s="47">
        <v>100</v>
      </c>
      <c r="CX308" s="47">
        <v>0</v>
      </c>
      <c r="CY308" s="47">
        <v>0</v>
      </c>
      <c r="CZ308" s="47">
        <v>0</v>
      </c>
      <c r="DA308" s="42">
        <v>1</v>
      </c>
      <c r="DB308" s="4"/>
      <c r="DE308" s="3"/>
      <c r="DF308" s="4"/>
      <c r="DG308" s="4"/>
      <c r="DH308" s="11"/>
      <c r="DI308" s="3"/>
      <c r="DJ308" s="1"/>
      <c r="DK308" s="1"/>
      <c r="DL308" s="1"/>
    </row>
    <row r="309" spans="1:116" x14ac:dyDescent="0.2">
      <c r="A309" s="12">
        <v>92790</v>
      </c>
      <c r="B309" s="14" t="s">
        <v>272</v>
      </c>
      <c r="C309" s="15" t="s">
        <v>1553</v>
      </c>
      <c r="D309" s="15" t="s">
        <v>274</v>
      </c>
      <c r="E309" s="25" t="s">
        <v>1678</v>
      </c>
      <c r="F309" s="26" t="s">
        <v>13</v>
      </c>
      <c r="G309" s="16">
        <v>2150000</v>
      </c>
      <c r="H309" s="14" t="s">
        <v>22</v>
      </c>
      <c r="I309" s="14" t="s">
        <v>273</v>
      </c>
      <c r="J309" s="12">
        <v>26</v>
      </c>
      <c r="K309" s="14" t="s">
        <v>20</v>
      </c>
      <c r="L309" s="15" t="s">
        <v>2037</v>
      </c>
      <c r="M309" s="15" t="s">
        <v>2038</v>
      </c>
      <c r="N309" s="15">
        <v>18505</v>
      </c>
      <c r="O309" s="15">
        <v>17300</v>
      </c>
      <c r="P309" s="13">
        <v>0</v>
      </c>
      <c r="Q309" s="13">
        <v>6</v>
      </c>
      <c r="R309" s="13">
        <v>0</v>
      </c>
      <c r="S309" s="13">
        <v>0</v>
      </c>
      <c r="T309" s="13">
        <v>0</v>
      </c>
      <c r="U309" s="13">
        <v>0</v>
      </c>
      <c r="V309" s="13">
        <v>0</v>
      </c>
      <c r="W309" s="13">
        <v>0</v>
      </c>
      <c r="X309" s="13">
        <v>0</v>
      </c>
      <c r="Y309" s="13">
        <v>0</v>
      </c>
      <c r="Z309" s="13">
        <v>6</v>
      </c>
      <c r="AA309" s="13">
        <v>0</v>
      </c>
      <c r="AB309" s="13">
        <v>0</v>
      </c>
      <c r="AC309" s="13">
        <v>0</v>
      </c>
      <c r="AD309" s="17">
        <v>0</v>
      </c>
      <c r="AE309" s="13">
        <v>0</v>
      </c>
      <c r="AF309" s="13">
        <v>0</v>
      </c>
      <c r="AG309" s="13">
        <v>0</v>
      </c>
      <c r="AH309" s="13">
        <v>0</v>
      </c>
      <c r="AI309" s="18">
        <v>76.839600000000004</v>
      </c>
      <c r="AJ309" s="18">
        <v>1627.6107</v>
      </c>
      <c r="AK309" s="18">
        <v>0</v>
      </c>
      <c r="AL309" s="27">
        <f>Table2[[#This Row],[Direct Tax Revenue
Through Current FY]]+Table2[[#This Row],[Direct Tax Revenue
Next FY &amp; After]]</f>
        <v>1627.6107</v>
      </c>
      <c r="AM309" s="18">
        <v>40.492600000000003</v>
      </c>
      <c r="AN309" s="18">
        <v>1028.3632</v>
      </c>
      <c r="AO309" s="18">
        <v>0</v>
      </c>
      <c r="AP309" s="18">
        <f>Table2[[#This Row],[Indirect  &amp; Induced Tax Revenue
Through Current FY]]+Table2[[#This Row],[Indirect  &amp; Induced Tax Revenue
Next FY &amp; After]]</f>
        <v>1028.3632</v>
      </c>
      <c r="AQ309" s="18">
        <v>117.3322</v>
      </c>
      <c r="AR309" s="18">
        <v>2655.9739</v>
      </c>
      <c r="AS309" s="18">
        <v>0</v>
      </c>
      <c r="AT309" s="18">
        <f>Table2[[#This Row],[Total Tax Revenue Generated
Through Current FY]]+Table2[[#This Row],[Total Tax Revenues Generated 
Next FY &amp; After]]</f>
        <v>2655.9739</v>
      </c>
      <c r="AU309" s="18">
        <f>VLOOKUP(A:A,[1]AssistancePivot!$1:$1048576,86,FALSE)</f>
        <v>-3.6539000000000001</v>
      </c>
      <c r="AV309" s="18">
        <v>170.63380000000001</v>
      </c>
      <c r="AW309" s="18">
        <v>0</v>
      </c>
      <c r="AX309" s="18">
        <v>170.63380000000001</v>
      </c>
      <c r="AY309" s="18">
        <v>0</v>
      </c>
      <c r="AZ309" s="18">
        <v>21.053999999999998</v>
      </c>
      <c r="BA309" s="18">
        <v>0</v>
      </c>
      <c r="BB309" s="18">
        <f>Table2[[#This Row],[MRT Savings
Through Current FY]]+Table2[[#This Row],[MRT Savings
Next FY &amp; After]]</f>
        <v>21.053999999999998</v>
      </c>
      <c r="BC309" s="18">
        <v>0</v>
      </c>
      <c r="BD309" s="18">
        <v>1.895</v>
      </c>
      <c r="BE309" s="18">
        <v>0</v>
      </c>
      <c r="BF309" s="18">
        <f>Table2[[#This Row],[ST Savings
Through Current FY]]+Table2[[#This Row],[ST Savings
Next FY &amp; After]]</f>
        <v>1.895</v>
      </c>
      <c r="BG309" s="18">
        <v>0</v>
      </c>
      <c r="BH309" s="18">
        <v>0</v>
      </c>
      <c r="BI309" s="18">
        <v>0</v>
      </c>
      <c r="BJ309" s="18">
        <f>Table2[[#This Row],[Energy Savings
Through Current FY]]+Table2[[#This Row],[Energy Savings
Next FY &amp; After]]</f>
        <v>0</v>
      </c>
      <c r="BK309" s="18">
        <v>0</v>
      </c>
      <c r="BL309" s="18">
        <v>0</v>
      </c>
      <c r="BM309" s="18">
        <v>0</v>
      </c>
      <c r="BN309" s="18">
        <f>Table2[[#This Row],[Bond Savings
Through Current FY]]+Table2[[#This Row],[Bond Savings
Next FY &amp; After]]</f>
        <v>0</v>
      </c>
      <c r="BO309" s="18">
        <v>-3.6539000000000001</v>
      </c>
      <c r="BP309" s="18">
        <v>193.58279999999999</v>
      </c>
      <c r="BQ309" s="18">
        <v>0</v>
      </c>
      <c r="BR309" s="18">
        <f>Table2[[#This Row],[Total Savings
Through Current FY]]+Table2[[#This Row],[Total Savings
Next FY &amp; After]]</f>
        <v>193.58279999999999</v>
      </c>
      <c r="BS309" s="18">
        <v>0</v>
      </c>
      <c r="BT309" s="18">
        <v>0</v>
      </c>
      <c r="BU309" s="18">
        <v>0</v>
      </c>
      <c r="BV309" s="18">
        <f>Table2[[#This Row],[Recapture, Cancellation, or Reduction
Through Current FY]]+Table2[[#This Row],[Recapture, Cancellation, or Reduction
Next FY &amp; After]]</f>
        <v>0</v>
      </c>
      <c r="BW309" s="18">
        <v>0</v>
      </c>
      <c r="BX309" s="18">
        <v>0</v>
      </c>
      <c r="BY309" s="18">
        <v>0</v>
      </c>
      <c r="BZ309" s="18">
        <f>Table2[[#This Row],[Penalty Paid
Through Current FY]]+Table2[[#This Row],[Penalty Paid
Next FY &amp; After]]</f>
        <v>0</v>
      </c>
      <c r="CA309" s="18">
        <v>0</v>
      </c>
      <c r="CB309" s="18">
        <v>0</v>
      </c>
      <c r="CC309" s="18">
        <v>0</v>
      </c>
      <c r="CD309" s="18">
        <f>Table2[[#This Row],[Total Recapture &amp; Penalties
Through Current FY]]+Table2[[#This Row],[Total Recapture &amp; Penalties
Next FY &amp; After]]</f>
        <v>0</v>
      </c>
      <c r="CE309" s="18">
        <v>120.98609999999999</v>
      </c>
      <c r="CF309" s="18">
        <v>2462.3910999999998</v>
      </c>
      <c r="CG309" s="18">
        <v>0</v>
      </c>
      <c r="CH309" s="18">
        <f>Table2[[#This Row],[Total Net Tax Revenue Generated
Through Current FY]]+Table2[[#This Row],[Total Net Tax Revenue Generated
Next FY &amp; After]]</f>
        <v>2462.3910999999998</v>
      </c>
      <c r="CI309" s="18">
        <v>0</v>
      </c>
      <c r="CJ309" s="18">
        <v>0</v>
      </c>
      <c r="CK309" s="18">
        <v>0</v>
      </c>
      <c r="CL309" s="18">
        <v>0</v>
      </c>
      <c r="CM309" s="43"/>
      <c r="CN309" s="43"/>
      <c r="CO309" s="43"/>
      <c r="CP309" s="43"/>
      <c r="CQ309" s="43"/>
      <c r="CR309" s="43"/>
      <c r="CS309" s="43"/>
      <c r="CT309" s="43"/>
      <c r="CU309" s="43"/>
      <c r="CV309" s="43"/>
      <c r="CW309" s="47"/>
      <c r="CX309" s="47"/>
      <c r="CY309" s="47"/>
      <c r="CZ309" s="47"/>
      <c r="DA309" s="42"/>
      <c r="DB309" s="4"/>
      <c r="DE309" s="3"/>
      <c r="DF309" s="4"/>
      <c r="DG309" s="4"/>
      <c r="DH309" s="11"/>
      <c r="DI309" s="3"/>
      <c r="DJ309" s="1"/>
      <c r="DK309" s="1"/>
      <c r="DL309" s="1"/>
    </row>
    <row r="310" spans="1:116" x14ac:dyDescent="0.2">
      <c r="A310" s="12">
        <v>94120</v>
      </c>
      <c r="B310" s="14" t="s">
        <v>1017</v>
      </c>
      <c r="C310" s="15" t="s">
        <v>1489</v>
      </c>
      <c r="D310" s="15" t="s">
        <v>1019</v>
      </c>
      <c r="E310" s="25" t="s">
        <v>1786</v>
      </c>
      <c r="F310" s="26" t="s">
        <v>13</v>
      </c>
      <c r="G310" s="16">
        <v>8300720</v>
      </c>
      <c r="H310" s="14" t="s">
        <v>123</v>
      </c>
      <c r="I310" s="14" t="s">
        <v>1018</v>
      </c>
      <c r="J310" s="12">
        <v>13</v>
      </c>
      <c r="K310" s="14" t="s">
        <v>25</v>
      </c>
      <c r="L310" s="15" t="s">
        <v>2314</v>
      </c>
      <c r="M310" s="15" t="s">
        <v>1925</v>
      </c>
      <c r="N310" s="15">
        <v>37510</v>
      </c>
      <c r="O310" s="15">
        <v>36856</v>
      </c>
      <c r="P310" s="13">
        <v>11</v>
      </c>
      <c r="Q310" s="13">
        <v>9</v>
      </c>
      <c r="R310" s="13">
        <v>0</v>
      </c>
      <c r="S310" s="13">
        <v>0</v>
      </c>
      <c r="T310" s="13">
        <v>0</v>
      </c>
      <c r="U310" s="13">
        <v>0</v>
      </c>
      <c r="V310" s="13">
        <v>15</v>
      </c>
      <c r="W310" s="13">
        <v>0</v>
      </c>
      <c r="X310" s="13">
        <v>0</v>
      </c>
      <c r="Y310" s="13">
        <v>15</v>
      </c>
      <c r="Z310" s="13">
        <v>15</v>
      </c>
      <c r="AA310" s="13">
        <v>100</v>
      </c>
      <c r="AB310" s="13" t="s">
        <v>17</v>
      </c>
      <c r="AC310" s="13" t="s">
        <v>17</v>
      </c>
      <c r="AD310" s="17">
        <v>0</v>
      </c>
      <c r="AE310" s="13">
        <v>0</v>
      </c>
      <c r="AF310" s="13">
        <v>0</v>
      </c>
      <c r="AG310" s="13">
        <v>0</v>
      </c>
      <c r="AH310" s="13">
        <v>0</v>
      </c>
      <c r="AI310" s="18">
        <v>271.62490000000003</v>
      </c>
      <c r="AJ310" s="18">
        <v>1348.6285</v>
      </c>
      <c r="AK310" s="18">
        <v>3081.2604000000001</v>
      </c>
      <c r="AL310" s="27">
        <f>Table2[[#This Row],[Direct Tax Revenue
Through Current FY]]+Table2[[#This Row],[Direct Tax Revenue
Next FY &amp; After]]</f>
        <v>4429.8888999999999</v>
      </c>
      <c r="AM310" s="18">
        <v>90.471699999999998</v>
      </c>
      <c r="AN310" s="18">
        <v>452.36070000000001</v>
      </c>
      <c r="AO310" s="18">
        <v>1026.2942</v>
      </c>
      <c r="AP310" s="18">
        <f>Table2[[#This Row],[Indirect  &amp; Induced Tax Revenue
Through Current FY]]+Table2[[#This Row],[Indirect  &amp; Induced Tax Revenue
Next FY &amp; After]]</f>
        <v>1478.6549</v>
      </c>
      <c r="AQ310" s="18">
        <v>362.09660000000002</v>
      </c>
      <c r="AR310" s="18">
        <v>1800.9892</v>
      </c>
      <c r="AS310" s="18">
        <v>4107.5546000000004</v>
      </c>
      <c r="AT310" s="18">
        <f>Table2[[#This Row],[Total Tax Revenue Generated
Through Current FY]]+Table2[[#This Row],[Total Tax Revenues Generated 
Next FY &amp; After]]</f>
        <v>5908.5438000000004</v>
      </c>
      <c r="AU310" s="18">
        <f>VLOOKUP(A:A,[1]AssistancePivot!$1:$1048576,86,FALSE)</f>
        <v>52.5824</v>
      </c>
      <c r="AV310" s="18">
        <v>424.74829999999997</v>
      </c>
      <c r="AW310" s="18">
        <v>596.48519999999996</v>
      </c>
      <c r="AX310" s="18">
        <v>1021.2334999999999</v>
      </c>
      <c r="AY310" s="18">
        <v>0</v>
      </c>
      <c r="AZ310" s="18">
        <v>0</v>
      </c>
      <c r="BA310" s="18">
        <v>0</v>
      </c>
      <c r="BB310" s="18">
        <f>Table2[[#This Row],[MRT Savings
Through Current FY]]+Table2[[#This Row],[MRT Savings
Next FY &amp; After]]</f>
        <v>0</v>
      </c>
      <c r="BC310" s="18">
        <v>0</v>
      </c>
      <c r="BD310" s="18">
        <v>0.43309999999999998</v>
      </c>
      <c r="BE310" s="18">
        <v>0</v>
      </c>
      <c r="BF310" s="18">
        <f>Table2[[#This Row],[ST Savings
Through Current FY]]+Table2[[#This Row],[ST Savings
Next FY &amp; After]]</f>
        <v>0.43309999999999998</v>
      </c>
      <c r="BG310" s="18">
        <v>0</v>
      </c>
      <c r="BH310" s="18">
        <v>0</v>
      </c>
      <c r="BI310" s="18">
        <v>0</v>
      </c>
      <c r="BJ310" s="18">
        <f>Table2[[#This Row],[Energy Savings
Through Current FY]]+Table2[[#This Row],[Energy Savings
Next FY &amp; After]]</f>
        <v>0</v>
      </c>
      <c r="BK310" s="18">
        <v>0</v>
      </c>
      <c r="BL310" s="18">
        <v>0</v>
      </c>
      <c r="BM310" s="18">
        <v>0</v>
      </c>
      <c r="BN310" s="18">
        <f>Table2[[#This Row],[Bond Savings
Through Current FY]]+Table2[[#This Row],[Bond Savings
Next FY &amp; After]]</f>
        <v>0</v>
      </c>
      <c r="BO310" s="18">
        <v>52.5824</v>
      </c>
      <c r="BP310" s="18">
        <v>425.1814</v>
      </c>
      <c r="BQ310" s="18">
        <v>596.48519999999996</v>
      </c>
      <c r="BR310" s="18">
        <f>Table2[[#This Row],[Total Savings
Through Current FY]]+Table2[[#This Row],[Total Savings
Next FY &amp; After]]</f>
        <v>1021.6666</v>
      </c>
      <c r="BS310" s="18">
        <v>0</v>
      </c>
      <c r="BT310" s="18">
        <v>0</v>
      </c>
      <c r="BU310" s="18">
        <v>0</v>
      </c>
      <c r="BV310" s="18">
        <f>Table2[[#This Row],[Recapture, Cancellation, or Reduction
Through Current FY]]+Table2[[#This Row],[Recapture, Cancellation, or Reduction
Next FY &amp; After]]</f>
        <v>0</v>
      </c>
      <c r="BW310" s="18">
        <v>0</v>
      </c>
      <c r="BX310" s="18">
        <v>0</v>
      </c>
      <c r="BY310" s="18">
        <v>0</v>
      </c>
      <c r="BZ310" s="18">
        <f>Table2[[#This Row],[Penalty Paid
Through Current FY]]+Table2[[#This Row],[Penalty Paid
Next FY &amp; After]]</f>
        <v>0</v>
      </c>
      <c r="CA310" s="18">
        <v>0</v>
      </c>
      <c r="CB310" s="18">
        <v>0</v>
      </c>
      <c r="CC310" s="18">
        <v>0</v>
      </c>
      <c r="CD310" s="18">
        <f>Table2[[#This Row],[Total Recapture &amp; Penalties
Through Current FY]]+Table2[[#This Row],[Total Recapture &amp; Penalties
Next FY &amp; After]]</f>
        <v>0</v>
      </c>
      <c r="CE310" s="18">
        <v>309.51420000000002</v>
      </c>
      <c r="CF310" s="18">
        <v>1375.8078</v>
      </c>
      <c r="CG310" s="18">
        <v>3511.0693999999999</v>
      </c>
      <c r="CH310" s="18">
        <f>Table2[[#This Row],[Total Net Tax Revenue Generated
Through Current FY]]+Table2[[#This Row],[Total Net Tax Revenue Generated
Next FY &amp; After]]</f>
        <v>4886.8771999999999</v>
      </c>
      <c r="CI310" s="18">
        <v>0</v>
      </c>
      <c r="CJ310" s="18">
        <v>0</v>
      </c>
      <c r="CK310" s="18">
        <v>0</v>
      </c>
      <c r="CL310" s="18">
        <v>0</v>
      </c>
      <c r="CM310" s="43">
        <v>10</v>
      </c>
      <c r="CN310" s="43">
        <v>0</v>
      </c>
      <c r="CO310" s="43">
        <v>0</v>
      </c>
      <c r="CP310" s="43">
        <v>5</v>
      </c>
      <c r="CQ310" s="43">
        <f>Table2[[#This Row],[Total Number of Industrial Jobs]]+Table2[[#This Row],[Total Number of Restaurant Jobs]]+Table2[[#This Row],[Total Number of Retail Jobs]]+Table2[[#This Row],[Total Number of Other Jobs]]</f>
        <v>15</v>
      </c>
      <c r="CR310" s="43">
        <v>10</v>
      </c>
      <c r="CS310" s="43">
        <v>0</v>
      </c>
      <c r="CT310" s="43">
        <v>0</v>
      </c>
      <c r="CU310" s="43">
        <v>5</v>
      </c>
      <c r="CV310" s="43">
        <f>Table2[[#This Row],[Number of Industrial Jobs Earning a Living Wage or more]]+Table2[[#This Row],[Number of Restaurant Jobs Earning a Living Wage or more]]+Table2[[#This Row],[Number of Retail Jobs Earning a Living Wage or more]]+Table2[[#This Row],[Number of Other Jobs Earning a Living Wage or more]]</f>
        <v>15</v>
      </c>
      <c r="CW310" s="47">
        <v>100</v>
      </c>
      <c r="CX310" s="47">
        <v>0</v>
      </c>
      <c r="CY310" s="47">
        <v>0</v>
      </c>
      <c r="CZ310" s="47">
        <v>100</v>
      </c>
      <c r="DA310" s="42">
        <v>1</v>
      </c>
      <c r="DB310" s="4"/>
      <c r="DE310" s="3"/>
      <c r="DF310" s="4"/>
      <c r="DG310" s="4"/>
      <c r="DH310" s="11"/>
      <c r="DI310" s="3"/>
      <c r="DJ310" s="1"/>
      <c r="DK310" s="1"/>
      <c r="DL310" s="1"/>
    </row>
    <row r="311" spans="1:116" x14ac:dyDescent="0.2">
      <c r="A311" s="12">
        <v>93917</v>
      </c>
      <c r="B311" s="14" t="s">
        <v>678</v>
      </c>
      <c r="C311" s="15" t="s">
        <v>1601</v>
      </c>
      <c r="D311" s="15" t="s">
        <v>680</v>
      </c>
      <c r="E311" s="25" t="s">
        <v>1661</v>
      </c>
      <c r="F311" s="26" t="s">
        <v>539</v>
      </c>
      <c r="G311" s="16">
        <v>3100000</v>
      </c>
      <c r="H311" s="14" t="s">
        <v>22</v>
      </c>
      <c r="I311" s="14" t="s">
        <v>679</v>
      </c>
      <c r="J311" s="12">
        <v>44</v>
      </c>
      <c r="K311" s="14" t="s">
        <v>12</v>
      </c>
      <c r="L311" s="15" t="s">
        <v>2156</v>
      </c>
      <c r="M311" s="15" t="s">
        <v>2003</v>
      </c>
      <c r="N311" s="15">
        <v>17392</v>
      </c>
      <c r="O311" s="15">
        <v>34859</v>
      </c>
      <c r="P311" s="13">
        <v>31</v>
      </c>
      <c r="Q311" s="13">
        <v>24</v>
      </c>
      <c r="R311" s="13">
        <v>0</v>
      </c>
      <c r="S311" s="13">
        <v>0</v>
      </c>
      <c r="T311" s="13">
        <v>20</v>
      </c>
      <c r="U311" s="13">
        <v>0</v>
      </c>
      <c r="V311" s="13">
        <v>139</v>
      </c>
      <c r="W311" s="13">
        <v>0</v>
      </c>
      <c r="X311" s="13">
        <v>0</v>
      </c>
      <c r="Y311" s="13">
        <v>159</v>
      </c>
      <c r="Z311" s="13">
        <v>149</v>
      </c>
      <c r="AA311" s="13">
        <v>98.113207547169807</v>
      </c>
      <c r="AB311" s="13" t="s">
        <v>17</v>
      </c>
      <c r="AC311" s="13" t="s">
        <v>17</v>
      </c>
      <c r="AD311" s="17">
        <v>0</v>
      </c>
      <c r="AE311" s="13">
        <v>0</v>
      </c>
      <c r="AF311" s="13">
        <v>0</v>
      </c>
      <c r="AG311" s="13">
        <v>0</v>
      </c>
      <c r="AH311" s="13">
        <v>0</v>
      </c>
      <c r="AI311" s="18">
        <v>668.34299999999996</v>
      </c>
      <c r="AJ311" s="18">
        <v>4384.0668999999998</v>
      </c>
      <c r="AK311" s="18">
        <v>4461.4534000000003</v>
      </c>
      <c r="AL311" s="27">
        <f>Table2[[#This Row],[Direct Tax Revenue
Through Current FY]]+Table2[[#This Row],[Direct Tax Revenue
Next FY &amp; After]]</f>
        <v>8845.5203000000001</v>
      </c>
      <c r="AM311" s="18">
        <v>498.63749999999999</v>
      </c>
      <c r="AN311" s="18">
        <v>3207.5736999999999</v>
      </c>
      <c r="AO311" s="18">
        <v>3328.6028999999999</v>
      </c>
      <c r="AP311" s="18">
        <f>Table2[[#This Row],[Indirect  &amp; Induced Tax Revenue
Through Current FY]]+Table2[[#This Row],[Indirect  &amp; Induced Tax Revenue
Next FY &amp; After]]</f>
        <v>6536.1765999999998</v>
      </c>
      <c r="AQ311" s="18">
        <v>1166.9804999999999</v>
      </c>
      <c r="AR311" s="18">
        <v>7591.6405999999997</v>
      </c>
      <c r="AS311" s="18">
        <v>7790.0563000000002</v>
      </c>
      <c r="AT311" s="18">
        <f>Table2[[#This Row],[Total Tax Revenue Generated
Through Current FY]]+Table2[[#This Row],[Total Tax Revenues Generated 
Next FY &amp; After]]</f>
        <v>15381.696899999999</v>
      </c>
      <c r="AU311" s="18">
        <f>VLOOKUP(A:A,[1]AssistancePivot!$1:$1048576,86,FALSE)</f>
        <v>194.94800000000001</v>
      </c>
      <c r="AV311" s="18">
        <v>1151.1637000000001</v>
      </c>
      <c r="AW311" s="18">
        <v>1301.3552999999999</v>
      </c>
      <c r="AX311" s="18">
        <v>2452.5190000000002</v>
      </c>
      <c r="AY311" s="18">
        <v>0</v>
      </c>
      <c r="AZ311" s="18">
        <v>16.576000000000001</v>
      </c>
      <c r="BA311" s="18">
        <v>0</v>
      </c>
      <c r="BB311" s="18">
        <f>Table2[[#This Row],[MRT Savings
Through Current FY]]+Table2[[#This Row],[MRT Savings
Next FY &amp; After]]</f>
        <v>16.576000000000001</v>
      </c>
      <c r="BC311" s="18">
        <v>0</v>
      </c>
      <c r="BD311" s="18">
        <v>64.11</v>
      </c>
      <c r="BE311" s="18">
        <v>0</v>
      </c>
      <c r="BF311" s="18">
        <f>Table2[[#This Row],[ST Savings
Through Current FY]]+Table2[[#This Row],[ST Savings
Next FY &amp; After]]</f>
        <v>64.11</v>
      </c>
      <c r="BG311" s="18">
        <v>0</v>
      </c>
      <c r="BH311" s="18">
        <v>0</v>
      </c>
      <c r="BI311" s="18">
        <v>0</v>
      </c>
      <c r="BJ311" s="18">
        <f>Table2[[#This Row],[Energy Savings
Through Current FY]]+Table2[[#This Row],[Energy Savings
Next FY &amp; After]]</f>
        <v>0</v>
      </c>
      <c r="BK311" s="18">
        <v>0</v>
      </c>
      <c r="BL311" s="18">
        <v>0</v>
      </c>
      <c r="BM311" s="18">
        <v>0</v>
      </c>
      <c r="BN311" s="18">
        <f>Table2[[#This Row],[Bond Savings
Through Current FY]]+Table2[[#This Row],[Bond Savings
Next FY &amp; After]]</f>
        <v>0</v>
      </c>
      <c r="BO311" s="18">
        <v>194.94800000000001</v>
      </c>
      <c r="BP311" s="18">
        <v>1231.8497</v>
      </c>
      <c r="BQ311" s="18">
        <v>1301.3552999999999</v>
      </c>
      <c r="BR311" s="18">
        <f>Table2[[#This Row],[Total Savings
Through Current FY]]+Table2[[#This Row],[Total Savings
Next FY &amp; After]]</f>
        <v>2533.2049999999999</v>
      </c>
      <c r="BS311" s="18">
        <v>0</v>
      </c>
      <c r="BT311" s="18">
        <v>0</v>
      </c>
      <c r="BU311" s="18">
        <v>0</v>
      </c>
      <c r="BV311" s="18">
        <f>Table2[[#This Row],[Recapture, Cancellation, or Reduction
Through Current FY]]+Table2[[#This Row],[Recapture, Cancellation, or Reduction
Next FY &amp; After]]</f>
        <v>0</v>
      </c>
      <c r="BW311" s="18">
        <v>0</v>
      </c>
      <c r="BX311" s="18">
        <v>0</v>
      </c>
      <c r="BY311" s="18">
        <v>0</v>
      </c>
      <c r="BZ311" s="18">
        <f>Table2[[#This Row],[Penalty Paid
Through Current FY]]+Table2[[#This Row],[Penalty Paid
Next FY &amp; After]]</f>
        <v>0</v>
      </c>
      <c r="CA311" s="18">
        <v>0</v>
      </c>
      <c r="CB311" s="18">
        <v>0</v>
      </c>
      <c r="CC311" s="18">
        <v>0</v>
      </c>
      <c r="CD311" s="18">
        <f>Table2[[#This Row],[Total Recapture &amp; Penalties
Through Current FY]]+Table2[[#This Row],[Total Recapture &amp; Penalties
Next FY &amp; After]]</f>
        <v>0</v>
      </c>
      <c r="CE311" s="18">
        <v>972.03250000000003</v>
      </c>
      <c r="CF311" s="18">
        <v>6359.7909</v>
      </c>
      <c r="CG311" s="18">
        <v>6488.701</v>
      </c>
      <c r="CH311" s="18">
        <f>Table2[[#This Row],[Total Net Tax Revenue Generated
Through Current FY]]+Table2[[#This Row],[Total Net Tax Revenue Generated
Next FY &amp; After]]</f>
        <v>12848.491900000001</v>
      </c>
      <c r="CI311" s="18">
        <v>0</v>
      </c>
      <c r="CJ311" s="18">
        <v>0</v>
      </c>
      <c r="CK311" s="18">
        <v>0</v>
      </c>
      <c r="CL311" s="18">
        <v>0</v>
      </c>
      <c r="CM311" s="43">
        <v>0</v>
      </c>
      <c r="CN311" s="43">
        <v>0</v>
      </c>
      <c r="CO311" s="43">
        <v>159</v>
      </c>
      <c r="CP311" s="43">
        <v>0</v>
      </c>
      <c r="CQ311" s="43">
        <f>Table2[[#This Row],[Total Number of Industrial Jobs]]+Table2[[#This Row],[Total Number of Restaurant Jobs]]+Table2[[#This Row],[Total Number of Retail Jobs]]+Table2[[#This Row],[Total Number of Other Jobs]]</f>
        <v>159</v>
      </c>
      <c r="CR311" s="43">
        <v>0</v>
      </c>
      <c r="CS311" s="43">
        <v>0</v>
      </c>
      <c r="CT311" s="43">
        <v>0</v>
      </c>
      <c r="CU311" s="43">
        <v>0</v>
      </c>
      <c r="CV311" s="43">
        <f>Table2[[#This Row],[Number of Industrial Jobs Earning a Living Wage or more]]+Table2[[#This Row],[Number of Restaurant Jobs Earning a Living Wage or more]]+Table2[[#This Row],[Number of Retail Jobs Earning a Living Wage or more]]+Table2[[#This Row],[Number of Other Jobs Earning a Living Wage or more]]</f>
        <v>0</v>
      </c>
      <c r="CW311" s="47">
        <v>0</v>
      </c>
      <c r="CX311" s="47">
        <v>0</v>
      </c>
      <c r="CY311" s="47">
        <v>0</v>
      </c>
      <c r="CZ311" s="47">
        <v>0</v>
      </c>
      <c r="DA311" s="42">
        <v>0</v>
      </c>
      <c r="DB311" s="4"/>
      <c r="DE311" s="3"/>
      <c r="DF311" s="4"/>
      <c r="DG311" s="4"/>
      <c r="DH311" s="11"/>
      <c r="DI311" s="3"/>
      <c r="DJ311" s="1"/>
      <c r="DK311" s="1"/>
      <c r="DL311" s="1"/>
    </row>
    <row r="312" spans="1:116" x14ac:dyDescent="0.2">
      <c r="A312" s="12">
        <v>93198</v>
      </c>
      <c r="B312" s="14" t="s">
        <v>421</v>
      </c>
      <c r="C312" s="15" t="s">
        <v>1521</v>
      </c>
      <c r="D312" s="15" t="s">
        <v>423</v>
      </c>
      <c r="E312" s="25" t="s">
        <v>1686</v>
      </c>
      <c r="F312" s="26" t="s">
        <v>13</v>
      </c>
      <c r="G312" s="16">
        <v>5400000</v>
      </c>
      <c r="H312" s="14" t="s">
        <v>22</v>
      </c>
      <c r="I312" s="14" t="s">
        <v>422</v>
      </c>
      <c r="J312" s="12">
        <v>19</v>
      </c>
      <c r="K312" s="14" t="s">
        <v>20</v>
      </c>
      <c r="L312" s="15" t="s">
        <v>2097</v>
      </c>
      <c r="M312" s="15" t="s">
        <v>1943</v>
      </c>
      <c r="N312" s="15">
        <v>20000</v>
      </c>
      <c r="O312" s="15">
        <v>22966</v>
      </c>
      <c r="P312" s="13">
        <v>0</v>
      </c>
      <c r="Q312" s="13">
        <v>11</v>
      </c>
      <c r="R312" s="13">
        <v>0</v>
      </c>
      <c r="S312" s="13">
        <v>0</v>
      </c>
      <c r="T312" s="13">
        <v>2</v>
      </c>
      <c r="U312" s="13">
        <v>0</v>
      </c>
      <c r="V312" s="13">
        <v>27</v>
      </c>
      <c r="W312" s="13">
        <v>0</v>
      </c>
      <c r="X312" s="13">
        <v>0</v>
      </c>
      <c r="Y312" s="13">
        <v>29</v>
      </c>
      <c r="Z312" s="13">
        <v>28</v>
      </c>
      <c r="AA312" s="13">
        <v>65.517241379310349</v>
      </c>
      <c r="AB312" s="13" t="s">
        <v>16</v>
      </c>
      <c r="AC312" s="13" t="s">
        <v>17</v>
      </c>
      <c r="AD312" s="17">
        <v>0</v>
      </c>
      <c r="AE312" s="13">
        <v>0</v>
      </c>
      <c r="AF312" s="13">
        <v>0</v>
      </c>
      <c r="AG312" s="13">
        <v>0</v>
      </c>
      <c r="AH312" s="13">
        <v>0</v>
      </c>
      <c r="AI312" s="18">
        <v>510.71719999999999</v>
      </c>
      <c r="AJ312" s="18">
        <v>5968.4674000000005</v>
      </c>
      <c r="AK312" s="18">
        <v>1785.8316</v>
      </c>
      <c r="AL312" s="27">
        <f>Table2[[#This Row],[Direct Tax Revenue
Through Current FY]]+Table2[[#This Row],[Direct Tax Revenue
Next FY &amp; After]]</f>
        <v>7754.2990000000009</v>
      </c>
      <c r="AM312" s="18">
        <v>463.16199999999998</v>
      </c>
      <c r="AN312" s="18">
        <v>5314.1472999999996</v>
      </c>
      <c r="AO312" s="18">
        <v>1619.5438999999999</v>
      </c>
      <c r="AP312" s="18">
        <f>Table2[[#This Row],[Indirect  &amp; Induced Tax Revenue
Through Current FY]]+Table2[[#This Row],[Indirect  &amp; Induced Tax Revenue
Next FY &amp; After]]</f>
        <v>6933.6911999999993</v>
      </c>
      <c r="AQ312" s="18">
        <v>973.87919999999997</v>
      </c>
      <c r="AR312" s="18">
        <v>11282.6147</v>
      </c>
      <c r="AS312" s="18">
        <v>3405.3755000000001</v>
      </c>
      <c r="AT312" s="18">
        <f>Table2[[#This Row],[Total Tax Revenue Generated
Through Current FY]]+Table2[[#This Row],[Total Tax Revenues Generated 
Next FY &amp; After]]</f>
        <v>14687.9902</v>
      </c>
      <c r="AU312" s="18">
        <f>VLOOKUP(A:A,[1]AssistancePivot!$1:$1048576,86,FALSE)</f>
        <v>54.011000000000003</v>
      </c>
      <c r="AV312" s="18">
        <v>343.42489999999998</v>
      </c>
      <c r="AW312" s="18">
        <v>188.86080000000001</v>
      </c>
      <c r="AX312" s="18">
        <v>532.28570000000002</v>
      </c>
      <c r="AY312" s="18">
        <v>0</v>
      </c>
      <c r="AZ312" s="18">
        <v>56.271599999999999</v>
      </c>
      <c r="BA312" s="18">
        <v>0</v>
      </c>
      <c r="BB312" s="18">
        <f>Table2[[#This Row],[MRT Savings
Through Current FY]]+Table2[[#This Row],[MRT Savings
Next FY &amp; After]]</f>
        <v>56.271599999999999</v>
      </c>
      <c r="BC312" s="18">
        <v>0</v>
      </c>
      <c r="BD312" s="18">
        <v>6.6204000000000001</v>
      </c>
      <c r="BE312" s="18">
        <v>0</v>
      </c>
      <c r="BF312" s="18">
        <f>Table2[[#This Row],[ST Savings
Through Current FY]]+Table2[[#This Row],[ST Savings
Next FY &amp; After]]</f>
        <v>6.6204000000000001</v>
      </c>
      <c r="BG312" s="18">
        <v>0</v>
      </c>
      <c r="BH312" s="18">
        <v>0</v>
      </c>
      <c r="BI312" s="18">
        <v>0</v>
      </c>
      <c r="BJ312" s="18">
        <f>Table2[[#This Row],[Energy Savings
Through Current FY]]+Table2[[#This Row],[Energy Savings
Next FY &amp; After]]</f>
        <v>0</v>
      </c>
      <c r="BK312" s="18">
        <v>0</v>
      </c>
      <c r="BL312" s="18">
        <v>0</v>
      </c>
      <c r="BM312" s="18">
        <v>0</v>
      </c>
      <c r="BN312" s="18">
        <f>Table2[[#This Row],[Bond Savings
Through Current FY]]+Table2[[#This Row],[Bond Savings
Next FY &amp; After]]</f>
        <v>0</v>
      </c>
      <c r="BO312" s="18">
        <v>54.011000000000003</v>
      </c>
      <c r="BP312" s="18">
        <v>406.31689999999998</v>
      </c>
      <c r="BQ312" s="18">
        <v>188.86080000000001</v>
      </c>
      <c r="BR312" s="18">
        <f>Table2[[#This Row],[Total Savings
Through Current FY]]+Table2[[#This Row],[Total Savings
Next FY &amp; After]]</f>
        <v>595.17769999999996</v>
      </c>
      <c r="BS312" s="18">
        <v>0</v>
      </c>
      <c r="BT312" s="18">
        <v>0</v>
      </c>
      <c r="BU312" s="18">
        <v>0</v>
      </c>
      <c r="BV312" s="18">
        <f>Table2[[#This Row],[Recapture, Cancellation, or Reduction
Through Current FY]]+Table2[[#This Row],[Recapture, Cancellation, or Reduction
Next FY &amp; After]]</f>
        <v>0</v>
      </c>
      <c r="BW312" s="18">
        <v>0</v>
      </c>
      <c r="BX312" s="18">
        <v>0</v>
      </c>
      <c r="BY312" s="18">
        <v>0</v>
      </c>
      <c r="BZ312" s="18">
        <f>Table2[[#This Row],[Penalty Paid
Through Current FY]]+Table2[[#This Row],[Penalty Paid
Next FY &amp; After]]</f>
        <v>0</v>
      </c>
      <c r="CA312" s="18">
        <v>0</v>
      </c>
      <c r="CB312" s="18">
        <v>0</v>
      </c>
      <c r="CC312" s="18">
        <v>0</v>
      </c>
      <c r="CD312" s="18">
        <f>Table2[[#This Row],[Total Recapture &amp; Penalties
Through Current FY]]+Table2[[#This Row],[Total Recapture &amp; Penalties
Next FY &amp; After]]</f>
        <v>0</v>
      </c>
      <c r="CE312" s="18">
        <v>919.8682</v>
      </c>
      <c r="CF312" s="18">
        <v>10876.2978</v>
      </c>
      <c r="CG312" s="18">
        <v>3216.5147000000002</v>
      </c>
      <c r="CH312" s="18">
        <f>Table2[[#This Row],[Total Net Tax Revenue Generated
Through Current FY]]+Table2[[#This Row],[Total Net Tax Revenue Generated
Next FY &amp; After]]</f>
        <v>14092.8125</v>
      </c>
      <c r="CI312" s="18">
        <v>0</v>
      </c>
      <c r="CJ312" s="18">
        <v>0</v>
      </c>
      <c r="CK312" s="18">
        <v>0</v>
      </c>
      <c r="CL312" s="18">
        <v>0</v>
      </c>
      <c r="CM312" s="43">
        <v>29</v>
      </c>
      <c r="CN312" s="43">
        <v>0</v>
      </c>
      <c r="CO312" s="43">
        <v>0</v>
      </c>
      <c r="CP312" s="43">
        <v>0</v>
      </c>
      <c r="CQ312" s="43">
        <f>Table2[[#This Row],[Total Number of Industrial Jobs]]+Table2[[#This Row],[Total Number of Restaurant Jobs]]+Table2[[#This Row],[Total Number of Retail Jobs]]+Table2[[#This Row],[Total Number of Other Jobs]]</f>
        <v>29</v>
      </c>
      <c r="CR312" s="43">
        <v>29</v>
      </c>
      <c r="CS312" s="43">
        <v>0</v>
      </c>
      <c r="CT312" s="43">
        <v>0</v>
      </c>
      <c r="CU312" s="43">
        <v>0</v>
      </c>
      <c r="CV312" s="43">
        <f>Table2[[#This Row],[Number of Industrial Jobs Earning a Living Wage or more]]+Table2[[#This Row],[Number of Restaurant Jobs Earning a Living Wage or more]]+Table2[[#This Row],[Number of Retail Jobs Earning a Living Wage or more]]+Table2[[#This Row],[Number of Other Jobs Earning a Living Wage or more]]</f>
        <v>29</v>
      </c>
      <c r="CW312" s="47">
        <v>100</v>
      </c>
      <c r="CX312" s="47">
        <v>0</v>
      </c>
      <c r="CY312" s="47">
        <v>0</v>
      </c>
      <c r="CZ312" s="47">
        <v>0</v>
      </c>
      <c r="DA312" s="42">
        <v>1</v>
      </c>
      <c r="DB312" s="4"/>
      <c r="DE312" s="3"/>
      <c r="DF312" s="4"/>
      <c r="DG312" s="4"/>
      <c r="DH312" s="11"/>
      <c r="DI312" s="3"/>
      <c r="DJ312" s="1"/>
      <c r="DK312" s="1"/>
      <c r="DL312" s="1"/>
    </row>
    <row r="313" spans="1:116" x14ac:dyDescent="0.2">
      <c r="A313" s="12">
        <v>93255</v>
      </c>
      <c r="B313" s="14" t="s">
        <v>457</v>
      </c>
      <c r="C313" s="15" t="s">
        <v>1594</v>
      </c>
      <c r="D313" s="15" t="s">
        <v>396</v>
      </c>
      <c r="E313" s="25" t="s">
        <v>1703</v>
      </c>
      <c r="F313" s="26" t="s">
        <v>447</v>
      </c>
      <c r="G313" s="16"/>
      <c r="H313" s="14" t="s">
        <v>449</v>
      </c>
      <c r="I313" s="14" t="s">
        <v>458</v>
      </c>
      <c r="J313" s="12">
        <v>1</v>
      </c>
      <c r="K313" s="14" t="s">
        <v>94</v>
      </c>
      <c r="L313" s="15" t="s">
        <v>2126</v>
      </c>
      <c r="M313" s="15" t="s">
        <v>2006</v>
      </c>
      <c r="N313" s="15">
        <v>67795</v>
      </c>
      <c r="O313" s="15">
        <v>2381688</v>
      </c>
      <c r="P313" s="13">
        <v>9775</v>
      </c>
      <c r="Q313" s="13">
        <v>0</v>
      </c>
      <c r="R313" s="13">
        <v>0</v>
      </c>
      <c r="S313" s="13">
        <v>0</v>
      </c>
      <c r="T313" s="13">
        <v>0</v>
      </c>
      <c r="U313" s="13">
        <v>0</v>
      </c>
      <c r="V313" s="13">
        <v>0</v>
      </c>
      <c r="W313" s="13">
        <v>0</v>
      </c>
      <c r="X313" s="13">
        <v>0</v>
      </c>
      <c r="Y313" s="13">
        <v>0</v>
      </c>
      <c r="Z313" s="13">
        <v>10266</v>
      </c>
      <c r="AA313" s="13">
        <v>0</v>
      </c>
      <c r="AB313" s="13">
        <v>0</v>
      </c>
      <c r="AC313" s="13">
        <v>0</v>
      </c>
      <c r="AD313" s="17">
        <v>0</v>
      </c>
      <c r="AE313" s="13">
        <v>0</v>
      </c>
      <c r="AF313" s="13">
        <v>0</v>
      </c>
      <c r="AG313" s="13">
        <v>0</v>
      </c>
      <c r="AH313" s="13">
        <v>0</v>
      </c>
      <c r="AI313" s="18">
        <v>199518.17629999999</v>
      </c>
      <c r="AJ313" s="18">
        <v>1594815.1629000001</v>
      </c>
      <c r="AK313" s="18">
        <v>0</v>
      </c>
      <c r="AL313" s="27">
        <f>Table2[[#This Row],[Direct Tax Revenue
Through Current FY]]+Table2[[#This Row],[Direct Tax Revenue
Next FY &amp; After]]</f>
        <v>1594815.1629000001</v>
      </c>
      <c r="AM313" s="18">
        <v>192857.64060000001</v>
      </c>
      <c r="AN313" s="18">
        <v>1867778.7061000001</v>
      </c>
      <c r="AO313" s="18">
        <v>0</v>
      </c>
      <c r="AP313" s="18">
        <f>Table2[[#This Row],[Indirect  &amp; Induced Tax Revenue
Through Current FY]]+Table2[[#This Row],[Indirect  &amp; Induced Tax Revenue
Next FY &amp; After]]</f>
        <v>1867778.7061000001</v>
      </c>
      <c r="AQ313" s="18">
        <v>392375.81689999998</v>
      </c>
      <c r="AR313" s="18">
        <v>3462593.8689999999</v>
      </c>
      <c r="AS313" s="18">
        <v>0</v>
      </c>
      <c r="AT313" s="18">
        <f>Table2[[#This Row],[Total Tax Revenue Generated
Through Current FY]]+Table2[[#This Row],[Total Tax Revenues Generated 
Next FY &amp; After]]</f>
        <v>3462593.8689999999</v>
      </c>
      <c r="AU313" s="18">
        <f>VLOOKUP(A:A,[1]AssistancePivot!$1:$1048576,86,FALSE)</f>
        <v>0</v>
      </c>
      <c r="AV313" s="18">
        <v>0</v>
      </c>
      <c r="AW313" s="18">
        <v>0</v>
      </c>
      <c r="AX313" s="18">
        <v>0</v>
      </c>
      <c r="AY313" s="18">
        <v>0</v>
      </c>
      <c r="AZ313" s="18">
        <v>0</v>
      </c>
      <c r="BA313" s="18">
        <v>0</v>
      </c>
      <c r="BB313" s="18">
        <f>Table2[[#This Row],[MRT Savings
Through Current FY]]+Table2[[#This Row],[MRT Savings
Next FY &amp; After]]</f>
        <v>0</v>
      </c>
      <c r="BC313" s="18">
        <v>0</v>
      </c>
      <c r="BD313" s="18">
        <v>0</v>
      </c>
      <c r="BE313" s="18">
        <v>0</v>
      </c>
      <c r="BF313" s="18">
        <f>Table2[[#This Row],[ST Savings
Through Current FY]]+Table2[[#This Row],[ST Savings
Next FY &amp; After]]</f>
        <v>0</v>
      </c>
      <c r="BG313" s="18">
        <v>0</v>
      </c>
      <c r="BH313" s="18">
        <v>437.45089999999999</v>
      </c>
      <c r="BI313" s="18">
        <v>0</v>
      </c>
      <c r="BJ313" s="18">
        <f>Table2[[#This Row],[Energy Savings
Through Current FY]]+Table2[[#This Row],[Energy Savings
Next FY &amp; After]]</f>
        <v>437.45089999999999</v>
      </c>
      <c r="BK313" s="18">
        <v>0</v>
      </c>
      <c r="BL313" s="18">
        <v>0</v>
      </c>
      <c r="BM313" s="18">
        <v>0</v>
      </c>
      <c r="BN313" s="18">
        <f>Table2[[#This Row],[Bond Savings
Through Current FY]]+Table2[[#This Row],[Bond Savings
Next FY &amp; After]]</f>
        <v>0</v>
      </c>
      <c r="BO313" s="18">
        <v>0</v>
      </c>
      <c r="BP313" s="18">
        <v>437.45089999999999</v>
      </c>
      <c r="BQ313" s="18">
        <v>0</v>
      </c>
      <c r="BR313" s="18">
        <f>Table2[[#This Row],[Total Savings
Through Current FY]]+Table2[[#This Row],[Total Savings
Next FY &amp; After]]</f>
        <v>437.45089999999999</v>
      </c>
      <c r="BS313" s="18">
        <v>0</v>
      </c>
      <c r="BT313" s="18">
        <v>0</v>
      </c>
      <c r="BU313" s="18">
        <v>0</v>
      </c>
      <c r="BV313" s="18">
        <f>Table2[[#This Row],[Recapture, Cancellation, or Reduction
Through Current FY]]+Table2[[#This Row],[Recapture, Cancellation, or Reduction
Next FY &amp; After]]</f>
        <v>0</v>
      </c>
      <c r="BW313" s="18">
        <v>0</v>
      </c>
      <c r="BX313" s="18">
        <v>0</v>
      </c>
      <c r="BY313" s="18">
        <v>0</v>
      </c>
      <c r="BZ313" s="18">
        <f>Table2[[#This Row],[Penalty Paid
Through Current FY]]+Table2[[#This Row],[Penalty Paid
Next FY &amp; After]]</f>
        <v>0</v>
      </c>
      <c r="CA313" s="18">
        <v>0</v>
      </c>
      <c r="CB313" s="18">
        <v>0</v>
      </c>
      <c r="CC313" s="18">
        <v>0</v>
      </c>
      <c r="CD313" s="18">
        <f>Table2[[#This Row],[Total Recapture &amp; Penalties
Through Current FY]]+Table2[[#This Row],[Total Recapture &amp; Penalties
Next FY &amp; After]]</f>
        <v>0</v>
      </c>
      <c r="CE313" s="18">
        <v>392375.81689999998</v>
      </c>
      <c r="CF313" s="18">
        <v>3462156.4180999999</v>
      </c>
      <c r="CG313" s="18">
        <v>0</v>
      </c>
      <c r="CH313" s="18">
        <f>Table2[[#This Row],[Total Net Tax Revenue Generated
Through Current FY]]+Table2[[#This Row],[Total Net Tax Revenue Generated
Next FY &amp; After]]</f>
        <v>3462156.4180999999</v>
      </c>
      <c r="CI313" s="18">
        <v>0</v>
      </c>
      <c r="CJ313" s="18">
        <v>0</v>
      </c>
      <c r="CK313" s="18">
        <v>0</v>
      </c>
      <c r="CL313" s="18">
        <v>0</v>
      </c>
      <c r="CM313" s="43"/>
      <c r="CN313" s="43"/>
      <c r="CO313" s="43"/>
      <c r="CP313" s="43"/>
      <c r="CQ313" s="43"/>
      <c r="CR313" s="43"/>
      <c r="CS313" s="43"/>
      <c r="CT313" s="43"/>
      <c r="CU313" s="43"/>
      <c r="CV313" s="43"/>
      <c r="CW313" s="47"/>
      <c r="CX313" s="47"/>
      <c r="CY313" s="47"/>
      <c r="CZ313" s="47"/>
      <c r="DA313" s="42"/>
      <c r="DB313" s="4"/>
      <c r="DE313" s="3"/>
      <c r="DF313" s="4"/>
      <c r="DG313" s="4"/>
      <c r="DH313" s="11"/>
      <c r="DI313" s="3"/>
      <c r="DJ313" s="1"/>
      <c r="DK313" s="1"/>
      <c r="DL313" s="1"/>
    </row>
    <row r="314" spans="1:116" x14ac:dyDescent="0.2">
      <c r="A314" s="12">
        <v>92295</v>
      </c>
      <c r="B314" s="14" t="s">
        <v>69</v>
      </c>
      <c r="C314" s="15" t="s">
        <v>1503</v>
      </c>
      <c r="D314" s="15" t="s">
        <v>71</v>
      </c>
      <c r="E314" s="25" t="s">
        <v>1659</v>
      </c>
      <c r="F314" s="26" t="s">
        <v>13</v>
      </c>
      <c r="G314" s="16">
        <v>3200000</v>
      </c>
      <c r="H314" s="14" t="s">
        <v>72</v>
      </c>
      <c r="I314" s="14" t="s">
        <v>70</v>
      </c>
      <c r="J314" s="12">
        <v>30</v>
      </c>
      <c r="K314" s="14" t="s">
        <v>20</v>
      </c>
      <c r="L314" s="15" t="s">
        <v>1930</v>
      </c>
      <c r="M314" s="15" t="s">
        <v>1931</v>
      </c>
      <c r="N314" s="15">
        <v>39887</v>
      </c>
      <c r="O314" s="15">
        <v>29982</v>
      </c>
      <c r="P314" s="13">
        <v>0</v>
      </c>
      <c r="Q314" s="13">
        <v>13</v>
      </c>
      <c r="R314" s="13">
        <v>0</v>
      </c>
      <c r="S314" s="13">
        <v>0</v>
      </c>
      <c r="T314" s="13">
        <v>0</v>
      </c>
      <c r="U314" s="13">
        <v>0</v>
      </c>
      <c r="V314" s="13">
        <v>80</v>
      </c>
      <c r="W314" s="13">
        <v>0</v>
      </c>
      <c r="X314" s="13">
        <v>0</v>
      </c>
      <c r="Y314" s="13">
        <v>80</v>
      </c>
      <c r="Z314" s="13">
        <v>80</v>
      </c>
      <c r="AA314" s="13">
        <v>81.25</v>
      </c>
      <c r="AB314" s="13" t="s">
        <v>16</v>
      </c>
      <c r="AC314" s="13" t="s">
        <v>16</v>
      </c>
      <c r="AD314" s="17">
        <v>0</v>
      </c>
      <c r="AE314" s="13">
        <v>0</v>
      </c>
      <c r="AF314" s="13">
        <v>0</v>
      </c>
      <c r="AG314" s="13">
        <v>0</v>
      </c>
      <c r="AH314" s="13">
        <v>0</v>
      </c>
      <c r="AI314" s="18">
        <v>1027.2989</v>
      </c>
      <c r="AJ314" s="18">
        <v>10429.7683</v>
      </c>
      <c r="AK314" s="18">
        <v>511.09449999999998</v>
      </c>
      <c r="AL314" s="27">
        <f>Table2[[#This Row],[Direct Tax Revenue
Through Current FY]]+Table2[[#This Row],[Direct Tax Revenue
Next FY &amp; After]]</f>
        <v>10940.862799999999</v>
      </c>
      <c r="AM314" s="18">
        <v>555.33630000000005</v>
      </c>
      <c r="AN314" s="18">
        <v>6215.7214999999997</v>
      </c>
      <c r="AO314" s="18">
        <v>276.28699999999998</v>
      </c>
      <c r="AP314" s="18">
        <f>Table2[[#This Row],[Indirect  &amp; Induced Tax Revenue
Through Current FY]]+Table2[[#This Row],[Indirect  &amp; Induced Tax Revenue
Next FY &amp; After]]</f>
        <v>6492.0084999999999</v>
      </c>
      <c r="AQ314" s="18">
        <v>1582.6351999999999</v>
      </c>
      <c r="AR314" s="18">
        <v>16645.489799999999</v>
      </c>
      <c r="AS314" s="18">
        <v>787.38149999999996</v>
      </c>
      <c r="AT314" s="18">
        <f>Table2[[#This Row],[Total Tax Revenue Generated
Through Current FY]]+Table2[[#This Row],[Total Tax Revenues Generated 
Next FY &amp; After]]</f>
        <v>17432.871299999999</v>
      </c>
      <c r="AU314" s="18">
        <f>VLOOKUP(A:A,[1]AssistancePivot!$1:$1048576,86,FALSE)</f>
        <v>104.22709999999999</v>
      </c>
      <c r="AV314" s="18">
        <v>544.7962</v>
      </c>
      <c r="AW314" s="18">
        <v>51.854199999999999</v>
      </c>
      <c r="AX314" s="18">
        <v>596.65039999999999</v>
      </c>
      <c r="AY314" s="18">
        <v>0</v>
      </c>
      <c r="AZ314" s="18">
        <v>50.875700000000002</v>
      </c>
      <c r="BA314" s="18">
        <v>0</v>
      </c>
      <c r="BB314" s="18">
        <f>Table2[[#This Row],[MRT Savings
Through Current FY]]+Table2[[#This Row],[MRT Savings
Next FY &amp; After]]</f>
        <v>50.875700000000002</v>
      </c>
      <c r="BC314" s="18">
        <v>0</v>
      </c>
      <c r="BD314" s="18">
        <v>3.9401999999999999</v>
      </c>
      <c r="BE314" s="18">
        <v>0</v>
      </c>
      <c r="BF314" s="18">
        <f>Table2[[#This Row],[ST Savings
Through Current FY]]+Table2[[#This Row],[ST Savings
Next FY &amp; After]]</f>
        <v>3.9401999999999999</v>
      </c>
      <c r="BG314" s="18">
        <v>0</v>
      </c>
      <c r="BH314" s="18">
        <v>0</v>
      </c>
      <c r="BI314" s="18">
        <v>0</v>
      </c>
      <c r="BJ314" s="18">
        <f>Table2[[#This Row],[Energy Savings
Through Current FY]]+Table2[[#This Row],[Energy Savings
Next FY &amp; After]]</f>
        <v>0</v>
      </c>
      <c r="BK314" s="18">
        <v>0</v>
      </c>
      <c r="BL314" s="18">
        <v>24.601299999999998</v>
      </c>
      <c r="BM314" s="18">
        <v>0</v>
      </c>
      <c r="BN314" s="18">
        <f>Table2[[#This Row],[Bond Savings
Through Current FY]]+Table2[[#This Row],[Bond Savings
Next FY &amp; After]]</f>
        <v>24.601299999999998</v>
      </c>
      <c r="BO314" s="18">
        <v>104.22709999999999</v>
      </c>
      <c r="BP314" s="18">
        <v>624.21339999999998</v>
      </c>
      <c r="BQ314" s="18">
        <v>51.854199999999999</v>
      </c>
      <c r="BR314" s="18">
        <f>Table2[[#This Row],[Total Savings
Through Current FY]]+Table2[[#This Row],[Total Savings
Next FY &amp; After]]</f>
        <v>676.06759999999997</v>
      </c>
      <c r="BS314" s="18">
        <v>0</v>
      </c>
      <c r="BT314" s="18">
        <v>0</v>
      </c>
      <c r="BU314" s="18">
        <v>0</v>
      </c>
      <c r="BV314" s="18">
        <f>Table2[[#This Row],[Recapture, Cancellation, or Reduction
Through Current FY]]+Table2[[#This Row],[Recapture, Cancellation, or Reduction
Next FY &amp; After]]</f>
        <v>0</v>
      </c>
      <c r="BW314" s="18">
        <v>0</v>
      </c>
      <c r="BX314" s="18">
        <v>0</v>
      </c>
      <c r="BY314" s="18">
        <v>0</v>
      </c>
      <c r="BZ314" s="18">
        <f>Table2[[#This Row],[Penalty Paid
Through Current FY]]+Table2[[#This Row],[Penalty Paid
Next FY &amp; After]]</f>
        <v>0</v>
      </c>
      <c r="CA314" s="18">
        <v>0</v>
      </c>
      <c r="CB314" s="18">
        <v>0</v>
      </c>
      <c r="CC314" s="18">
        <v>0</v>
      </c>
      <c r="CD314" s="18">
        <f>Table2[[#This Row],[Total Recapture &amp; Penalties
Through Current FY]]+Table2[[#This Row],[Total Recapture &amp; Penalties
Next FY &amp; After]]</f>
        <v>0</v>
      </c>
      <c r="CE314" s="18">
        <v>1478.4081000000001</v>
      </c>
      <c r="CF314" s="18">
        <v>16021.276400000001</v>
      </c>
      <c r="CG314" s="18">
        <v>735.52729999999997</v>
      </c>
      <c r="CH314" s="18">
        <f>Table2[[#This Row],[Total Net Tax Revenue Generated
Through Current FY]]+Table2[[#This Row],[Total Net Tax Revenue Generated
Next FY &amp; After]]</f>
        <v>16756.8037</v>
      </c>
      <c r="CI314" s="18">
        <v>0</v>
      </c>
      <c r="CJ314" s="18">
        <v>0</v>
      </c>
      <c r="CK314" s="18">
        <v>0</v>
      </c>
      <c r="CL314" s="18">
        <v>0</v>
      </c>
      <c r="CM314" s="43">
        <v>80</v>
      </c>
      <c r="CN314" s="43">
        <v>0</v>
      </c>
      <c r="CO314" s="43">
        <v>0</v>
      </c>
      <c r="CP314" s="43">
        <v>0</v>
      </c>
      <c r="CQ314" s="43">
        <f>Table2[[#This Row],[Total Number of Industrial Jobs]]+Table2[[#This Row],[Total Number of Restaurant Jobs]]+Table2[[#This Row],[Total Number of Retail Jobs]]+Table2[[#This Row],[Total Number of Other Jobs]]</f>
        <v>80</v>
      </c>
      <c r="CR314" s="43">
        <v>80</v>
      </c>
      <c r="CS314" s="43">
        <v>0</v>
      </c>
      <c r="CT314" s="43">
        <v>0</v>
      </c>
      <c r="CU314" s="43">
        <v>0</v>
      </c>
      <c r="CV314" s="43">
        <f>Table2[[#This Row],[Number of Industrial Jobs Earning a Living Wage or more]]+Table2[[#This Row],[Number of Restaurant Jobs Earning a Living Wage or more]]+Table2[[#This Row],[Number of Retail Jobs Earning a Living Wage or more]]+Table2[[#This Row],[Number of Other Jobs Earning a Living Wage or more]]</f>
        <v>80</v>
      </c>
      <c r="CW314" s="47">
        <v>100</v>
      </c>
      <c r="CX314" s="47">
        <v>0</v>
      </c>
      <c r="CY314" s="47">
        <v>0</v>
      </c>
      <c r="CZ314" s="47">
        <v>0</v>
      </c>
      <c r="DA314" s="42">
        <v>1</v>
      </c>
      <c r="DB314" s="4"/>
      <c r="DE314" s="3"/>
      <c r="DF314" s="4"/>
      <c r="DG314" s="4"/>
      <c r="DH314" s="11"/>
      <c r="DI314" s="3"/>
      <c r="DJ314" s="1"/>
      <c r="DK314" s="1"/>
      <c r="DL314" s="1"/>
    </row>
    <row r="315" spans="1:116" x14ac:dyDescent="0.2">
      <c r="A315" s="12">
        <v>93966</v>
      </c>
      <c r="B315" s="14" t="s">
        <v>767</v>
      </c>
      <c r="C315" s="15" t="s">
        <v>1610</v>
      </c>
      <c r="D315" s="15" t="s">
        <v>725</v>
      </c>
      <c r="E315" s="25" t="s">
        <v>1740</v>
      </c>
      <c r="F315" s="26" t="s">
        <v>477</v>
      </c>
      <c r="G315" s="16">
        <v>112000000</v>
      </c>
      <c r="H315" s="14" t="s">
        <v>91</v>
      </c>
      <c r="I315" s="14" t="s">
        <v>768</v>
      </c>
      <c r="J315" s="12">
        <v>22</v>
      </c>
      <c r="K315" s="14" t="s">
        <v>20</v>
      </c>
      <c r="L315" s="15" t="s">
        <v>2229</v>
      </c>
      <c r="M315" s="15" t="s">
        <v>2012</v>
      </c>
      <c r="N315" s="15">
        <v>39500</v>
      </c>
      <c r="O315" s="15">
        <v>217951</v>
      </c>
      <c r="P315" s="13">
        <v>1090</v>
      </c>
      <c r="Q315" s="13">
        <v>209</v>
      </c>
      <c r="R315" s="13">
        <v>0</v>
      </c>
      <c r="S315" s="13">
        <v>1</v>
      </c>
      <c r="T315" s="13">
        <v>86</v>
      </c>
      <c r="U315" s="13">
        <v>1</v>
      </c>
      <c r="V315" s="13">
        <v>1063</v>
      </c>
      <c r="W315" s="13">
        <v>0</v>
      </c>
      <c r="X315" s="13">
        <v>0</v>
      </c>
      <c r="Y315" s="13">
        <v>1151</v>
      </c>
      <c r="Z315" s="13">
        <v>1107</v>
      </c>
      <c r="AA315" s="13">
        <v>70.28670721112077</v>
      </c>
      <c r="AB315" s="13" t="s">
        <v>16</v>
      </c>
      <c r="AC315" s="13" t="s">
        <v>16</v>
      </c>
      <c r="AD315" s="17">
        <v>233</v>
      </c>
      <c r="AE315" s="13">
        <v>28</v>
      </c>
      <c r="AF315" s="13">
        <v>195</v>
      </c>
      <c r="AG315" s="13">
        <v>238</v>
      </c>
      <c r="AH315" s="13">
        <v>457</v>
      </c>
      <c r="AI315" s="18">
        <v>4833.0661</v>
      </c>
      <c r="AJ315" s="18">
        <v>321511.00660000002</v>
      </c>
      <c r="AK315" s="18">
        <v>49095.166599999997</v>
      </c>
      <c r="AL315" s="27">
        <f>Table2[[#This Row],[Direct Tax Revenue
Through Current FY]]+Table2[[#This Row],[Direct Tax Revenue
Next FY &amp; After]]</f>
        <v>370606.17320000002</v>
      </c>
      <c r="AM315" s="18">
        <v>9216.1064000000006</v>
      </c>
      <c r="AN315" s="18">
        <v>647555.48270000005</v>
      </c>
      <c r="AO315" s="18">
        <v>93618.894400000005</v>
      </c>
      <c r="AP315" s="18">
        <f>Table2[[#This Row],[Indirect  &amp; Induced Tax Revenue
Through Current FY]]+Table2[[#This Row],[Indirect  &amp; Induced Tax Revenue
Next FY &amp; After]]</f>
        <v>741174.37710000004</v>
      </c>
      <c r="AQ315" s="18">
        <v>14049.172500000001</v>
      </c>
      <c r="AR315" s="18">
        <v>969066.48930000002</v>
      </c>
      <c r="AS315" s="18">
        <v>142714.06099999999</v>
      </c>
      <c r="AT315" s="18">
        <f>Table2[[#This Row],[Total Tax Revenue Generated
Through Current FY]]+Table2[[#This Row],[Total Tax Revenues Generated 
Next FY &amp; After]]</f>
        <v>1111780.5503</v>
      </c>
      <c r="AU315" s="18">
        <f>VLOOKUP(A:A,[1]AssistancePivot!$1:$1048576,86,FALSE)</f>
        <v>0</v>
      </c>
      <c r="AV315" s="18">
        <v>0</v>
      </c>
      <c r="AW315" s="18">
        <v>0</v>
      </c>
      <c r="AX315" s="18">
        <v>0</v>
      </c>
      <c r="AY315" s="18">
        <v>0</v>
      </c>
      <c r="AZ315" s="18">
        <v>2493.3825000000002</v>
      </c>
      <c r="BA315" s="18">
        <v>0</v>
      </c>
      <c r="BB315" s="18">
        <f>Table2[[#This Row],[MRT Savings
Through Current FY]]+Table2[[#This Row],[MRT Savings
Next FY &amp; After]]</f>
        <v>2493.3825000000002</v>
      </c>
      <c r="BC315" s="18">
        <v>0</v>
      </c>
      <c r="BD315" s="18">
        <v>0</v>
      </c>
      <c r="BE315" s="18">
        <v>0</v>
      </c>
      <c r="BF315" s="18">
        <f>Table2[[#This Row],[ST Savings
Through Current FY]]+Table2[[#This Row],[ST Savings
Next FY &amp; After]]</f>
        <v>0</v>
      </c>
      <c r="BG315" s="18">
        <v>0</v>
      </c>
      <c r="BH315" s="18">
        <v>0</v>
      </c>
      <c r="BI315" s="18">
        <v>0</v>
      </c>
      <c r="BJ315" s="18">
        <f>Table2[[#This Row],[Energy Savings
Through Current FY]]+Table2[[#This Row],[Energy Savings
Next FY &amp; After]]</f>
        <v>0</v>
      </c>
      <c r="BK315" s="18">
        <v>43.143599999999999</v>
      </c>
      <c r="BL315" s="18">
        <v>327.78539999999998</v>
      </c>
      <c r="BM315" s="18">
        <v>313.02839999999998</v>
      </c>
      <c r="BN315" s="18">
        <f>Table2[[#This Row],[Bond Savings
Through Current FY]]+Table2[[#This Row],[Bond Savings
Next FY &amp; After]]</f>
        <v>640.8137999999999</v>
      </c>
      <c r="BO315" s="18">
        <v>43.143599999999999</v>
      </c>
      <c r="BP315" s="18">
        <v>2821.1678999999999</v>
      </c>
      <c r="BQ315" s="18">
        <v>313.02839999999998</v>
      </c>
      <c r="BR315" s="18">
        <f>Table2[[#This Row],[Total Savings
Through Current FY]]+Table2[[#This Row],[Total Savings
Next FY &amp; After]]</f>
        <v>3134.1963000000001</v>
      </c>
      <c r="BS315" s="18">
        <v>0</v>
      </c>
      <c r="BT315" s="18">
        <v>0</v>
      </c>
      <c r="BU315" s="18">
        <v>0</v>
      </c>
      <c r="BV315" s="18">
        <f>Table2[[#This Row],[Recapture, Cancellation, or Reduction
Through Current FY]]+Table2[[#This Row],[Recapture, Cancellation, or Reduction
Next FY &amp; After]]</f>
        <v>0</v>
      </c>
      <c r="BW315" s="18">
        <v>0</v>
      </c>
      <c r="BX315" s="18">
        <v>0</v>
      </c>
      <c r="BY315" s="18">
        <v>0</v>
      </c>
      <c r="BZ315" s="18">
        <f>Table2[[#This Row],[Penalty Paid
Through Current FY]]+Table2[[#This Row],[Penalty Paid
Next FY &amp; After]]</f>
        <v>0</v>
      </c>
      <c r="CA315" s="18">
        <v>0</v>
      </c>
      <c r="CB315" s="18">
        <v>0</v>
      </c>
      <c r="CC315" s="18">
        <v>0</v>
      </c>
      <c r="CD315" s="18">
        <f>Table2[[#This Row],[Total Recapture &amp; Penalties
Through Current FY]]+Table2[[#This Row],[Total Recapture &amp; Penalties
Next FY &amp; After]]</f>
        <v>0</v>
      </c>
      <c r="CE315" s="18">
        <v>14006.028899999999</v>
      </c>
      <c r="CF315" s="18">
        <v>966245.32140000002</v>
      </c>
      <c r="CG315" s="18">
        <v>142401.03260000001</v>
      </c>
      <c r="CH315" s="18">
        <f>Table2[[#This Row],[Total Net Tax Revenue Generated
Through Current FY]]+Table2[[#This Row],[Total Net Tax Revenue Generated
Next FY &amp; After]]</f>
        <v>1108646.3540000001</v>
      </c>
      <c r="CI315" s="18">
        <v>0</v>
      </c>
      <c r="CJ315" s="18">
        <v>0</v>
      </c>
      <c r="CK315" s="18">
        <v>0</v>
      </c>
      <c r="CL315" s="18">
        <v>0</v>
      </c>
      <c r="CM315" s="43">
        <v>0</v>
      </c>
      <c r="CN315" s="43">
        <v>0</v>
      </c>
      <c r="CO315" s="43">
        <v>0</v>
      </c>
      <c r="CP315" s="43">
        <v>1151</v>
      </c>
      <c r="CQ315" s="43">
        <f>Table2[[#This Row],[Total Number of Industrial Jobs]]+Table2[[#This Row],[Total Number of Restaurant Jobs]]+Table2[[#This Row],[Total Number of Retail Jobs]]+Table2[[#This Row],[Total Number of Other Jobs]]</f>
        <v>1151</v>
      </c>
      <c r="CR315" s="43">
        <v>0</v>
      </c>
      <c r="CS315" s="43">
        <v>0</v>
      </c>
      <c r="CT315" s="43">
        <v>0</v>
      </c>
      <c r="CU315" s="43">
        <v>1151</v>
      </c>
      <c r="CV315" s="43">
        <f>Table2[[#This Row],[Number of Industrial Jobs Earning a Living Wage or more]]+Table2[[#This Row],[Number of Restaurant Jobs Earning a Living Wage or more]]+Table2[[#This Row],[Number of Retail Jobs Earning a Living Wage or more]]+Table2[[#This Row],[Number of Other Jobs Earning a Living Wage or more]]</f>
        <v>1151</v>
      </c>
      <c r="CW315" s="47">
        <v>0</v>
      </c>
      <c r="CX315" s="47">
        <v>0</v>
      </c>
      <c r="CY315" s="47">
        <v>0</v>
      </c>
      <c r="CZ315" s="47">
        <v>100</v>
      </c>
      <c r="DA315" s="42">
        <v>1</v>
      </c>
      <c r="DB315" s="4"/>
      <c r="DE315" s="3"/>
      <c r="DF315" s="4"/>
      <c r="DG315" s="4"/>
      <c r="DH315" s="11"/>
      <c r="DI315" s="3"/>
      <c r="DJ315" s="1"/>
      <c r="DK315" s="1"/>
      <c r="DL315" s="1"/>
    </row>
    <row r="316" spans="1:116" x14ac:dyDescent="0.2">
      <c r="A316" s="12">
        <v>92432</v>
      </c>
      <c r="B316" s="14" t="s">
        <v>111</v>
      </c>
      <c r="C316" s="15" t="s">
        <v>1525</v>
      </c>
      <c r="D316" s="15" t="s">
        <v>113</v>
      </c>
      <c r="E316" s="25" t="s">
        <v>1659</v>
      </c>
      <c r="F316" s="26" t="s">
        <v>13</v>
      </c>
      <c r="G316" s="16">
        <v>1400000</v>
      </c>
      <c r="H316" s="14" t="s">
        <v>22</v>
      </c>
      <c r="I316" s="14" t="s">
        <v>112</v>
      </c>
      <c r="J316" s="12">
        <v>32</v>
      </c>
      <c r="K316" s="14" t="s">
        <v>20</v>
      </c>
      <c r="L316" s="15" t="s">
        <v>1970</v>
      </c>
      <c r="M316" s="15" t="s">
        <v>1971</v>
      </c>
      <c r="N316" s="15">
        <v>32575</v>
      </c>
      <c r="O316" s="15">
        <v>35600</v>
      </c>
      <c r="P316" s="13">
        <v>0</v>
      </c>
      <c r="Q316" s="13">
        <v>4</v>
      </c>
      <c r="R316" s="13">
        <v>0</v>
      </c>
      <c r="S316" s="13">
        <v>0</v>
      </c>
      <c r="T316" s="13">
        <v>4</v>
      </c>
      <c r="U316" s="13">
        <v>0</v>
      </c>
      <c r="V316" s="13">
        <v>22</v>
      </c>
      <c r="W316" s="13">
        <v>0</v>
      </c>
      <c r="X316" s="13">
        <v>0</v>
      </c>
      <c r="Y316" s="13">
        <v>26</v>
      </c>
      <c r="Z316" s="13">
        <v>24</v>
      </c>
      <c r="AA316" s="13">
        <v>84.615384615384613</v>
      </c>
      <c r="AB316" s="13" t="s">
        <v>16</v>
      </c>
      <c r="AC316" s="13" t="s">
        <v>17</v>
      </c>
      <c r="AD316" s="17">
        <v>0</v>
      </c>
      <c r="AE316" s="13">
        <v>0</v>
      </c>
      <c r="AF316" s="13">
        <v>0</v>
      </c>
      <c r="AG316" s="13">
        <v>0</v>
      </c>
      <c r="AH316" s="13">
        <v>0</v>
      </c>
      <c r="AI316" s="18">
        <v>285.92360000000002</v>
      </c>
      <c r="AJ316" s="18">
        <v>2677.0468000000001</v>
      </c>
      <c r="AK316" s="18">
        <v>153.2749</v>
      </c>
      <c r="AL316" s="27">
        <f>Table2[[#This Row],[Direct Tax Revenue
Through Current FY]]+Table2[[#This Row],[Direct Tax Revenue
Next FY &amp; After]]</f>
        <v>2830.3217</v>
      </c>
      <c r="AM316" s="18">
        <v>165.86359999999999</v>
      </c>
      <c r="AN316" s="18">
        <v>2033.0198</v>
      </c>
      <c r="AO316" s="18">
        <v>88.914599999999993</v>
      </c>
      <c r="AP316" s="18">
        <f>Table2[[#This Row],[Indirect  &amp; Induced Tax Revenue
Through Current FY]]+Table2[[#This Row],[Indirect  &amp; Induced Tax Revenue
Next FY &amp; After]]</f>
        <v>2121.9344000000001</v>
      </c>
      <c r="AQ316" s="18">
        <v>451.78719999999998</v>
      </c>
      <c r="AR316" s="18">
        <v>4710.0666000000001</v>
      </c>
      <c r="AS316" s="18">
        <v>242.18950000000001</v>
      </c>
      <c r="AT316" s="18">
        <f>Table2[[#This Row],[Total Tax Revenue Generated
Through Current FY]]+Table2[[#This Row],[Total Tax Revenues Generated 
Next FY &amp; After]]</f>
        <v>4952.2561000000005</v>
      </c>
      <c r="AU316" s="18">
        <f>VLOOKUP(A:A,[1]AssistancePivot!$1:$1048576,86,FALSE)</f>
        <v>60.900700000000001</v>
      </c>
      <c r="AV316" s="18">
        <v>246.68520000000001</v>
      </c>
      <c r="AW316" s="18">
        <v>32.647100000000002</v>
      </c>
      <c r="AX316" s="18">
        <v>279.33230000000003</v>
      </c>
      <c r="AY316" s="18">
        <v>0</v>
      </c>
      <c r="AZ316" s="18">
        <v>22.422499999999999</v>
      </c>
      <c r="BA316" s="18">
        <v>0</v>
      </c>
      <c r="BB316" s="18">
        <f>Table2[[#This Row],[MRT Savings
Through Current FY]]+Table2[[#This Row],[MRT Savings
Next FY &amp; After]]</f>
        <v>22.422499999999999</v>
      </c>
      <c r="BC316" s="18">
        <v>0</v>
      </c>
      <c r="BD316" s="18">
        <v>1.425</v>
      </c>
      <c r="BE316" s="18">
        <v>0</v>
      </c>
      <c r="BF316" s="18">
        <f>Table2[[#This Row],[ST Savings
Through Current FY]]+Table2[[#This Row],[ST Savings
Next FY &amp; After]]</f>
        <v>1.425</v>
      </c>
      <c r="BG316" s="18">
        <v>0</v>
      </c>
      <c r="BH316" s="18">
        <v>0</v>
      </c>
      <c r="BI316" s="18">
        <v>0</v>
      </c>
      <c r="BJ316" s="18">
        <f>Table2[[#This Row],[Energy Savings
Through Current FY]]+Table2[[#This Row],[Energy Savings
Next FY &amp; After]]</f>
        <v>0</v>
      </c>
      <c r="BK316" s="18">
        <v>0</v>
      </c>
      <c r="BL316" s="18">
        <v>0</v>
      </c>
      <c r="BM316" s="18">
        <v>0</v>
      </c>
      <c r="BN316" s="18">
        <f>Table2[[#This Row],[Bond Savings
Through Current FY]]+Table2[[#This Row],[Bond Savings
Next FY &amp; After]]</f>
        <v>0</v>
      </c>
      <c r="BO316" s="18">
        <v>60.900700000000001</v>
      </c>
      <c r="BP316" s="18">
        <v>270.53269999999998</v>
      </c>
      <c r="BQ316" s="18">
        <v>32.647100000000002</v>
      </c>
      <c r="BR316" s="18">
        <f>Table2[[#This Row],[Total Savings
Through Current FY]]+Table2[[#This Row],[Total Savings
Next FY &amp; After]]</f>
        <v>303.1798</v>
      </c>
      <c r="BS316" s="18">
        <v>0</v>
      </c>
      <c r="BT316" s="18">
        <v>0</v>
      </c>
      <c r="BU316" s="18">
        <v>0</v>
      </c>
      <c r="BV316" s="18">
        <f>Table2[[#This Row],[Recapture, Cancellation, or Reduction
Through Current FY]]+Table2[[#This Row],[Recapture, Cancellation, or Reduction
Next FY &amp; After]]</f>
        <v>0</v>
      </c>
      <c r="BW316" s="18">
        <v>0</v>
      </c>
      <c r="BX316" s="18">
        <v>0</v>
      </c>
      <c r="BY316" s="18">
        <v>0</v>
      </c>
      <c r="BZ316" s="18">
        <f>Table2[[#This Row],[Penalty Paid
Through Current FY]]+Table2[[#This Row],[Penalty Paid
Next FY &amp; After]]</f>
        <v>0</v>
      </c>
      <c r="CA316" s="18">
        <v>0</v>
      </c>
      <c r="CB316" s="18">
        <v>0</v>
      </c>
      <c r="CC316" s="18">
        <v>0</v>
      </c>
      <c r="CD316" s="18">
        <f>Table2[[#This Row],[Total Recapture &amp; Penalties
Through Current FY]]+Table2[[#This Row],[Total Recapture &amp; Penalties
Next FY &amp; After]]</f>
        <v>0</v>
      </c>
      <c r="CE316" s="18">
        <v>390.88650000000001</v>
      </c>
      <c r="CF316" s="18">
        <v>4439.5339000000004</v>
      </c>
      <c r="CG316" s="18">
        <v>209.54239999999999</v>
      </c>
      <c r="CH316" s="18">
        <f>Table2[[#This Row],[Total Net Tax Revenue Generated
Through Current FY]]+Table2[[#This Row],[Total Net Tax Revenue Generated
Next FY &amp; After]]</f>
        <v>4649.0763000000006</v>
      </c>
      <c r="CI316" s="18">
        <v>0</v>
      </c>
      <c r="CJ316" s="18">
        <v>0</v>
      </c>
      <c r="CK316" s="18">
        <v>0</v>
      </c>
      <c r="CL316" s="18">
        <v>0</v>
      </c>
      <c r="CM316" s="43">
        <v>0</v>
      </c>
      <c r="CN316" s="43">
        <v>0</v>
      </c>
      <c r="CO316" s="43">
        <v>0</v>
      </c>
      <c r="CP316" s="43">
        <v>26</v>
      </c>
      <c r="CQ316" s="43">
        <f>Table2[[#This Row],[Total Number of Industrial Jobs]]+Table2[[#This Row],[Total Number of Restaurant Jobs]]+Table2[[#This Row],[Total Number of Retail Jobs]]+Table2[[#This Row],[Total Number of Other Jobs]]</f>
        <v>26</v>
      </c>
      <c r="CR316" s="43">
        <v>0</v>
      </c>
      <c r="CS316" s="43">
        <v>0</v>
      </c>
      <c r="CT316" s="43">
        <v>0</v>
      </c>
      <c r="CU316" s="43">
        <v>26</v>
      </c>
      <c r="CV316" s="43">
        <f>Table2[[#This Row],[Number of Industrial Jobs Earning a Living Wage or more]]+Table2[[#This Row],[Number of Restaurant Jobs Earning a Living Wage or more]]+Table2[[#This Row],[Number of Retail Jobs Earning a Living Wage or more]]+Table2[[#This Row],[Number of Other Jobs Earning a Living Wage or more]]</f>
        <v>26</v>
      </c>
      <c r="CW316" s="47">
        <v>0</v>
      </c>
      <c r="CX316" s="47">
        <v>0</v>
      </c>
      <c r="CY316" s="47">
        <v>0</v>
      </c>
      <c r="CZ316" s="47">
        <v>100</v>
      </c>
      <c r="DA316" s="42">
        <v>1</v>
      </c>
      <c r="DB316" s="4"/>
      <c r="DE316" s="3"/>
      <c r="DF316" s="4"/>
      <c r="DG316" s="4"/>
      <c r="DH316" s="11"/>
      <c r="DI316" s="3"/>
      <c r="DJ316" s="1"/>
      <c r="DK316" s="1"/>
      <c r="DL316" s="1"/>
    </row>
    <row r="317" spans="1:116" x14ac:dyDescent="0.2">
      <c r="A317" s="12">
        <v>92720</v>
      </c>
      <c r="B317" s="14" t="s">
        <v>239</v>
      </c>
      <c r="C317" s="15" t="s">
        <v>1516</v>
      </c>
      <c r="D317" s="15" t="s">
        <v>241</v>
      </c>
      <c r="E317" s="25" t="s">
        <v>1678</v>
      </c>
      <c r="F317" s="26" t="s">
        <v>13</v>
      </c>
      <c r="G317" s="16">
        <v>6375000</v>
      </c>
      <c r="H317" s="14" t="s">
        <v>68</v>
      </c>
      <c r="I317" s="14" t="s">
        <v>240</v>
      </c>
      <c r="J317" s="12">
        <v>30</v>
      </c>
      <c r="K317" s="14" t="s">
        <v>20</v>
      </c>
      <c r="L317" s="15" t="s">
        <v>2027</v>
      </c>
      <c r="M317" s="15" t="s">
        <v>2028</v>
      </c>
      <c r="N317" s="15">
        <v>81820</v>
      </c>
      <c r="O317" s="15">
        <v>63840</v>
      </c>
      <c r="P317" s="13">
        <v>32</v>
      </c>
      <c r="Q317" s="13">
        <v>3</v>
      </c>
      <c r="R317" s="13">
        <v>0</v>
      </c>
      <c r="S317" s="13">
        <v>0</v>
      </c>
      <c r="T317" s="13">
        <v>4</v>
      </c>
      <c r="U317" s="13">
        <v>1</v>
      </c>
      <c r="V317" s="13">
        <v>78</v>
      </c>
      <c r="W317" s="13">
        <v>0</v>
      </c>
      <c r="X317" s="13">
        <v>0</v>
      </c>
      <c r="Y317" s="13">
        <v>83</v>
      </c>
      <c r="Z317" s="13">
        <v>81</v>
      </c>
      <c r="AA317" s="13">
        <v>66.265060240963862</v>
      </c>
      <c r="AB317" s="13" t="s">
        <v>16</v>
      </c>
      <c r="AC317" s="13" t="s">
        <v>17</v>
      </c>
      <c r="AD317" s="17">
        <v>0</v>
      </c>
      <c r="AE317" s="13">
        <v>0</v>
      </c>
      <c r="AF317" s="13">
        <v>0</v>
      </c>
      <c r="AG317" s="13">
        <v>0</v>
      </c>
      <c r="AH317" s="13">
        <v>0</v>
      </c>
      <c r="AI317" s="18">
        <v>1492.1412</v>
      </c>
      <c r="AJ317" s="18">
        <v>7905.4584000000004</v>
      </c>
      <c r="AK317" s="18">
        <v>2160.1185999999998</v>
      </c>
      <c r="AL317" s="27">
        <f>Table2[[#This Row],[Direct Tax Revenue
Through Current FY]]+Table2[[#This Row],[Direct Tax Revenue
Next FY &amp; After]]</f>
        <v>10065.577000000001</v>
      </c>
      <c r="AM317" s="18">
        <v>1339.8492000000001</v>
      </c>
      <c r="AN317" s="18">
        <v>5669.3582999999999</v>
      </c>
      <c r="AO317" s="18">
        <v>1939.6511</v>
      </c>
      <c r="AP317" s="18">
        <f>Table2[[#This Row],[Indirect  &amp; Induced Tax Revenue
Through Current FY]]+Table2[[#This Row],[Indirect  &amp; Induced Tax Revenue
Next FY &amp; After]]</f>
        <v>7609.0093999999999</v>
      </c>
      <c r="AQ317" s="18">
        <v>2831.9904000000001</v>
      </c>
      <c r="AR317" s="18">
        <v>13574.816699999999</v>
      </c>
      <c r="AS317" s="18">
        <v>4099.7696999999998</v>
      </c>
      <c r="AT317" s="18">
        <f>Table2[[#This Row],[Total Tax Revenue Generated
Through Current FY]]+Table2[[#This Row],[Total Tax Revenues Generated 
Next FY &amp; After]]</f>
        <v>17674.5864</v>
      </c>
      <c r="AU317" s="18">
        <f>VLOOKUP(A:A,[1]AssistancePivot!$1:$1048576,86,FALSE)</f>
        <v>66.178600000000003</v>
      </c>
      <c r="AV317" s="18">
        <v>1089.4664</v>
      </c>
      <c r="AW317" s="18">
        <v>95.804400000000001</v>
      </c>
      <c r="AX317" s="18">
        <v>1185.2708</v>
      </c>
      <c r="AY317" s="18">
        <v>0</v>
      </c>
      <c r="AZ317" s="18">
        <v>87.724999999999994</v>
      </c>
      <c r="BA317" s="18">
        <v>0</v>
      </c>
      <c r="BB317" s="18">
        <f>Table2[[#This Row],[MRT Savings
Through Current FY]]+Table2[[#This Row],[MRT Savings
Next FY &amp; After]]</f>
        <v>87.724999999999994</v>
      </c>
      <c r="BC317" s="18">
        <v>0</v>
      </c>
      <c r="BD317" s="18">
        <v>0</v>
      </c>
      <c r="BE317" s="18">
        <v>0</v>
      </c>
      <c r="BF317" s="18">
        <f>Table2[[#This Row],[ST Savings
Through Current FY]]+Table2[[#This Row],[ST Savings
Next FY &amp; After]]</f>
        <v>0</v>
      </c>
      <c r="BG317" s="18">
        <v>0</v>
      </c>
      <c r="BH317" s="18">
        <v>2.4441999999999999</v>
      </c>
      <c r="BI317" s="18">
        <v>0</v>
      </c>
      <c r="BJ317" s="18">
        <f>Table2[[#This Row],[Energy Savings
Through Current FY]]+Table2[[#This Row],[Energy Savings
Next FY &amp; After]]</f>
        <v>2.4441999999999999</v>
      </c>
      <c r="BK317" s="18">
        <v>0</v>
      </c>
      <c r="BL317" s="18">
        <v>0</v>
      </c>
      <c r="BM317" s="18">
        <v>0</v>
      </c>
      <c r="BN317" s="18">
        <f>Table2[[#This Row],[Bond Savings
Through Current FY]]+Table2[[#This Row],[Bond Savings
Next FY &amp; After]]</f>
        <v>0</v>
      </c>
      <c r="BO317" s="18">
        <v>66.178600000000003</v>
      </c>
      <c r="BP317" s="18">
        <v>1179.6356000000001</v>
      </c>
      <c r="BQ317" s="18">
        <v>95.804400000000001</v>
      </c>
      <c r="BR317" s="18">
        <f>Table2[[#This Row],[Total Savings
Through Current FY]]+Table2[[#This Row],[Total Savings
Next FY &amp; After]]</f>
        <v>1275.44</v>
      </c>
      <c r="BS317" s="18">
        <v>0</v>
      </c>
      <c r="BT317" s="18">
        <v>0</v>
      </c>
      <c r="BU317" s="18">
        <v>0</v>
      </c>
      <c r="BV317" s="18">
        <f>Table2[[#This Row],[Recapture, Cancellation, or Reduction
Through Current FY]]+Table2[[#This Row],[Recapture, Cancellation, or Reduction
Next FY &amp; After]]</f>
        <v>0</v>
      </c>
      <c r="BW317" s="18">
        <v>0</v>
      </c>
      <c r="BX317" s="18">
        <v>0</v>
      </c>
      <c r="BY317" s="18">
        <v>0</v>
      </c>
      <c r="BZ317" s="18">
        <f>Table2[[#This Row],[Penalty Paid
Through Current FY]]+Table2[[#This Row],[Penalty Paid
Next FY &amp; After]]</f>
        <v>0</v>
      </c>
      <c r="CA317" s="18">
        <v>0</v>
      </c>
      <c r="CB317" s="18">
        <v>0</v>
      </c>
      <c r="CC317" s="18">
        <v>0</v>
      </c>
      <c r="CD317" s="18">
        <f>Table2[[#This Row],[Total Recapture &amp; Penalties
Through Current FY]]+Table2[[#This Row],[Total Recapture &amp; Penalties
Next FY &amp; After]]</f>
        <v>0</v>
      </c>
      <c r="CE317" s="18">
        <v>2765.8117999999999</v>
      </c>
      <c r="CF317" s="18">
        <v>12395.1811</v>
      </c>
      <c r="CG317" s="18">
        <v>4003.9652999999998</v>
      </c>
      <c r="CH317" s="18">
        <f>Table2[[#This Row],[Total Net Tax Revenue Generated
Through Current FY]]+Table2[[#This Row],[Total Net Tax Revenue Generated
Next FY &amp; After]]</f>
        <v>16399.146399999998</v>
      </c>
      <c r="CI317" s="18">
        <v>0</v>
      </c>
      <c r="CJ317" s="18">
        <v>0</v>
      </c>
      <c r="CK317" s="18">
        <v>0</v>
      </c>
      <c r="CL317" s="18">
        <v>0</v>
      </c>
      <c r="CM317" s="43">
        <v>0</v>
      </c>
      <c r="CN317" s="43">
        <v>0</v>
      </c>
      <c r="CO317" s="43">
        <v>0</v>
      </c>
      <c r="CP317" s="43">
        <v>83</v>
      </c>
      <c r="CQ317" s="43">
        <f>Table2[[#This Row],[Total Number of Industrial Jobs]]+Table2[[#This Row],[Total Number of Restaurant Jobs]]+Table2[[#This Row],[Total Number of Retail Jobs]]+Table2[[#This Row],[Total Number of Other Jobs]]</f>
        <v>83</v>
      </c>
      <c r="CR317" s="43">
        <v>0</v>
      </c>
      <c r="CS317" s="43">
        <v>0</v>
      </c>
      <c r="CT317" s="43">
        <v>0</v>
      </c>
      <c r="CU317" s="43">
        <v>83</v>
      </c>
      <c r="CV317" s="43">
        <f>Table2[[#This Row],[Number of Industrial Jobs Earning a Living Wage or more]]+Table2[[#This Row],[Number of Restaurant Jobs Earning a Living Wage or more]]+Table2[[#This Row],[Number of Retail Jobs Earning a Living Wage or more]]+Table2[[#This Row],[Number of Other Jobs Earning a Living Wage or more]]</f>
        <v>83</v>
      </c>
      <c r="CW317" s="47">
        <v>0</v>
      </c>
      <c r="CX317" s="47">
        <v>0</v>
      </c>
      <c r="CY317" s="47">
        <v>0</v>
      </c>
      <c r="CZ317" s="47">
        <v>100</v>
      </c>
      <c r="DA317" s="42">
        <v>1</v>
      </c>
      <c r="DB317" s="4"/>
      <c r="DE317" s="3"/>
      <c r="DF317" s="4"/>
      <c r="DG317" s="4"/>
      <c r="DH317" s="11"/>
      <c r="DI317" s="3"/>
      <c r="DJ317" s="1"/>
      <c r="DK317" s="1"/>
      <c r="DL317" s="1"/>
    </row>
    <row r="318" spans="1:116" x14ac:dyDescent="0.2">
      <c r="A318" s="12">
        <v>93880</v>
      </c>
      <c r="B318" s="14" t="s">
        <v>644</v>
      </c>
      <c r="C318" s="15" t="s">
        <v>1504</v>
      </c>
      <c r="D318" s="15" t="s">
        <v>611</v>
      </c>
      <c r="E318" s="25" t="s">
        <v>1712</v>
      </c>
      <c r="F318" s="26" t="s">
        <v>13</v>
      </c>
      <c r="G318" s="16">
        <v>1579850</v>
      </c>
      <c r="H318" s="14" t="s">
        <v>123</v>
      </c>
      <c r="I318" s="14" t="s">
        <v>645</v>
      </c>
      <c r="J318" s="12">
        <v>26</v>
      </c>
      <c r="K318" s="14" t="s">
        <v>20</v>
      </c>
      <c r="L318" s="15" t="s">
        <v>2208</v>
      </c>
      <c r="M318" s="15" t="s">
        <v>1960</v>
      </c>
      <c r="N318" s="15">
        <v>37050</v>
      </c>
      <c r="O318" s="15">
        <v>33785</v>
      </c>
      <c r="P318" s="13">
        <v>0</v>
      </c>
      <c r="Q318" s="13">
        <v>14</v>
      </c>
      <c r="R318" s="13">
        <v>0</v>
      </c>
      <c r="S318" s="13">
        <v>0</v>
      </c>
      <c r="T318" s="13">
        <v>0</v>
      </c>
      <c r="U318" s="13">
        <v>0</v>
      </c>
      <c r="V318" s="13">
        <v>104</v>
      </c>
      <c r="W318" s="13">
        <v>0</v>
      </c>
      <c r="X318" s="13">
        <v>0</v>
      </c>
      <c r="Y318" s="13">
        <v>104</v>
      </c>
      <c r="Z318" s="13">
        <v>104</v>
      </c>
      <c r="AA318" s="13">
        <v>40.384615384615387</v>
      </c>
      <c r="AB318" s="13" t="s">
        <v>16</v>
      </c>
      <c r="AC318" s="13" t="s">
        <v>17</v>
      </c>
      <c r="AD318" s="17">
        <v>0</v>
      </c>
      <c r="AE318" s="13">
        <v>0</v>
      </c>
      <c r="AF318" s="13">
        <v>0</v>
      </c>
      <c r="AG318" s="13">
        <v>0</v>
      </c>
      <c r="AH318" s="13">
        <v>0</v>
      </c>
      <c r="AI318" s="18">
        <v>1015.9386</v>
      </c>
      <c r="AJ318" s="18">
        <v>9229.5617999999995</v>
      </c>
      <c r="AK318" s="18">
        <v>7969.5986000000003</v>
      </c>
      <c r="AL318" s="27">
        <f>Table2[[#This Row],[Direct Tax Revenue
Through Current FY]]+Table2[[#This Row],[Direct Tax Revenue
Next FY &amp; After]]</f>
        <v>17199.160400000001</v>
      </c>
      <c r="AM318" s="18">
        <v>699.99959999999999</v>
      </c>
      <c r="AN318" s="18">
        <v>6634.8047999999999</v>
      </c>
      <c r="AO318" s="18">
        <v>5491.1940999999997</v>
      </c>
      <c r="AP318" s="18">
        <f>Table2[[#This Row],[Indirect  &amp; Induced Tax Revenue
Through Current FY]]+Table2[[#This Row],[Indirect  &amp; Induced Tax Revenue
Next FY &amp; After]]</f>
        <v>12125.998899999999</v>
      </c>
      <c r="AQ318" s="18">
        <v>1715.9382000000001</v>
      </c>
      <c r="AR318" s="18">
        <v>15864.366599999999</v>
      </c>
      <c r="AS318" s="18">
        <v>13460.7927</v>
      </c>
      <c r="AT318" s="18">
        <f>Table2[[#This Row],[Total Tax Revenue Generated
Through Current FY]]+Table2[[#This Row],[Total Tax Revenues Generated 
Next FY &amp; After]]</f>
        <v>29325.159299999999</v>
      </c>
      <c r="AU318" s="18">
        <f>VLOOKUP(A:A,[1]AssistancePivot!$1:$1048576,86,FALSE)</f>
        <v>107.58759999999999</v>
      </c>
      <c r="AV318" s="18">
        <v>635.30909999999994</v>
      </c>
      <c r="AW318" s="18">
        <v>843.97900000000004</v>
      </c>
      <c r="AX318" s="18">
        <v>1479.2881</v>
      </c>
      <c r="AY318" s="18">
        <v>0</v>
      </c>
      <c r="AZ318" s="18">
        <v>0</v>
      </c>
      <c r="BA318" s="18">
        <v>0</v>
      </c>
      <c r="BB318" s="18">
        <f>Table2[[#This Row],[MRT Savings
Through Current FY]]+Table2[[#This Row],[MRT Savings
Next FY &amp; After]]</f>
        <v>0</v>
      </c>
      <c r="BC318" s="18">
        <v>0</v>
      </c>
      <c r="BD318" s="18">
        <v>17.375299999999999</v>
      </c>
      <c r="BE318" s="18">
        <v>0</v>
      </c>
      <c r="BF318" s="18">
        <f>Table2[[#This Row],[ST Savings
Through Current FY]]+Table2[[#This Row],[ST Savings
Next FY &amp; After]]</f>
        <v>17.375299999999999</v>
      </c>
      <c r="BG318" s="18">
        <v>0</v>
      </c>
      <c r="BH318" s="18">
        <v>0</v>
      </c>
      <c r="BI318" s="18">
        <v>0</v>
      </c>
      <c r="BJ318" s="18">
        <f>Table2[[#This Row],[Energy Savings
Through Current FY]]+Table2[[#This Row],[Energy Savings
Next FY &amp; After]]</f>
        <v>0</v>
      </c>
      <c r="BK318" s="18">
        <v>0</v>
      </c>
      <c r="BL318" s="18">
        <v>0</v>
      </c>
      <c r="BM318" s="18">
        <v>0</v>
      </c>
      <c r="BN318" s="18">
        <f>Table2[[#This Row],[Bond Savings
Through Current FY]]+Table2[[#This Row],[Bond Savings
Next FY &amp; After]]</f>
        <v>0</v>
      </c>
      <c r="BO318" s="18">
        <v>107.58759999999999</v>
      </c>
      <c r="BP318" s="18">
        <v>652.68439999999998</v>
      </c>
      <c r="BQ318" s="18">
        <v>843.97900000000004</v>
      </c>
      <c r="BR318" s="18">
        <f>Table2[[#This Row],[Total Savings
Through Current FY]]+Table2[[#This Row],[Total Savings
Next FY &amp; After]]</f>
        <v>1496.6633999999999</v>
      </c>
      <c r="BS318" s="18">
        <v>0</v>
      </c>
      <c r="BT318" s="18">
        <v>0</v>
      </c>
      <c r="BU318" s="18">
        <v>0</v>
      </c>
      <c r="BV318" s="18">
        <f>Table2[[#This Row],[Recapture, Cancellation, or Reduction
Through Current FY]]+Table2[[#This Row],[Recapture, Cancellation, or Reduction
Next FY &amp; After]]</f>
        <v>0</v>
      </c>
      <c r="BW318" s="18">
        <v>0</v>
      </c>
      <c r="BX318" s="18">
        <v>0</v>
      </c>
      <c r="BY318" s="18">
        <v>0</v>
      </c>
      <c r="BZ318" s="18">
        <f>Table2[[#This Row],[Penalty Paid
Through Current FY]]+Table2[[#This Row],[Penalty Paid
Next FY &amp; After]]</f>
        <v>0</v>
      </c>
      <c r="CA318" s="18">
        <v>0</v>
      </c>
      <c r="CB318" s="18">
        <v>0</v>
      </c>
      <c r="CC318" s="18">
        <v>0</v>
      </c>
      <c r="CD318" s="18">
        <f>Table2[[#This Row],[Total Recapture &amp; Penalties
Through Current FY]]+Table2[[#This Row],[Total Recapture &amp; Penalties
Next FY &amp; After]]</f>
        <v>0</v>
      </c>
      <c r="CE318" s="18">
        <v>1608.3506</v>
      </c>
      <c r="CF318" s="18">
        <v>15211.682199999999</v>
      </c>
      <c r="CG318" s="18">
        <v>12616.813700000001</v>
      </c>
      <c r="CH318" s="18">
        <f>Table2[[#This Row],[Total Net Tax Revenue Generated
Through Current FY]]+Table2[[#This Row],[Total Net Tax Revenue Generated
Next FY &amp; After]]</f>
        <v>27828.495900000002</v>
      </c>
      <c r="CI318" s="18">
        <v>0</v>
      </c>
      <c r="CJ318" s="18">
        <v>0</v>
      </c>
      <c r="CK318" s="18">
        <v>164.596</v>
      </c>
      <c r="CL318" s="18">
        <v>0</v>
      </c>
      <c r="CM318" s="43">
        <v>87</v>
      </c>
      <c r="CN318" s="43">
        <v>0</v>
      </c>
      <c r="CO318" s="43">
        <v>0</v>
      </c>
      <c r="CP318" s="43">
        <v>17</v>
      </c>
      <c r="CQ318" s="43">
        <f>Table2[[#This Row],[Total Number of Industrial Jobs]]+Table2[[#This Row],[Total Number of Restaurant Jobs]]+Table2[[#This Row],[Total Number of Retail Jobs]]+Table2[[#This Row],[Total Number of Other Jobs]]</f>
        <v>104</v>
      </c>
      <c r="CR318" s="43">
        <v>87</v>
      </c>
      <c r="CS318" s="43">
        <v>0</v>
      </c>
      <c r="CT318" s="43">
        <v>0</v>
      </c>
      <c r="CU318" s="43">
        <v>17</v>
      </c>
      <c r="CV318" s="43">
        <f>Table2[[#This Row],[Number of Industrial Jobs Earning a Living Wage or more]]+Table2[[#This Row],[Number of Restaurant Jobs Earning a Living Wage or more]]+Table2[[#This Row],[Number of Retail Jobs Earning a Living Wage or more]]+Table2[[#This Row],[Number of Other Jobs Earning a Living Wage or more]]</f>
        <v>104</v>
      </c>
      <c r="CW318" s="47">
        <v>100</v>
      </c>
      <c r="CX318" s="47">
        <v>0</v>
      </c>
      <c r="CY318" s="47">
        <v>0</v>
      </c>
      <c r="CZ318" s="47">
        <v>100</v>
      </c>
      <c r="DA318" s="42">
        <v>1</v>
      </c>
      <c r="DB318" s="4"/>
      <c r="DE318" s="3"/>
      <c r="DF318" s="4"/>
      <c r="DG318" s="4"/>
      <c r="DH318" s="11"/>
      <c r="DI318" s="3"/>
      <c r="DJ318" s="1"/>
      <c r="DK318" s="1"/>
      <c r="DL318" s="1"/>
    </row>
    <row r="319" spans="1:116" x14ac:dyDescent="0.2">
      <c r="A319" s="12">
        <v>92721</v>
      </c>
      <c r="B319" s="14" t="s">
        <v>242</v>
      </c>
      <c r="C319" s="15" t="s">
        <v>1549</v>
      </c>
      <c r="D319" s="15" t="s">
        <v>244</v>
      </c>
      <c r="E319" s="25" t="s">
        <v>1670</v>
      </c>
      <c r="F319" s="26" t="s">
        <v>13</v>
      </c>
      <c r="G319" s="16">
        <v>5211210.5599999996</v>
      </c>
      <c r="H319" s="14" t="s">
        <v>22</v>
      </c>
      <c r="I319" s="14" t="s">
        <v>243</v>
      </c>
      <c r="J319" s="12">
        <v>34</v>
      </c>
      <c r="K319" s="14" t="s">
        <v>20</v>
      </c>
      <c r="L319" s="15" t="s">
        <v>2022</v>
      </c>
      <c r="M319" s="15" t="s">
        <v>2023</v>
      </c>
      <c r="N319" s="15">
        <v>63554</v>
      </c>
      <c r="O319" s="15">
        <v>42592</v>
      </c>
      <c r="P319" s="13">
        <v>37</v>
      </c>
      <c r="Q319" s="13">
        <v>23</v>
      </c>
      <c r="R319" s="13">
        <v>0</v>
      </c>
      <c r="S319" s="13">
        <v>0</v>
      </c>
      <c r="T319" s="13">
        <v>0</v>
      </c>
      <c r="U319" s="13">
        <v>0</v>
      </c>
      <c r="V319" s="13">
        <v>0</v>
      </c>
      <c r="W319" s="13">
        <v>0</v>
      </c>
      <c r="X319" s="13">
        <v>0</v>
      </c>
      <c r="Y319" s="13">
        <v>0</v>
      </c>
      <c r="Z319" s="13">
        <v>51</v>
      </c>
      <c r="AA319" s="13">
        <v>0</v>
      </c>
      <c r="AB319" s="13">
        <v>0</v>
      </c>
      <c r="AC319" s="13">
        <v>0</v>
      </c>
      <c r="AD319" s="17">
        <v>0</v>
      </c>
      <c r="AE319" s="13">
        <v>0</v>
      </c>
      <c r="AF319" s="13">
        <v>0</v>
      </c>
      <c r="AG319" s="13">
        <v>0</v>
      </c>
      <c r="AH319" s="13">
        <v>0</v>
      </c>
      <c r="AI319" s="18">
        <v>972.25519999999995</v>
      </c>
      <c r="AJ319" s="18">
        <v>7617.8019000000004</v>
      </c>
      <c r="AK319" s="18">
        <v>0</v>
      </c>
      <c r="AL319" s="27">
        <f>Table2[[#This Row],[Direct Tax Revenue
Through Current FY]]+Table2[[#This Row],[Direct Tax Revenue
Next FY &amp; After]]</f>
        <v>7617.8019000000004</v>
      </c>
      <c r="AM319" s="18">
        <v>511.2013</v>
      </c>
      <c r="AN319" s="18">
        <v>4731.7344000000003</v>
      </c>
      <c r="AO319" s="18">
        <v>0</v>
      </c>
      <c r="AP319" s="18">
        <f>Table2[[#This Row],[Indirect  &amp; Induced Tax Revenue
Through Current FY]]+Table2[[#This Row],[Indirect  &amp; Induced Tax Revenue
Next FY &amp; After]]</f>
        <v>4731.7344000000003</v>
      </c>
      <c r="AQ319" s="18">
        <v>1483.4565</v>
      </c>
      <c r="AR319" s="18">
        <v>12349.5363</v>
      </c>
      <c r="AS319" s="18">
        <v>0</v>
      </c>
      <c r="AT319" s="18">
        <f>Table2[[#This Row],[Total Tax Revenue Generated
Through Current FY]]+Table2[[#This Row],[Total Tax Revenues Generated 
Next FY &amp; After]]</f>
        <v>12349.5363</v>
      </c>
      <c r="AU319" s="18">
        <f>VLOOKUP(A:A,[1]AssistancePivot!$1:$1048576,86,FALSE)</f>
        <v>3.7839</v>
      </c>
      <c r="AV319" s="18">
        <v>761.77430000000004</v>
      </c>
      <c r="AW319" s="18">
        <v>0</v>
      </c>
      <c r="AX319" s="18">
        <v>761.77430000000004</v>
      </c>
      <c r="AY319" s="18">
        <v>0</v>
      </c>
      <c r="AZ319" s="18">
        <v>75.4435</v>
      </c>
      <c r="BA319" s="18">
        <v>0</v>
      </c>
      <c r="BB319" s="18">
        <f>Table2[[#This Row],[MRT Savings
Through Current FY]]+Table2[[#This Row],[MRT Savings
Next FY &amp; After]]</f>
        <v>75.4435</v>
      </c>
      <c r="BC319" s="18">
        <v>0</v>
      </c>
      <c r="BD319" s="18">
        <v>17.2179</v>
      </c>
      <c r="BE319" s="18">
        <v>0</v>
      </c>
      <c r="BF319" s="18">
        <f>Table2[[#This Row],[ST Savings
Through Current FY]]+Table2[[#This Row],[ST Savings
Next FY &amp; After]]</f>
        <v>17.2179</v>
      </c>
      <c r="BG319" s="18">
        <v>0</v>
      </c>
      <c r="BH319" s="18">
        <v>0</v>
      </c>
      <c r="BI319" s="18">
        <v>0</v>
      </c>
      <c r="BJ319" s="18">
        <f>Table2[[#This Row],[Energy Savings
Through Current FY]]+Table2[[#This Row],[Energy Savings
Next FY &amp; After]]</f>
        <v>0</v>
      </c>
      <c r="BK319" s="18">
        <v>0</v>
      </c>
      <c r="BL319" s="18">
        <v>16.475899999999999</v>
      </c>
      <c r="BM319" s="18">
        <v>0</v>
      </c>
      <c r="BN319" s="18">
        <f>Table2[[#This Row],[Bond Savings
Through Current FY]]+Table2[[#This Row],[Bond Savings
Next FY &amp; After]]</f>
        <v>16.475899999999999</v>
      </c>
      <c r="BO319" s="18">
        <v>3.7839</v>
      </c>
      <c r="BP319" s="18">
        <v>870.91160000000002</v>
      </c>
      <c r="BQ319" s="18">
        <v>0</v>
      </c>
      <c r="BR319" s="18">
        <f>Table2[[#This Row],[Total Savings
Through Current FY]]+Table2[[#This Row],[Total Savings
Next FY &amp; After]]</f>
        <v>870.91160000000002</v>
      </c>
      <c r="BS319" s="18">
        <v>0</v>
      </c>
      <c r="BT319" s="18">
        <v>0</v>
      </c>
      <c r="BU319" s="18">
        <v>0</v>
      </c>
      <c r="BV319" s="18">
        <f>Table2[[#This Row],[Recapture, Cancellation, or Reduction
Through Current FY]]+Table2[[#This Row],[Recapture, Cancellation, or Reduction
Next FY &amp; After]]</f>
        <v>0</v>
      </c>
      <c r="BW319" s="18">
        <v>0</v>
      </c>
      <c r="BX319" s="18">
        <v>0</v>
      </c>
      <c r="BY319" s="18">
        <v>0</v>
      </c>
      <c r="BZ319" s="18">
        <f>Table2[[#This Row],[Penalty Paid
Through Current FY]]+Table2[[#This Row],[Penalty Paid
Next FY &amp; After]]</f>
        <v>0</v>
      </c>
      <c r="CA319" s="18">
        <v>0</v>
      </c>
      <c r="CB319" s="18">
        <v>0</v>
      </c>
      <c r="CC319" s="18">
        <v>0</v>
      </c>
      <c r="CD319" s="18">
        <f>Table2[[#This Row],[Total Recapture &amp; Penalties
Through Current FY]]+Table2[[#This Row],[Total Recapture &amp; Penalties
Next FY &amp; After]]</f>
        <v>0</v>
      </c>
      <c r="CE319" s="18">
        <v>1479.6726000000001</v>
      </c>
      <c r="CF319" s="18">
        <v>11478.6247</v>
      </c>
      <c r="CG319" s="18">
        <v>0</v>
      </c>
      <c r="CH319" s="18">
        <f>Table2[[#This Row],[Total Net Tax Revenue Generated
Through Current FY]]+Table2[[#This Row],[Total Net Tax Revenue Generated
Next FY &amp; After]]</f>
        <v>11478.6247</v>
      </c>
      <c r="CI319" s="18">
        <v>0</v>
      </c>
      <c r="CJ319" s="18">
        <v>0</v>
      </c>
      <c r="CK319" s="18">
        <v>0</v>
      </c>
      <c r="CL319" s="18">
        <v>0</v>
      </c>
      <c r="CM319" s="43"/>
      <c r="CN319" s="43"/>
      <c r="CO319" s="43"/>
      <c r="CP319" s="43"/>
      <c r="CQ319" s="43"/>
      <c r="CR319" s="43"/>
      <c r="CS319" s="43"/>
      <c r="CT319" s="43"/>
      <c r="CU319" s="43"/>
      <c r="CV319" s="43"/>
      <c r="CW319" s="47"/>
      <c r="CX319" s="47"/>
      <c r="CY319" s="47"/>
      <c r="CZ319" s="47"/>
      <c r="DA319" s="42"/>
      <c r="DB319" s="4"/>
      <c r="DE319" s="3"/>
      <c r="DF319" s="4"/>
      <c r="DG319" s="4"/>
      <c r="DH319" s="11"/>
      <c r="DI319" s="3"/>
      <c r="DJ319" s="1"/>
      <c r="DK319" s="1"/>
      <c r="DL319" s="1"/>
    </row>
    <row r="320" spans="1:116" x14ac:dyDescent="0.2">
      <c r="A320" s="12">
        <v>93305</v>
      </c>
      <c r="B320" s="14" t="s">
        <v>494</v>
      </c>
      <c r="C320" s="15" t="s">
        <v>1593</v>
      </c>
      <c r="D320" s="15" t="s">
        <v>496</v>
      </c>
      <c r="E320" s="25" t="s">
        <v>1702</v>
      </c>
      <c r="F320" s="26" t="s">
        <v>477</v>
      </c>
      <c r="G320" s="16">
        <v>12730000</v>
      </c>
      <c r="H320" s="14" t="s">
        <v>229</v>
      </c>
      <c r="I320" s="14" t="s">
        <v>495</v>
      </c>
      <c r="J320" s="12">
        <v>3</v>
      </c>
      <c r="K320" s="14" t="s">
        <v>94</v>
      </c>
      <c r="L320" s="15" t="s">
        <v>2125</v>
      </c>
      <c r="M320" s="15" t="s">
        <v>1923</v>
      </c>
      <c r="N320" s="15">
        <v>19810</v>
      </c>
      <c r="O320" s="15">
        <v>52332</v>
      </c>
      <c r="P320" s="13">
        <v>138</v>
      </c>
      <c r="Q320" s="13">
        <v>15</v>
      </c>
      <c r="R320" s="13">
        <v>0</v>
      </c>
      <c r="S320" s="13">
        <v>0</v>
      </c>
      <c r="T320" s="13">
        <v>0</v>
      </c>
      <c r="U320" s="13">
        <v>0</v>
      </c>
      <c r="V320" s="13">
        <v>0</v>
      </c>
      <c r="W320" s="13">
        <v>0</v>
      </c>
      <c r="X320" s="13">
        <v>0</v>
      </c>
      <c r="Y320" s="13">
        <v>0</v>
      </c>
      <c r="Z320" s="13">
        <v>282</v>
      </c>
      <c r="AA320" s="13">
        <v>0</v>
      </c>
      <c r="AB320" s="13">
        <v>0</v>
      </c>
      <c r="AC320" s="13">
        <v>0</v>
      </c>
      <c r="AD320" s="17">
        <v>0</v>
      </c>
      <c r="AE320" s="13">
        <v>0</v>
      </c>
      <c r="AF320" s="13">
        <v>0</v>
      </c>
      <c r="AG320" s="13">
        <v>0</v>
      </c>
      <c r="AH320" s="13">
        <v>0</v>
      </c>
      <c r="AI320" s="18">
        <v>648.04510000000005</v>
      </c>
      <c r="AJ320" s="18">
        <v>7291.4058999999997</v>
      </c>
      <c r="AK320" s="18">
        <v>0</v>
      </c>
      <c r="AL320" s="27">
        <f>Table2[[#This Row],[Direct Tax Revenue
Through Current FY]]+Table2[[#This Row],[Direct Tax Revenue
Next FY &amp; After]]</f>
        <v>7291.4058999999997</v>
      </c>
      <c r="AM320" s="18">
        <v>1323.9595999999999</v>
      </c>
      <c r="AN320" s="18">
        <v>16482.611000000001</v>
      </c>
      <c r="AO320" s="18">
        <v>0</v>
      </c>
      <c r="AP320" s="18">
        <f>Table2[[#This Row],[Indirect  &amp; Induced Tax Revenue
Through Current FY]]+Table2[[#This Row],[Indirect  &amp; Induced Tax Revenue
Next FY &amp; After]]</f>
        <v>16482.611000000001</v>
      </c>
      <c r="AQ320" s="18">
        <v>1972.0047</v>
      </c>
      <c r="AR320" s="18">
        <v>23774.016899999999</v>
      </c>
      <c r="AS320" s="18">
        <v>0</v>
      </c>
      <c r="AT320" s="18">
        <f>Table2[[#This Row],[Total Tax Revenue Generated
Through Current FY]]+Table2[[#This Row],[Total Tax Revenues Generated 
Next FY &amp; After]]</f>
        <v>23774.016899999999</v>
      </c>
      <c r="AU320" s="18">
        <f>VLOOKUP(A:A,[1]AssistancePivot!$1:$1048576,86,FALSE)</f>
        <v>0</v>
      </c>
      <c r="AV320" s="18">
        <v>0</v>
      </c>
      <c r="AW320" s="18">
        <v>0</v>
      </c>
      <c r="AX320" s="18">
        <v>0</v>
      </c>
      <c r="AY320" s="18">
        <v>0</v>
      </c>
      <c r="AZ320" s="18">
        <v>0</v>
      </c>
      <c r="BA320" s="18">
        <v>0</v>
      </c>
      <c r="BB320" s="18">
        <f>Table2[[#This Row],[MRT Savings
Through Current FY]]+Table2[[#This Row],[MRT Savings
Next FY &amp; After]]</f>
        <v>0</v>
      </c>
      <c r="BC320" s="18">
        <v>0</v>
      </c>
      <c r="BD320" s="18">
        <v>0</v>
      </c>
      <c r="BE320" s="18">
        <v>0</v>
      </c>
      <c r="BF320" s="18">
        <f>Table2[[#This Row],[ST Savings
Through Current FY]]+Table2[[#This Row],[ST Savings
Next FY &amp; After]]</f>
        <v>0</v>
      </c>
      <c r="BG320" s="18">
        <v>0</v>
      </c>
      <c r="BH320" s="18">
        <v>0</v>
      </c>
      <c r="BI320" s="18">
        <v>0</v>
      </c>
      <c r="BJ320" s="18">
        <f>Table2[[#This Row],[Energy Savings
Through Current FY]]+Table2[[#This Row],[Energy Savings
Next FY &amp; After]]</f>
        <v>0</v>
      </c>
      <c r="BK320" s="18">
        <v>0.19470000000000001</v>
      </c>
      <c r="BL320" s="18">
        <v>24.842300000000002</v>
      </c>
      <c r="BM320" s="18">
        <v>0</v>
      </c>
      <c r="BN320" s="18">
        <f>Table2[[#This Row],[Bond Savings
Through Current FY]]+Table2[[#This Row],[Bond Savings
Next FY &amp; After]]</f>
        <v>24.842300000000002</v>
      </c>
      <c r="BO320" s="18">
        <v>0.19470000000000001</v>
      </c>
      <c r="BP320" s="18">
        <v>24.842300000000002</v>
      </c>
      <c r="BQ320" s="18">
        <v>0</v>
      </c>
      <c r="BR320" s="18">
        <f>Table2[[#This Row],[Total Savings
Through Current FY]]+Table2[[#This Row],[Total Savings
Next FY &amp; After]]</f>
        <v>24.842300000000002</v>
      </c>
      <c r="BS320" s="18">
        <v>0</v>
      </c>
      <c r="BT320" s="18">
        <v>0</v>
      </c>
      <c r="BU320" s="18">
        <v>0</v>
      </c>
      <c r="BV320" s="18">
        <f>Table2[[#This Row],[Recapture, Cancellation, or Reduction
Through Current FY]]+Table2[[#This Row],[Recapture, Cancellation, or Reduction
Next FY &amp; After]]</f>
        <v>0</v>
      </c>
      <c r="BW320" s="18">
        <v>0</v>
      </c>
      <c r="BX320" s="18">
        <v>0</v>
      </c>
      <c r="BY320" s="18">
        <v>0</v>
      </c>
      <c r="BZ320" s="18">
        <f>Table2[[#This Row],[Penalty Paid
Through Current FY]]+Table2[[#This Row],[Penalty Paid
Next FY &amp; After]]</f>
        <v>0</v>
      </c>
      <c r="CA320" s="18">
        <v>0</v>
      </c>
      <c r="CB320" s="18">
        <v>0</v>
      </c>
      <c r="CC320" s="18">
        <v>0</v>
      </c>
      <c r="CD320" s="18">
        <f>Table2[[#This Row],[Total Recapture &amp; Penalties
Through Current FY]]+Table2[[#This Row],[Total Recapture &amp; Penalties
Next FY &amp; After]]</f>
        <v>0</v>
      </c>
      <c r="CE320" s="18">
        <v>1971.81</v>
      </c>
      <c r="CF320" s="18">
        <v>23749.174599999998</v>
      </c>
      <c r="CG320" s="18">
        <v>0</v>
      </c>
      <c r="CH320" s="18">
        <f>Table2[[#This Row],[Total Net Tax Revenue Generated
Through Current FY]]+Table2[[#This Row],[Total Net Tax Revenue Generated
Next FY &amp; After]]</f>
        <v>23749.174599999998</v>
      </c>
      <c r="CI320" s="18">
        <v>0</v>
      </c>
      <c r="CJ320" s="18">
        <v>0</v>
      </c>
      <c r="CK320" s="18">
        <v>0</v>
      </c>
      <c r="CL320" s="18">
        <v>0</v>
      </c>
      <c r="CM320" s="43"/>
      <c r="CN320" s="43"/>
      <c r="CO320" s="43"/>
      <c r="CP320" s="43"/>
      <c r="CQ320" s="43"/>
      <c r="CR320" s="43"/>
      <c r="CS320" s="43"/>
      <c r="CT320" s="43"/>
      <c r="CU320" s="43"/>
      <c r="CV320" s="43"/>
      <c r="CW320" s="47"/>
      <c r="CX320" s="47"/>
      <c r="CY320" s="47"/>
      <c r="CZ320" s="47"/>
      <c r="DA320" s="42"/>
      <c r="DB320" s="4"/>
      <c r="DE320" s="3"/>
      <c r="DF320" s="4"/>
      <c r="DG320" s="4"/>
      <c r="DH320" s="11"/>
      <c r="DI320" s="3"/>
      <c r="DJ320" s="1"/>
      <c r="DK320" s="1"/>
      <c r="DL320" s="1"/>
    </row>
    <row r="321" spans="1:116" x14ac:dyDescent="0.2">
      <c r="A321" s="12">
        <v>92519</v>
      </c>
      <c r="B321" s="14" t="s">
        <v>141</v>
      </c>
      <c r="C321" s="15" t="s">
        <v>1499</v>
      </c>
      <c r="D321" s="15" t="s">
        <v>144</v>
      </c>
      <c r="E321" s="25" t="s">
        <v>1658</v>
      </c>
      <c r="F321" s="26" t="s">
        <v>143</v>
      </c>
      <c r="G321" s="16">
        <v>1500300000</v>
      </c>
      <c r="H321" s="14" t="s">
        <v>64</v>
      </c>
      <c r="I321" s="14" t="s">
        <v>142</v>
      </c>
      <c r="J321" s="12">
        <v>4</v>
      </c>
      <c r="K321" s="14" t="s">
        <v>94</v>
      </c>
      <c r="L321" s="15" t="s">
        <v>1922</v>
      </c>
      <c r="M321" s="15" t="s">
        <v>1923</v>
      </c>
      <c r="N321" s="15">
        <v>261177</v>
      </c>
      <c r="O321" s="15">
        <v>2860663</v>
      </c>
      <c r="P321" s="13">
        <v>2510</v>
      </c>
      <c r="Q321" s="13">
        <v>0</v>
      </c>
      <c r="R321" s="13">
        <v>3850</v>
      </c>
      <c r="S321" s="13">
        <v>0</v>
      </c>
      <c r="T321" s="13">
        <v>6</v>
      </c>
      <c r="U321" s="13">
        <v>222</v>
      </c>
      <c r="V321" s="13">
        <v>4324</v>
      </c>
      <c r="W321" s="13">
        <v>974</v>
      </c>
      <c r="X321" s="13">
        <v>0</v>
      </c>
      <c r="Y321" s="13">
        <v>5526</v>
      </c>
      <c r="Z321" s="13">
        <v>6367</v>
      </c>
      <c r="AA321" s="13">
        <v>45.403546869344915</v>
      </c>
      <c r="AB321" s="13" t="s">
        <v>16</v>
      </c>
      <c r="AC321" s="13" t="s">
        <v>16</v>
      </c>
      <c r="AD321" s="17">
        <v>3353</v>
      </c>
      <c r="AE321" s="13">
        <v>109</v>
      </c>
      <c r="AF321" s="13">
        <v>116</v>
      </c>
      <c r="AG321" s="13">
        <v>104</v>
      </c>
      <c r="AH321" s="13">
        <v>870</v>
      </c>
      <c r="AI321" s="18">
        <v>123473.9667</v>
      </c>
      <c r="AJ321" s="18">
        <v>742987.9926</v>
      </c>
      <c r="AK321" s="18">
        <v>19801.9385</v>
      </c>
      <c r="AL321" s="27">
        <f>Table2[[#This Row],[Direct Tax Revenue
Through Current FY]]+Table2[[#This Row],[Direct Tax Revenue
Next FY &amp; After]]</f>
        <v>762789.93110000005</v>
      </c>
      <c r="AM321" s="18">
        <v>120052.3783</v>
      </c>
      <c r="AN321" s="18">
        <v>912715.95440000005</v>
      </c>
      <c r="AO321" s="18">
        <v>19253.2068</v>
      </c>
      <c r="AP321" s="18">
        <f>Table2[[#This Row],[Indirect  &amp; Induced Tax Revenue
Through Current FY]]+Table2[[#This Row],[Indirect  &amp; Induced Tax Revenue
Next FY &amp; After]]</f>
        <v>931969.16120000009</v>
      </c>
      <c r="AQ321" s="18">
        <v>243526.345</v>
      </c>
      <c r="AR321" s="18">
        <v>1655703.9469999999</v>
      </c>
      <c r="AS321" s="18">
        <v>39055.145299999996</v>
      </c>
      <c r="AT321" s="18">
        <f>Table2[[#This Row],[Total Tax Revenue Generated
Through Current FY]]+Table2[[#This Row],[Total Tax Revenues Generated 
Next FY &amp; After]]</f>
        <v>1694759.0922999999</v>
      </c>
      <c r="AU321" s="18">
        <f>VLOOKUP(A:A,[1]AssistancePivot!$1:$1048576,86,FALSE)</f>
        <v>10717.447399999999</v>
      </c>
      <c r="AV321" s="18">
        <v>4584.8388000000004</v>
      </c>
      <c r="AW321" s="18">
        <v>0</v>
      </c>
      <c r="AX321" s="18">
        <v>4584.8388000000004</v>
      </c>
      <c r="AY321" s="18">
        <v>0</v>
      </c>
      <c r="AZ321" s="18">
        <v>0</v>
      </c>
      <c r="BA321" s="18">
        <v>0</v>
      </c>
      <c r="BB321" s="18">
        <f>Table2[[#This Row],[MRT Savings
Through Current FY]]+Table2[[#This Row],[MRT Savings
Next FY &amp; After]]</f>
        <v>0</v>
      </c>
      <c r="BC321" s="18">
        <v>0</v>
      </c>
      <c r="BD321" s="18">
        <v>6082.8606</v>
      </c>
      <c r="BE321" s="18">
        <v>0</v>
      </c>
      <c r="BF321" s="18">
        <f>Table2[[#This Row],[ST Savings
Through Current FY]]+Table2[[#This Row],[ST Savings
Next FY &amp; After]]</f>
        <v>6082.8606</v>
      </c>
      <c r="BG321" s="18">
        <v>0</v>
      </c>
      <c r="BH321" s="18">
        <v>63.611699999999999</v>
      </c>
      <c r="BI321" s="18">
        <v>0</v>
      </c>
      <c r="BJ321" s="18">
        <f>Table2[[#This Row],[Energy Savings
Through Current FY]]+Table2[[#This Row],[Energy Savings
Next FY &amp; After]]</f>
        <v>63.611699999999999</v>
      </c>
      <c r="BK321" s="18">
        <v>0</v>
      </c>
      <c r="BL321" s="18">
        <v>0</v>
      </c>
      <c r="BM321" s="18">
        <v>0</v>
      </c>
      <c r="BN321" s="18">
        <f>Table2[[#This Row],[Bond Savings
Through Current FY]]+Table2[[#This Row],[Bond Savings
Next FY &amp; After]]</f>
        <v>0</v>
      </c>
      <c r="BO321" s="18">
        <v>10717.447399999999</v>
      </c>
      <c r="BP321" s="18">
        <v>10731.311100000001</v>
      </c>
      <c r="BQ321" s="18">
        <v>0</v>
      </c>
      <c r="BR321" s="18">
        <f>Table2[[#This Row],[Total Savings
Through Current FY]]+Table2[[#This Row],[Total Savings
Next FY &amp; After]]</f>
        <v>10731.311100000001</v>
      </c>
      <c r="BS321" s="18">
        <v>0</v>
      </c>
      <c r="BT321" s="18">
        <v>525.41980000000001</v>
      </c>
      <c r="BU321" s="18">
        <v>0</v>
      </c>
      <c r="BV321" s="18">
        <f>Table2[[#This Row],[Recapture, Cancellation, or Reduction
Through Current FY]]+Table2[[#This Row],[Recapture, Cancellation, or Reduction
Next FY &amp; After]]</f>
        <v>525.41980000000001</v>
      </c>
      <c r="BW321" s="18">
        <v>0</v>
      </c>
      <c r="BX321" s="18">
        <v>0</v>
      </c>
      <c r="BY321" s="18">
        <v>0</v>
      </c>
      <c r="BZ321" s="18">
        <f>Table2[[#This Row],[Penalty Paid
Through Current FY]]+Table2[[#This Row],[Penalty Paid
Next FY &amp; After]]</f>
        <v>0</v>
      </c>
      <c r="CA321" s="18">
        <v>0</v>
      </c>
      <c r="CB321" s="18">
        <v>525.41980000000001</v>
      </c>
      <c r="CC321" s="18">
        <v>0</v>
      </c>
      <c r="CD321" s="18">
        <f>Table2[[#This Row],[Total Recapture &amp; Penalties
Through Current FY]]+Table2[[#This Row],[Total Recapture &amp; Penalties
Next FY &amp; After]]</f>
        <v>525.41980000000001</v>
      </c>
      <c r="CE321" s="18">
        <v>232808.8976</v>
      </c>
      <c r="CF321" s="18">
        <v>1645498.0556999999</v>
      </c>
      <c r="CG321" s="18">
        <v>39055.145299999996</v>
      </c>
      <c r="CH321" s="18">
        <f>Table2[[#This Row],[Total Net Tax Revenue Generated
Through Current FY]]+Table2[[#This Row],[Total Net Tax Revenue Generated
Next FY &amp; After]]</f>
        <v>1684553.2009999999</v>
      </c>
      <c r="CI321" s="18">
        <v>0</v>
      </c>
      <c r="CJ321" s="18">
        <v>0</v>
      </c>
      <c r="CK321" s="18">
        <v>0</v>
      </c>
      <c r="CL321" s="18">
        <v>0</v>
      </c>
      <c r="CM321" s="43">
        <v>5526</v>
      </c>
      <c r="CN321" s="43">
        <v>0</v>
      </c>
      <c r="CO321" s="43">
        <v>0</v>
      </c>
      <c r="CP321" s="43">
        <v>0</v>
      </c>
      <c r="CQ321" s="43">
        <f>Table2[[#This Row],[Total Number of Industrial Jobs]]+Table2[[#This Row],[Total Number of Restaurant Jobs]]+Table2[[#This Row],[Total Number of Retail Jobs]]+Table2[[#This Row],[Total Number of Other Jobs]]</f>
        <v>5526</v>
      </c>
      <c r="CR321" s="43">
        <v>5526</v>
      </c>
      <c r="CS321" s="43">
        <v>0</v>
      </c>
      <c r="CT321" s="43">
        <v>0</v>
      </c>
      <c r="CU321" s="43">
        <v>0</v>
      </c>
      <c r="CV321" s="43">
        <f>Table2[[#This Row],[Number of Industrial Jobs Earning a Living Wage or more]]+Table2[[#This Row],[Number of Restaurant Jobs Earning a Living Wage or more]]+Table2[[#This Row],[Number of Retail Jobs Earning a Living Wage or more]]+Table2[[#This Row],[Number of Other Jobs Earning a Living Wage or more]]</f>
        <v>5526</v>
      </c>
      <c r="CW321" s="47">
        <v>100</v>
      </c>
      <c r="CX321" s="47">
        <v>0</v>
      </c>
      <c r="CY321" s="47">
        <v>0</v>
      </c>
      <c r="CZ321" s="47">
        <v>0</v>
      </c>
      <c r="DA321" s="42">
        <v>1</v>
      </c>
      <c r="DB321" s="4"/>
      <c r="DE321" s="3"/>
      <c r="DF321" s="4"/>
      <c r="DG321" s="4"/>
      <c r="DH321" s="11"/>
      <c r="DI321" s="3"/>
      <c r="DJ321" s="1"/>
      <c r="DK321" s="1"/>
      <c r="DL321" s="1"/>
    </row>
    <row r="322" spans="1:116" x14ac:dyDescent="0.2">
      <c r="A322" s="12">
        <v>94190</v>
      </c>
      <c r="B322" s="14" t="s">
        <v>1171</v>
      </c>
      <c r="C322" s="15" t="s">
        <v>1524</v>
      </c>
      <c r="D322" s="15" t="s">
        <v>1173</v>
      </c>
      <c r="E322" s="25" t="s">
        <v>1818</v>
      </c>
      <c r="F322" s="26" t="s">
        <v>477</v>
      </c>
      <c r="G322" s="16">
        <v>20685000</v>
      </c>
      <c r="H322" s="14" t="s">
        <v>91</v>
      </c>
      <c r="I322" s="14" t="s">
        <v>1172</v>
      </c>
      <c r="J322" s="12">
        <v>33</v>
      </c>
      <c r="K322" s="14" t="s">
        <v>12</v>
      </c>
      <c r="L322" s="15" t="s">
        <v>1942</v>
      </c>
      <c r="M322" s="15" t="s">
        <v>2376</v>
      </c>
      <c r="N322" s="15">
        <v>7500</v>
      </c>
      <c r="O322" s="15">
        <v>24240</v>
      </c>
      <c r="P322" s="13">
        <v>37</v>
      </c>
      <c r="Q322" s="13">
        <v>2</v>
      </c>
      <c r="R322" s="13">
        <v>0</v>
      </c>
      <c r="S322" s="13">
        <v>0</v>
      </c>
      <c r="T322" s="13">
        <v>0</v>
      </c>
      <c r="U322" s="13">
        <v>0</v>
      </c>
      <c r="V322" s="13">
        <v>35</v>
      </c>
      <c r="W322" s="13">
        <v>0</v>
      </c>
      <c r="X322" s="13">
        <v>0</v>
      </c>
      <c r="Y322" s="13">
        <v>35</v>
      </c>
      <c r="Z322" s="13">
        <v>35</v>
      </c>
      <c r="AA322" s="13">
        <v>65.714285714285708</v>
      </c>
      <c r="AB322" s="13" t="s">
        <v>16</v>
      </c>
      <c r="AC322" s="13" t="s">
        <v>17</v>
      </c>
      <c r="AD322" s="17">
        <v>0</v>
      </c>
      <c r="AE322" s="13">
        <v>0</v>
      </c>
      <c r="AF322" s="13">
        <v>0</v>
      </c>
      <c r="AG322" s="13">
        <v>0</v>
      </c>
      <c r="AH322" s="13">
        <v>0</v>
      </c>
      <c r="AI322" s="18">
        <v>81.762</v>
      </c>
      <c r="AJ322" s="18">
        <v>695.80539999999996</v>
      </c>
      <c r="AK322" s="18">
        <v>642.86260000000004</v>
      </c>
      <c r="AL322" s="27">
        <f>Table2[[#This Row],[Direct Tax Revenue
Through Current FY]]+Table2[[#This Row],[Direct Tax Revenue
Next FY &amp; After]]</f>
        <v>1338.6680000000001</v>
      </c>
      <c r="AM322" s="18">
        <v>141.14689999999999</v>
      </c>
      <c r="AN322" s="18">
        <v>624.72590000000002</v>
      </c>
      <c r="AO322" s="18">
        <v>1109.7822000000001</v>
      </c>
      <c r="AP322" s="18">
        <f>Table2[[#This Row],[Indirect  &amp; Induced Tax Revenue
Through Current FY]]+Table2[[#This Row],[Indirect  &amp; Induced Tax Revenue
Next FY &amp; After]]</f>
        <v>1734.5081</v>
      </c>
      <c r="AQ322" s="18">
        <v>222.90889999999999</v>
      </c>
      <c r="AR322" s="18">
        <v>1320.5313000000001</v>
      </c>
      <c r="AS322" s="18">
        <v>1752.6448</v>
      </c>
      <c r="AT322" s="18">
        <f>Table2[[#This Row],[Total Tax Revenue Generated
Through Current FY]]+Table2[[#This Row],[Total Tax Revenues Generated 
Next FY &amp; After]]</f>
        <v>3073.1761000000001</v>
      </c>
      <c r="AU322" s="18">
        <f>VLOOKUP(A:A,[1]AssistancePivot!$1:$1048576,86,FALSE)</f>
        <v>0</v>
      </c>
      <c r="AV322" s="18">
        <v>0</v>
      </c>
      <c r="AW322" s="18">
        <v>0</v>
      </c>
      <c r="AX322" s="18">
        <v>0</v>
      </c>
      <c r="AY322" s="18">
        <v>0</v>
      </c>
      <c r="AZ322" s="18">
        <v>338.24110000000002</v>
      </c>
      <c r="BA322" s="18">
        <v>0</v>
      </c>
      <c r="BB322" s="18">
        <f>Table2[[#This Row],[MRT Savings
Through Current FY]]+Table2[[#This Row],[MRT Savings
Next FY &amp; After]]</f>
        <v>338.24110000000002</v>
      </c>
      <c r="BC322" s="18">
        <v>0</v>
      </c>
      <c r="BD322" s="18">
        <v>0</v>
      </c>
      <c r="BE322" s="18">
        <v>0</v>
      </c>
      <c r="BF322" s="18">
        <f>Table2[[#This Row],[ST Savings
Through Current FY]]+Table2[[#This Row],[ST Savings
Next FY &amp; After]]</f>
        <v>0</v>
      </c>
      <c r="BG322" s="18">
        <v>0</v>
      </c>
      <c r="BH322" s="18">
        <v>0</v>
      </c>
      <c r="BI322" s="18">
        <v>0</v>
      </c>
      <c r="BJ322" s="18">
        <f>Table2[[#This Row],[Energy Savings
Through Current FY]]+Table2[[#This Row],[Energy Savings
Next FY &amp; After]]</f>
        <v>0</v>
      </c>
      <c r="BK322" s="18">
        <v>19.166699999999999</v>
      </c>
      <c r="BL322" s="18">
        <v>61.4482</v>
      </c>
      <c r="BM322" s="18">
        <v>124.4316</v>
      </c>
      <c r="BN322" s="18">
        <f>Table2[[#This Row],[Bond Savings
Through Current FY]]+Table2[[#This Row],[Bond Savings
Next FY &amp; After]]</f>
        <v>185.87979999999999</v>
      </c>
      <c r="BO322" s="18">
        <v>19.166699999999999</v>
      </c>
      <c r="BP322" s="18">
        <v>399.6893</v>
      </c>
      <c r="BQ322" s="18">
        <v>124.4316</v>
      </c>
      <c r="BR322" s="18">
        <f>Table2[[#This Row],[Total Savings
Through Current FY]]+Table2[[#This Row],[Total Savings
Next FY &amp; After]]</f>
        <v>524.12090000000001</v>
      </c>
      <c r="BS322" s="18">
        <v>0</v>
      </c>
      <c r="BT322" s="18">
        <v>0</v>
      </c>
      <c r="BU322" s="18">
        <v>0</v>
      </c>
      <c r="BV322" s="18">
        <f>Table2[[#This Row],[Recapture, Cancellation, or Reduction
Through Current FY]]+Table2[[#This Row],[Recapture, Cancellation, or Reduction
Next FY &amp; After]]</f>
        <v>0</v>
      </c>
      <c r="BW322" s="18">
        <v>0</v>
      </c>
      <c r="BX322" s="18">
        <v>0</v>
      </c>
      <c r="BY322" s="18">
        <v>0</v>
      </c>
      <c r="BZ322" s="18">
        <f>Table2[[#This Row],[Penalty Paid
Through Current FY]]+Table2[[#This Row],[Penalty Paid
Next FY &amp; After]]</f>
        <v>0</v>
      </c>
      <c r="CA322" s="18">
        <v>0</v>
      </c>
      <c r="CB322" s="18">
        <v>0</v>
      </c>
      <c r="CC322" s="18">
        <v>0</v>
      </c>
      <c r="CD322" s="18">
        <f>Table2[[#This Row],[Total Recapture &amp; Penalties
Through Current FY]]+Table2[[#This Row],[Total Recapture &amp; Penalties
Next FY &amp; After]]</f>
        <v>0</v>
      </c>
      <c r="CE322" s="18">
        <v>203.7422</v>
      </c>
      <c r="CF322" s="18">
        <v>920.84199999999998</v>
      </c>
      <c r="CG322" s="18">
        <v>1628.2131999999999</v>
      </c>
      <c r="CH322" s="18">
        <f>Table2[[#This Row],[Total Net Tax Revenue Generated
Through Current FY]]+Table2[[#This Row],[Total Net Tax Revenue Generated
Next FY &amp; After]]</f>
        <v>2549.0551999999998</v>
      </c>
      <c r="CI322" s="18">
        <v>0</v>
      </c>
      <c r="CJ322" s="18">
        <v>0</v>
      </c>
      <c r="CK322" s="18">
        <v>0</v>
      </c>
      <c r="CL322" s="18">
        <v>0</v>
      </c>
      <c r="CM322" s="43">
        <v>0</v>
      </c>
      <c r="CN322" s="43">
        <v>0</v>
      </c>
      <c r="CO322" s="43">
        <v>0</v>
      </c>
      <c r="CP322" s="43">
        <v>0</v>
      </c>
      <c r="CQ322" s="43">
        <f>Table2[[#This Row],[Total Number of Industrial Jobs]]+Table2[[#This Row],[Total Number of Restaurant Jobs]]+Table2[[#This Row],[Total Number of Retail Jobs]]+Table2[[#This Row],[Total Number of Other Jobs]]</f>
        <v>0</v>
      </c>
      <c r="CR322" s="43">
        <v>0</v>
      </c>
      <c r="CS322" s="43">
        <v>0</v>
      </c>
      <c r="CT322" s="43">
        <v>0</v>
      </c>
      <c r="CU322" s="43">
        <v>0</v>
      </c>
      <c r="CV322" s="43">
        <f>Table2[[#This Row],[Number of Industrial Jobs Earning a Living Wage or more]]+Table2[[#This Row],[Number of Restaurant Jobs Earning a Living Wage or more]]+Table2[[#This Row],[Number of Retail Jobs Earning a Living Wage or more]]+Table2[[#This Row],[Number of Other Jobs Earning a Living Wage or more]]</f>
        <v>0</v>
      </c>
      <c r="CW322" s="47">
        <v>0</v>
      </c>
      <c r="CX322" s="47">
        <v>0</v>
      </c>
      <c r="CY322" s="47">
        <v>0</v>
      </c>
      <c r="CZ322" s="47">
        <v>0</v>
      </c>
      <c r="DA322" s="42"/>
      <c r="DB322" s="4"/>
      <c r="DE322" s="3"/>
      <c r="DF322" s="4"/>
      <c r="DG322" s="4"/>
      <c r="DH322" s="11"/>
      <c r="DI322" s="3"/>
      <c r="DJ322" s="1"/>
      <c r="DK322" s="1"/>
      <c r="DL322" s="1"/>
    </row>
    <row r="323" spans="1:116" x14ac:dyDescent="0.2">
      <c r="A323" s="12">
        <v>94223</v>
      </c>
      <c r="B323" s="14" t="s">
        <v>1249</v>
      </c>
      <c r="C323" s="15" t="s">
        <v>1524</v>
      </c>
      <c r="D323" s="15" t="s">
        <v>1251</v>
      </c>
      <c r="E323" s="25" t="s">
        <v>1832</v>
      </c>
      <c r="F323" s="26" t="s">
        <v>477</v>
      </c>
      <c r="G323" s="16">
        <v>51160000</v>
      </c>
      <c r="H323" s="14" t="s">
        <v>91</v>
      </c>
      <c r="I323" s="14" t="s">
        <v>1250</v>
      </c>
      <c r="J323" s="12">
        <v>49</v>
      </c>
      <c r="K323" s="14" t="s">
        <v>106</v>
      </c>
      <c r="L323" s="15" t="s">
        <v>2397</v>
      </c>
      <c r="M323" s="15" t="s">
        <v>2052</v>
      </c>
      <c r="N323" s="15">
        <v>51560</v>
      </c>
      <c r="O323" s="15">
        <v>51560</v>
      </c>
      <c r="P323" s="13">
        <v>90</v>
      </c>
      <c r="Q323" s="13">
        <v>40</v>
      </c>
      <c r="R323" s="13">
        <v>0</v>
      </c>
      <c r="S323" s="13">
        <v>0</v>
      </c>
      <c r="T323" s="13">
        <v>0</v>
      </c>
      <c r="U323" s="13">
        <v>0</v>
      </c>
      <c r="V323" s="13">
        <v>0</v>
      </c>
      <c r="W323" s="13">
        <v>0</v>
      </c>
      <c r="X323" s="13">
        <v>20</v>
      </c>
      <c r="Y323" s="13">
        <v>0</v>
      </c>
      <c r="Z323" s="13">
        <v>0</v>
      </c>
      <c r="AA323" s="13">
        <v>0</v>
      </c>
      <c r="AB323" s="13" t="s">
        <v>17</v>
      </c>
      <c r="AC323" s="13" t="s">
        <v>17</v>
      </c>
      <c r="AD323" s="17">
        <v>0</v>
      </c>
      <c r="AE323" s="13">
        <v>0</v>
      </c>
      <c r="AF323" s="13">
        <v>0</v>
      </c>
      <c r="AG323" s="13">
        <v>0</v>
      </c>
      <c r="AH323" s="13">
        <v>0</v>
      </c>
      <c r="AI323" s="18">
        <v>85.051100000000005</v>
      </c>
      <c r="AJ323" s="18">
        <v>934.88160000000005</v>
      </c>
      <c r="AK323" s="18">
        <v>0</v>
      </c>
      <c r="AL323" s="27">
        <f>Table2[[#This Row],[Direct Tax Revenue
Through Current FY]]+Table2[[#This Row],[Direct Tax Revenue
Next FY &amp; After]]</f>
        <v>934.88160000000005</v>
      </c>
      <c r="AM323" s="18">
        <v>147.7568</v>
      </c>
      <c r="AN323" s="18">
        <v>139.06530000000001</v>
      </c>
      <c r="AO323" s="18">
        <v>1845.7932000000001</v>
      </c>
      <c r="AP323" s="18">
        <f>Table2[[#This Row],[Indirect  &amp; Induced Tax Revenue
Through Current FY]]+Table2[[#This Row],[Indirect  &amp; Induced Tax Revenue
Next FY &amp; After]]</f>
        <v>1984.8585</v>
      </c>
      <c r="AQ323" s="18">
        <v>232.80789999999999</v>
      </c>
      <c r="AR323" s="18">
        <v>1073.9468999999999</v>
      </c>
      <c r="AS323" s="18">
        <v>1845.7932000000001</v>
      </c>
      <c r="AT323" s="18">
        <f>Table2[[#This Row],[Total Tax Revenue Generated
Through Current FY]]+Table2[[#This Row],[Total Tax Revenues Generated 
Next FY &amp; After]]</f>
        <v>2919.7401</v>
      </c>
      <c r="AU323" s="18">
        <f>VLOOKUP(A:A,[1]AssistancePivot!$1:$1048576,86,FALSE)</f>
        <v>0</v>
      </c>
      <c r="AV323" s="18">
        <v>0</v>
      </c>
      <c r="AW323" s="18">
        <v>0</v>
      </c>
      <c r="AX323" s="18">
        <v>0</v>
      </c>
      <c r="AY323" s="18">
        <v>0</v>
      </c>
      <c r="AZ323" s="18">
        <v>854.83349999999996</v>
      </c>
      <c r="BA323" s="18">
        <v>0</v>
      </c>
      <c r="BB323" s="18">
        <f>Table2[[#This Row],[MRT Savings
Through Current FY]]+Table2[[#This Row],[MRT Savings
Next FY &amp; After]]</f>
        <v>854.83349999999996</v>
      </c>
      <c r="BC323" s="18">
        <v>0</v>
      </c>
      <c r="BD323" s="18">
        <v>0</v>
      </c>
      <c r="BE323" s="18">
        <v>0</v>
      </c>
      <c r="BF323" s="18">
        <f>Table2[[#This Row],[ST Savings
Through Current FY]]+Table2[[#This Row],[ST Savings
Next FY &amp; After]]</f>
        <v>0</v>
      </c>
      <c r="BG323" s="18">
        <v>0</v>
      </c>
      <c r="BH323" s="18">
        <v>0</v>
      </c>
      <c r="BI323" s="18">
        <v>0</v>
      </c>
      <c r="BJ323" s="18">
        <f>Table2[[#This Row],[Energy Savings
Through Current FY]]+Table2[[#This Row],[Energy Savings
Next FY &amp; After]]</f>
        <v>0</v>
      </c>
      <c r="BK323" s="18">
        <v>35.170299999999997</v>
      </c>
      <c r="BL323" s="18">
        <v>50.686599999999999</v>
      </c>
      <c r="BM323" s="18">
        <v>462.20429999999999</v>
      </c>
      <c r="BN323" s="18">
        <f>Table2[[#This Row],[Bond Savings
Through Current FY]]+Table2[[#This Row],[Bond Savings
Next FY &amp; After]]</f>
        <v>512.89089999999999</v>
      </c>
      <c r="BO323" s="18">
        <v>35.170299999999997</v>
      </c>
      <c r="BP323" s="18">
        <v>905.52009999999996</v>
      </c>
      <c r="BQ323" s="18">
        <v>462.20429999999999</v>
      </c>
      <c r="BR323" s="18">
        <f>Table2[[#This Row],[Total Savings
Through Current FY]]+Table2[[#This Row],[Total Savings
Next FY &amp; After]]</f>
        <v>1367.7244000000001</v>
      </c>
      <c r="BS323" s="18">
        <v>0</v>
      </c>
      <c r="BT323" s="18">
        <v>0</v>
      </c>
      <c r="BU323" s="18">
        <v>0</v>
      </c>
      <c r="BV323" s="18">
        <f>Table2[[#This Row],[Recapture, Cancellation, or Reduction
Through Current FY]]+Table2[[#This Row],[Recapture, Cancellation, or Reduction
Next FY &amp; After]]</f>
        <v>0</v>
      </c>
      <c r="BW323" s="18">
        <v>0</v>
      </c>
      <c r="BX323" s="18">
        <v>0</v>
      </c>
      <c r="BY323" s="18">
        <v>0</v>
      </c>
      <c r="BZ323" s="18">
        <f>Table2[[#This Row],[Penalty Paid
Through Current FY]]+Table2[[#This Row],[Penalty Paid
Next FY &amp; After]]</f>
        <v>0</v>
      </c>
      <c r="CA323" s="18">
        <v>0</v>
      </c>
      <c r="CB323" s="18">
        <v>0</v>
      </c>
      <c r="CC323" s="18">
        <v>0</v>
      </c>
      <c r="CD323" s="18">
        <f>Table2[[#This Row],[Total Recapture &amp; Penalties
Through Current FY]]+Table2[[#This Row],[Total Recapture &amp; Penalties
Next FY &amp; After]]</f>
        <v>0</v>
      </c>
      <c r="CE323" s="18">
        <v>197.63759999999999</v>
      </c>
      <c r="CF323" s="18">
        <v>168.42679999999999</v>
      </c>
      <c r="CG323" s="18">
        <v>1383.5889</v>
      </c>
      <c r="CH323" s="18">
        <f>Table2[[#This Row],[Total Net Tax Revenue Generated
Through Current FY]]+Table2[[#This Row],[Total Net Tax Revenue Generated
Next FY &amp; After]]</f>
        <v>1552.0156999999999</v>
      </c>
      <c r="CI323" s="18">
        <v>0</v>
      </c>
      <c r="CJ323" s="18">
        <v>0</v>
      </c>
      <c r="CK323" s="18">
        <v>0</v>
      </c>
      <c r="CL323" s="18">
        <v>0</v>
      </c>
      <c r="CM323" s="43">
        <v>0</v>
      </c>
      <c r="CN323" s="43">
        <v>0</v>
      </c>
      <c r="CO323" s="43">
        <v>0</v>
      </c>
      <c r="CP323" s="43">
        <v>0</v>
      </c>
      <c r="CQ323" s="43">
        <f>Table2[[#This Row],[Total Number of Industrial Jobs]]+Table2[[#This Row],[Total Number of Restaurant Jobs]]+Table2[[#This Row],[Total Number of Retail Jobs]]+Table2[[#This Row],[Total Number of Other Jobs]]</f>
        <v>0</v>
      </c>
      <c r="CR323" s="43">
        <v>0</v>
      </c>
      <c r="CS323" s="43">
        <v>0</v>
      </c>
      <c r="CT323" s="43">
        <v>0</v>
      </c>
      <c r="CU323" s="43">
        <v>0</v>
      </c>
      <c r="CV323" s="43">
        <f>Table2[[#This Row],[Number of Industrial Jobs Earning a Living Wage or more]]+Table2[[#This Row],[Number of Restaurant Jobs Earning a Living Wage or more]]+Table2[[#This Row],[Number of Retail Jobs Earning a Living Wage or more]]+Table2[[#This Row],[Number of Other Jobs Earning a Living Wage or more]]</f>
        <v>0</v>
      </c>
      <c r="CW323" s="47">
        <v>0</v>
      </c>
      <c r="CX323" s="47">
        <v>0</v>
      </c>
      <c r="CY323" s="47">
        <v>0</v>
      </c>
      <c r="CZ323" s="47">
        <v>0</v>
      </c>
      <c r="DA323" s="42"/>
      <c r="DB323" s="4"/>
      <c r="DE323" s="3"/>
      <c r="DF323" s="4"/>
      <c r="DG323" s="4"/>
      <c r="DH323" s="11"/>
      <c r="DI323" s="3"/>
      <c r="DJ323" s="1"/>
      <c r="DK323" s="1"/>
      <c r="DL323" s="1"/>
    </row>
    <row r="324" spans="1:116" x14ac:dyDescent="0.2">
      <c r="A324" s="12">
        <v>93874</v>
      </c>
      <c r="B324" s="14" t="s">
        <v>626</v>
      </c>
      <c r="C324" s="15" t="s">
        <v>1509</v>
      </c>
      <c r="D324" s="15" t="s">
        <v>628</v>
      </c>
      <c r="E324" s="25" t="s">
        <v>1726</v>
      </c>
      <c r="F324" s="26" t="s">
        <v>452</v>
      </c>
      <c r="G324" s="16">
        <v>5000000</v>
      </c>
      <c r="H324" s="14"/>
      <c r="I324" s="14" t="s">
        <v>627</v>
      </c>
      <c r="J324" s="12">
        <v>1</v>
      </c>
      <c r="K324" s="14" t="s">
        <v>94</v>
      </c>
      <c r="L324" s="15" t="s">
        <v>2202</v>
      </c>
      <c r="M324" s="15" t="s">
        <v>1943</v>
      </c>
      <c r="N324" s="15">
        <v>30912</v>
      </c>
      <c r="O324" s="15">
        <v>170000</v>
      </c>
      <c r="P324" s="13">
        <v>0</v>
      </c>
      <c r="Q324" s="13">
        <v>0</v>
      </c>
      <c r="R324" s="13">
        <v>0</v>
      </c>
      <c r="S324" s="13">
        <v>0</v>
      </c>
      <c r="T324" s="13">
        <v>2</v>
      </c>
      <c r="U324" s="13">
        <v>0</v>
      </c>
      <c r="V324" s="13">
        <v>275</v>
      </c>
      <c r="W324" s="13">
        <v>11</v>
      </c>
      <c r="X324" s="13">
        <v>0</v>
      </c>
      <c r="Y324" s="13">
        <v>288</v>
      </c>
      <c r="Z324" s="13">
        <v>287</v>
      </c>
      <c r="AA324" s="13">
        <v>32.638888888888893</v>
      </c>
      <c r="AB324" s="13" t="s">
        <v>16</v>
      </c>
      <c r="AC324" s="13" t="s">
        <v>17</v>
      </c>
      <c r="AD324" s="17">
        <v>0</v>
      </c>
      <c r="AE324" s="13">
        <v>0</v>
      </c>
      <c r="AF324" s="13">
        <v>0</v>
      </c>
      <c r="AG324" s="13">
        <v>0</v>
      </c>
      <c r="AH324" s="13">
        <v>0</v>
      </c>
      <c r="AI324" s="18">
        <v>568.32410000000004</v>
      </c>
      <c r="AJ324" s="18">
        <v>2710.6154000000001</v>
      </c>
      <c r="AK324" s="18">
        <v>320.80930000000001</v>
      </c>
      <c r="AL324" s="27">
        <f>Table2[[#This Row],[Direct Tax Revenue
Through Current FY]]+Table2[[#This Row],[Direct Tax Revenue
Next FY &amp; After]]</f>
        <v>3031.4247</v>
      </c>
      <c r="AM324" s="18">
        <v>1065.5518999999999</v>
      </c>
      <c r="AN324" s="18">
        <v>5604.3262999999997</v>
      </c>
      <c r="AO324" s="18">
        <v>601.48609999999996</v>
      </c>
      <c r="AP324" s="18">
        <f>Table2[[#This Row],[Indirect  &amp; Induced Tax Revenue
Through Current FY]]+Table2[[#This Row],[Indirect  &amp; Induced Tax Revenue
Next FY &amp; After]]</f>
        <v>6205.8123999999998</v>
      </c>
      <c r="AQ324" s="18">
        <v>1633.876</v>
      </c>
      <c r="AR324" s="18">
        <v>8314.9416999999994</v>
      </c>
      <c r="AS324" s="18">
        <v>922.29539999999997</v>
      </c>
      <c r="AT324" s="18">
        <f>Table2[[#This Row],[Total Tax Revenue Generated
Through Current FY]]+Table2[[#This Row],[Total Tax Revenues Generated 
Next FY &amp; After]]</f>
        <v>9237.2370999999985</v>
      </c>
      <c r="AU324" s="18">
        <f>VLOOKUP(A:A,[1]AssistancePivot!$1:$1048576,86,FALSE)</f>
        <v>0</v>
      </c>
      <c r="AV324" s="18">
        <v>0</v>
      </c>
      <c r="AW324" s="18">
        <v>0</v>
      </c>
      <c r="AX324" s="18">
        <v>0</v>
      </c>
      <c r="AY324" s="18">
        <v>0</v>
      </c>
      <c r="AZ324" s="18">
        <v>0</v>
      </c>
      <c r="BA324" s="18">
        <v>0</v>
      </c>
      <c r="BB324" s="18">
        <f>Table2[[#This Row],[MRT Savings
Through Current FY]]+Table2[[#This Row],[MRT Savings
Next FY &amp; After]]</f>
        <v>0</v>
      </c>
      <c r="BC324" s="18">
        <v>0</v>
      </c>
      <c r="BD324" s="18">
        <v>0</v>
      </c>
      <c r="BE324" s="18">
        <v>0</v>
      </c>
      <c r="BF324" s="18">
        <f>Table2[[#This Row],[ST Savings
Through Current FY]]+Table2[[#This Row],[ST Savings
Next FY &amp; After]]</f>
        <v>0</v>
      </c>
      <c r="BG324" s="18">
        <v>0</v>
      </c>
      <c r="BH324" s="18">
        <v>0</v>
      </c>
      <c r="BI324" s="18">
        <v>0</v>
      </c>
      <c r="BJ324" s="18">
        <f>Table2[[#This Row],[Energy Savings
Through Current FY]]+Table2[[#This Row],[Energy Savings
Next FY &amp; After]]</f>
        <v>0</v>
      </c>
      <c r="BK324" s="18">
        <v>0</v>
      </c>
      <c r="BL324" s="18">
        <v>0</v>
      </c>
      <c r="BM324" s="18">
        <v>0</v>
      </c>
      <c r="BN324" s="18">
        <f>Table2[[#This Row],[Bond Savings
Through Current FY]]+Table2[[#This Row],[Bond Savings
Next FY &amp; After]]</f>
        <v>0</v>
      </c>
      <c r="BO324" s="18">
        <v>0</v>
      </c>
      <c r="BP324" s="18">
        <v>0</v>
      </c>
      <c r="BQ324" s="18">
        <v>0</v>
      </c>
      <c r="BR324" s="18">
        <f>Table2[[#This Row],[Total Savings
Through Current FY]]+Table2[[#This Row],[Total Savings
Next FY &amp; After]]</f>
        <v>0</v>
      </c>
      <c r="BS324" s="18">
        <v>0</v>
      </c>
      <c r="BT324" s="18">
        <v>0</v>
      </c>
      <c r="BU324" s="18">
        <v>0</v>
      </c>
      <c r="BV324" s="18">
        <f>Table2[[#This Row],[Recapture, Cancellation, or Reduction
Through Current FY]]+Table2[[#This Row],[Recapture, Cancellation, or Reduction
Next FY &amp; After]]</f>
        <v>0</v>
      </c>
      <c r="BW324" s="18">
        <v>0</v>
      </c>
      <c r="BX324" s="18">
        <v>0</v>
      </c>
      <c r="BY324" s="18">
        <v>0</v>
      </c>
      <c r="BZ324" s="18">
        <f>Table2[[#This Row],[Penalty Paid
Through Current FY]]+Table2[[#This Row],[Penalty Paid
Next FY &amp; After]]</f>
        <v>0</v>
      </c>
      <c r="CA324" s="18">
        <v>0</v>
      </c>
      <c r="CB324" s="18">
        <v>0</v>
      </c>
      <c r="CC324" s="18">
        <v>0</v>
      </c>
      <c r="CD324" s="18">
        <f>Table2[[#This Row],[Total Recapture &amp; Penalties
Through Current FY]]+Table2[[#This Row],[Total Recapture &amp; Penalties
Next FY &amp; After]]</f>
        <v>0</v>
      </c>
      <c r="CE324" s="18">
        <v>1633.876</v>
      </c>
      <c r="CF324" s="18">
        <v>8314.9416999999994</v>
      </c>
      <c r="CG324" s="18">
        <v>922.29539999999997</v>
      </c>
      <c r="CH324" s="18">
        <f>Table2[[#This Row],[Total Net Tax Revenue Generated
Through Current FY]]+Table2[[#This Row],[Total Net Tax Revenue Generated
Next FY &amp; After]]</f>
        <v>9237.2370999999985</v>
      </c>
      <c r="CI324" s="18">
        <v>0</v>
      </c>
      <c r="CJ324" s="18">
        <v>0</v>
      </c>
      <c r="CK324" s="18">
        <v>0</v>
      </c>
      <c r="CL324" s="18">
        <v>0</v>
      </c>
      <c r="CM324" s="43">
        <v>0</v>
      </c>
      <c r="CN324" s="43">
        <v>0</v>
      </c>
      <c r="CO324" s="43">
        <v>0</v>
      </c>
      <c r="CP324" s="43">
        <v>288</v>
      </c>
      <c r="CQ324" s="43">
        <f>Table2[[#This Row],[Total Number of Industrial Jobs]]+Table2[[#This Row],[Total Number of Restaurant Jobs]]+Table2[[#This Row],[Total Number of Retail Jobs]]+Table2[[#This Row],[Total Number of Other Jobs]]</f>
        <v>288</v>
      </c>
      <c r="CR324" s="43">
        <v>0</v>
      </c>
      <c r="CS324" s="43">
        <v>0</v>
      </c>
      <c r="CT324" s="43">
        <v>0</v>
      </c>
      <c r="CU324" s="43">
        <v>288</v>
      </c>
      <c r="CV324" s="43">
        <f>Table2[[#This Row],[Number of Industrial Jobs Earning a Living Wage or more]]+Table2[[#This Row],[Number of Restaurant Jobs Earning a Living Wage or more]]+Table2[[#This Row],[Number of Retail Jobs Earning a Living Wage or more]]+Table2[[#This Row],[Number of Other Jobs Earning a Living Wage or more]]</f>
        <v>288</v>
      </c>
      <c r="CW324" s="47">
        <v>0</v>
      </c>
      <c r="CX324" s="47">
        <v>0</v>
      </c>
      <c r="CY324" s="47">
        <v>0</v>
      </c>
      <c r="CZ324" s="47">
        <v>100</v>
      </c>
      <c r="DA324" s="42">
        <v>1</v>
      </c>
      <c r="DB324" s="4"/>
      <c r="DE324" s="3"/>
      <c r="DF324" s="4"/>
      <c r="DG324" s="4"/>
      <c r="DH324" s="11"/>
      <c r="DI324" s="3"/>
      <c r="DJ324" s="1"/>
      <c r="DK324" s="1"/>
      <c r="DL324" s="1"/>
    </row>
    <row r="325" spans="1:116" x14ac:dyDescent="0.2">
      <c r="A325" s="12">
        <v>94110</v>
      </c>
      <c r="B325" s="14" t="s">
        <v>990</v>
      </c>
      <c r="C325" s="15" t="s">
        <v>1509</v>
      </c>
      <c r="D325" s="15" t="s">
        <v>810</v>
      </c>
      <c r="E325" s="25" t="s">
        <v>1742</v>
      </c>
      <c r="F325" s="26" t="s">
        <v>477</v>
      </c>
      <c r="G325" s="16">
        <v>140210000</v>
      </c>
      <c r="H325" s="14" t="s">
        <v>91</v>
      </c>
      <c r="I325" s="14" t="s">
        <v>991</v>
      </c>
      <c r="J325" s="12">
        <v>1</v>
      </c>
      <c r="K325" s="14" t="s">
        <v>94</v>
      </c>
      <c r="L325" s="15" t="s">
        <v>2313</v>
      </c>
      <c r="M325" s="15" t="s">
        <v>2045</v>
      </c>
      <c r="N325" s="15">
        <v>34129</v>
      </c>
      <c r="O325" s="15">
        <v>284000</v>
      </c>
      <c r="P325" s="13">
        <v>185</v>
      </c>
      <c r="Q325" s="13">
        <v>0</v>
      </c>
      <c r="R325" s="13">
        <v>0</v>
      </c>
      <c r="S325" s="13">
        <v>20</v>
      </c>
      <c r="T325" s="13">
        <v>9</v>
      </c>
      <c r="U325" s="13">
        <v>17</v>
      </c>
      <c r="V325" s="13">
        <v>132</v>
      </c>
      <c r="W325" s="13">
        <v>44</v>
      </c>
      <c r="X325" s="13">
        <v>0</v>
      </c>
      <c r="Y325" s="13">
        <v>222</v>
      </c>
      <c r="Z325" s="13">
        <v>207</v>
      </c>
      <c r="AA325" s="13">
        <v>49.099099099099099</v>
      </c>
      <c r="AB325" s="13" t="s">
        <v>16</v>
      </c>
      <c r="AC325" s="13" t="s">
        <v>17</v>
      </c>
      <c r="AD325" s="17">
        <v>0</v>
      </c>
      <c r="AE325" s="13">
        <v>0</v>
      </c>
      <c r="AF325" s="13">
        <v>0</v>
      </c>
      <c r="AG325" s="13">
        <v>0</v>
      </c>
      <c r="AH325" s="13">
        <v>0</v>
      </c>
      <c r="AI325" s="18">
        <v>409.90620000000001</v>
      </c>
      <c r="AJ325" s="18">
        <v>4154.8674000000001</v>
      </c>
      <c r="AK325" s="18">
        <v>5008.3698000000004</v>
      </c>
      <c r="AL325" s="27">
        <f>Table2[[#This Row],[Direct Tax Revenue
Through Current FY]]+Table2[[#This Row],[Direct Tax Revenue
Next FY &amp; After]]</f>
        <v>9163.2371999999996</v>
      </c>
      <c r="AM325" s="18">
        <v>768.53560000000004</v>
      </c>
      <c r="AN325" s="18">
        <v>4908.3185000000003</v>
      </c>
      <c r="AO325" s="18">
        <v>9390.2198000000008</v>
      </c>
      <c r="AP325" s="18">
        <f>Table2[[#This Row],[Indirect  &amp; Induced Tax Revenue
Through Current FY]]+Table2[[#This Row],[Indirect  &amp; Induced Tax Revenue
Next FY &amp; After]]</f>
        <v>14298.5383</v>
      </c>
      <c r="AQ325" s="18">
        <v>1178.4418000000001</v>
      </c>
      <c r="AR325" s="18">
        <v>9063.1859000000004</v>
      </c>
      <c r="AS325" s="18">
        <v>14398.589599999999</v>
      </c>
      <c r="AT325" s="18">
        <f>Table2[[#This Row],[Total Tax Revenue Generated
Through Current FY]]+Table2[[#This Row],[Total Tax Revenues Generated 
Next FY &amp; After]]</f>
        <v>23461.7755</v>
      </c>
      <c r="AU325" s="18">
        <f>VLOOKUP(A:A,[1]AssistancePivot!$1:$1048576,86,FALSE)</f>
        <v>0</v>
      </c>
      <c r="AV325" s="18">
        <v>0</v>
      </c>
      <c r="AW325" s="18">
        <v>0</v>
      </c>
      <c r="AX325" s="18">
        <v>0</v>
      </c>
      <c r="AY325" s="18">
        <v>0</v>
      </c>
      <c r="AZ325" s="18">
        <v>1707.8834999999999</v>
      </c>
      <c r="BA325" s="18">
        <v>0</v>
      </c>
      <c r="BB325" s="18">
        <f>Table2[[#This Row],[MRT Savings
Through Current FY]]+Table2[[#This Row],[MRT Savings
Next FY &amp; After]]</f>
        <v>1707.8834999999999</v>
      </c>
      <c r="BC325" s="18">
        <v>0</v>
      </c>
      <c r="BD325" s="18">
        <v>0</v>
      </c>
      <c r="BE325" s="18">
        <v>0</v>
      </c>
      <c r="BF325" s="18">
        <f>Table2[[#This Row],[ST Savings
Through Current FY]]+Table2[[#This Row],[ST Savings
Next FY &amp; After]]</f>
        <v>0</v>
      </c>
      <c r="BG325" s="18">
        <v>0</v>
      </c>
      <c r="BH325" s="18">
        <v>0</v>
      </c>
      <c r="BI325" s="18">
        <v>0</v>
      </c>
      <c r="BJ325" s="18">
        <f>Table2[[#This Row],[Energy Savings
Through Current FY]]+Table2[[#This Row],[Energy Savings
Next FY &amp; After]]</f>
        <v>0</v>
      </c>
      <c r="BK325" s="18">
        <v>111.42919999999999</v>
      </c>
      <c r="BL325" s="18">
        <v>621.99879999999996</v>
      </c>
      <c r="BM325" s="18">
        <v>949.97640000000001</v>
      </c>
      <c r="BN325" s="18">
        <f>Table2[[#This Row],[Bond Savings
Through Current FY]]+Table2[[#This Row],[Bond Savings
Next FY &amp; After]]</f>
        <v>1571.9751999999999</v>
      </c>
      <c r="BO325" s="18">
        <v>111.42919999999999</v>
      </c>
      <c r="BP325" s="18">
        <v>2329.8823000000002</v>
      </c>
      <c r="BQ325" s="18">
        <v>949.97640000000001</v>
      </c>
      <c r="BR325" s="18">
        <f>Table2[[#This Row],[Total Savings
Through Current FY]]+Table2[[#This Row],[Total Savings
Next FY &amp; After]]</f>
        <v>3279.8587000000002</v>
      </c>
      <c r="BS325" s="18">
        <v>0</v>
      </c>
      <c r="BT325" s="18">
        <v>0</v>
      </c>
      <c r="BU325" s="18">
        <v>0</v>
      </c>
      <c r="BV325" s="18">
        <f>Table2[[#This Row],[Recapture, Cancellation, or Reduction
Through Current FY]]+Table2[[#This Row],[Recapture, Cancellation, or Reduction
Next FY &amp; After]]</f>
        <v>0</v>
      </c>
      <c r="BW325" s="18">
        <v>0</v>
      </c>
      <c r="BX325" s="18">
        <v>0</v>
      </c>
      <c r="BY325" s="18">
        <v>0</v>
      </c>
      <c r="BZ325" s="18">
        <f>Table2[[#This Row],[Penalty Paid
Through Current FY]]+Table2[[#This Row],[Penalty Paid
Next FY &amp; After]]</f>
        <v>0</v>
      </c>
      <c r="CA325" s="18">
        <v>0</v>
      </c>
      <c r="CB325" s="18">
        <v>0</v>
      </c>
      <c r="CC325" s="18">
        <v>0</v>
      </c>
      <c r="CD325" s="18">
        <f>Table2[[#This Row],[Total Recapture &amp; Penalties
Through Current FY]]+Table2[[#This Row],[Total Recapture &amp; Penalties
Next FY &amp; After]]</f>
        <v>0</v>
      </c>
      <c r="CE325" s="18">
        <v>1067.0126</v>
      </c>
      <c r="CF325" s="18">
        <v>6733.3036000000002</v>
      </c>
      <c r="CG325" s="18">
        <v>13448.6132</v>
      </c>
      <c r="CH325" s="18">
        <f>Table2[[#This Row],[Total Net Tax Revenue Generated
Through Current FY]]+Table2[[#This Row],[Total Net Tax Revenue Generated
Next FY &amp; After]]</f>
        <v>20181.916799999999</v>
      </c>
      <c r="CI325" s="18">
        <v>0</v>
      </c>
      <c r="CJ325" s="18">
        <v>0</v>
      </c>
      <c r="CK325" s="18">
        <v>0</v>
      </c>
      <c r="CL325" s="18">
        <v>0</v>
      </c>
      <c r="CM325" s="43">
        <v>0</v>
      </c>
      <c r="CN325" s="43">
        <v>0</v>
      </c>
      <c r="CO325" s="43">
        <v>0</v>
      </c>
      <c r="CP325" s="43">
        <v>222</v>
      </c>
      <c r="CQ325" s="43">
        <f>Table2[[#This Row],[Total Number of Industrial Jobs]]+Table2[[#This Row],[Total Number of Restaurant Jobs]]+Table2[[#This Row],[Total Number of Retail Jobs]]+Table2[[#This Row],[Total Number of Other Jobs]]</f>
        <v>222</v>
      </c>
      <c r="CR325" s="43">
        <v>0</v>
      </c>
      <c r="CS325" s="43">
        <v>0</v>
      </c>
      <c r="CT325" s="43">
        <v>0</v>
      </c>
      <c r="CU325" s="43">
        <v>222</v>
      </c>
      <c r="CV325" s="43">
        <f>Table2[[#This Row],[Number of Industrial Jobs Earning a Living Wage or more]]+Table2[[#This Row],[Number of Restaurant Jobs Earning a Living Wage or more]]+Table2[[#This Row],[Number of Retail Jobs Earning a Living Wage or more]]+Table2[[#This Row],[Number of Other Jobs Earning a Living Wage or more]]</f>
        <v>222</v>
      </c>
      <c r="CW325" s="47">
        <v>0</v>
      </c>
      <c r="CX325" s="47">
        <v>0</v>
      </c>
      <c r="CY325" s="47">
        <v>0</v>
      </c>
      <c r="CZ325" s="47">
        <v>100</v>
      </c>
      <c r="DA325" s="42">
        <v>1</v>
      </c>
      <c r="DB325" s="4"/>
      <c r="DE325" s="3"/>
      <c r="DF325" s="4"/>
      <c r="DG325" s="4"/>
      <c r="DH325" s="11"/>
      <c r="DI325" s="3"/>
      <c r="DJ325" s="1"/>
      <c r="DK325" s="1"/>
      <c r="DL325" s="1"/>
    </row>
    <row r="326" spans="1:116" x14ac:dyDescent="0.2">
      <c r="A326" s="12">
        <v>92664</v>
      </c>
      <c r="B326" s="14" t="s">
        <v>190</v>
      </c>
      <c r="C326" s="15" t="s">
        <v>1505</v>
      </c>
      <c r="D326" s="15" t="s">
        <v>192</v>
      </c>
      <c r="E326" s="25" t="s">
        <v>1660</v>
      </c>
      <c r="F326" s="26" t="s">
        <v>143</v>
      </c>
      <c r="G326" s="16">
        <v>168915000</v>
      </c>
      <c r="H326" s="14" t="s">
        <v>193</v>
      </c>
      <c r="I326" s="14" t="s">
        <v>191</v>
      </c>
      <c r="J326" s="12">
        <v>17</v>
      </c>
      <c r="K326" s="14" t="s">
        <v>25</v>
      </c>
      <c r="L326" s="15" t="s">
        <v>1934</v>
      </c>
      <c r="M326" s="15" t="s">
        <v>1935</v>
      </c>
      <c r="N326" s="15">
        <v>841000</v>
      </c>
      <c r="O326" s="15">
        <v>447145</v>
      </c>
      <c r="P326" s="13">
        <v>420</v>
      </c>
      <c r="Q326" s="13">
        <v>54</v>
      </c>
      <c r="R326" s="13">
        <v>0</v>
      </c>
      <c r="S326" s="13">
        <v>0</v>
      </c>
      <c r="T326" s="13">
        <v>0</v>
      </c>
      <c r="U326" s="13">
        <v>0</v>
      </c>
      <c r="V326" s="13">
        <v>0</v>
      </c>
      <c r="W326" s="13">
        <v>0</v>
      </c>
      <c r="X326" s="13">
        <v>0</v>
      </c>
      <c r="Y326" s="13">
        <v>0</v>
      </c>
      <c r="Z326" s="13">
        <v>0</v>
      </c>
      <c r="AA326" s="13">
        <v>0</v>
      </c>
      <c r="AB326" s="13" t="s">
        <v>16</v>
      </c>
      <c r="AC326" s="13" t="s">
        <v>17</v>
      </c>
      <c r="AD326" s="17">
        <v>0</v>
      </c>
      <c r="AE326" s="13">
        <v>0</v>
      </c>
      <c r="AF326" s="13">
        <v>0</v>
      </c>
      <c r="AG326" s="13">
        <v>0</v>
      </c>
      <c r="AH326" s="13">
        <v>0</v>
      </c>
      <c r="AI326" s="18">
        <v>6165.9381999999996</v>
      </c>
      <c r="AJ326" s="18">
        <v>253960.23149999999</v>
      </c>
      <c r="AK326" s="18">
        <v>21892.296200000001</v>
      </c>
      <c r="AL326" s="27">
        <f>Table2[[#This Row],[Direct Tax Revenue
Through Current FY]]+Table2[[#This Row],[Direct Tax Revenue
Next FY &amp; After]]</f>
        <v>275852.52769999998</v>
      </c>
      <c r="AM326" s="18">
        <v>0</v>
      </c>
      <c r="AN326" s="18">
        <v>230760.0594</v>
      </c>
      <c r="AO326" s="18">
        <v>0</v>
      </c>
      <c r="AP326" s="18">
        <f>Table2[[#This Row],[Indirect  &amp; Induced Tax Revenue
Through Current FY]]+Table2[[#This Row],[Indirect  &amp; Induced Tax Revenue
Next FY &amp; After]]</f>
        <v>230760.0594</v>
      </c>
      <c r="AQ326" s="18">
        <v>6165.9381999999996</v>
      </c>
      <c r="AR326" s="18">
        <v>484720.29090000002</v>
      </c>
      <c r="AS326" s="18">
        <v>21892.296200000001</v>
      </c>
      <c r="AT326" s="18">
        <f>Table2[[#This Row],[Total Tax Revenue Generated
Through Current FY]]+Table2[[#This Row],[Total Tax Revenues Generated 
Next FY &amp; After]]</f>
        <v>506612.5871</v>
      </c>
      <c r="AU326" s="18">
        <f>VLOOKUP(A:A,[1]AssistancePivot!$1:$1048576,86,FALSE)</f>
        <v>0</v>
      </c>
      <c r="AV326" s="18">
        <v>0</v>
      </c>
      <c r="AW326" s="18">
        <v>0</v>
      </c>
      <c r="AX326" s="18">
        <v>0</v>
      </c>
      <c r="AY326" s="18">
        <v>0</v>
      </c>
      <c r="AZ326" s="18">
        <v>0</v>
      </c>
      <c r="BA326" s="18">
        <v>0</v>
      </c>
      <c r="BB326" s="18">
        <f>Table2[[#This Row],[MRT Savings
Through Current FY]]+Table2[[#This Row],[MRT Savings
Next FY &amp; After]]</f>
        <v>0</v>
      </c>
      <c r="BC326" s="18">
        <v>0</v>
      </c>
      <c r="BD326" s="18">
        <v>283.03039999999999</v>
      </c>
      <c r="BE326" s="18">
        <v>3755.9695999999999</v>
      </c>
      <c r="BF326" s="18">
        <f>Table2[[#This Row],[ST Savings
Through Current FY]]+Table2[[#This Row],[ST Savings
Next FY &amp; After]]</f>
        <v>4039</v>
      </c>
      <c r="BG326" s="18">
        <v>0</v>
      </c>
      <c r="BH326" s="18">
        <v>208.74260000000001</v>
      </c>
      <c r="BI326" s="18">
        <v>0</v>
      </c>
      <c r="BJ326" s="18">
        <f>Table2[[#This Row],[Energy Savings
Through Current FY]]+Table2[[#This Row],[Energy Savings
Next FY &amp; After]]</f>
        <v>208.74260000000001</v>
      </c>
      <c r="BK326" s="18">
        <v>0</v>
      </c>
      <c r="BL326" s="18">
        <v>0</v>
      </c>
      <c r="BM326" s="18">
        <v>0</v>
      </c>
      <c r="BN326" s="18">
        <f>Table2[[#This Row],[Bond Savings
Through Current FY]]+Table2[[#This Row],[Bond Savings
Next FY &amp; After]]</f>
        <v>0</v>
      </c>
      <c r="BO326" s="18">
        <v>0</v>
      </c>
      <c r="BP326" s="18">
        <v>491.77300000000002</v>
      </c>
      <c r="BQ326" s="18">
        <v>3755.9695999999999</v>
      </c>
      <c r="BR326" s="18">
        <f>Table2[[#This Row],[Total Savings
Through Current FY]]+Table2[[#This Row],[Total Savings
Next FY &amp; After]]</f>
        <v>4247.7425999999996</v>
      </c>
      <c r="BS326" s="18">
        <v>0</v>
      </c>
      <c r="BT326" s="18">
        <v>0</v>
      </c>
      <c r="BU326" s="18">
        <v>0</v>
      </c>
      <c r="BV326" s="18">
        <f>Table2[[#This Row],[Recapture, Cancellation, or Reduction
Through Current FY]]+Table2[[#This Row],[Recapture, Cancellation, or Reduction
Next FY &amp; After]]</f>
        <v>0</v>
      </c>
      <c r="BW326" s="18">
        <v>0</v>
      </c>
      <c r="BX326" s="18">
        <v>0</v>
      </c>
      <c r="BY326" s="18">
        <v>0</v>
      </c>
      <c r="BZ326" s="18">
        <f>Table2[[#This Row],[Penalty Paid
Through Current FY]]+Table2[[#This Row],[Penalty Paid
Next FY &amp; After]]</f>
        <v>0</v>
      </c>
      <c r="CA326" s="18">
        <v>0</v>
      </c>
      <c r="CB326" s="18">
        <v>0</v>
      </c>
      <c r="CC326" s="18">
        <v>0</v>
      </c>
      <c r="CD326" s="18">
        <f>Table2[[#This Row],[Total Recapture &amp; Penalties
Through Current FY]]+Table2[[#This Row],[Total Recapture &amp; Penalties
Next FY &amp; After]]</f>
        <v>0</v>
      </c>
      <c r="CE326" s="18">
        <v>6165.9381999999996</v>
      </c>
      <c r="CF326" s="18">
        <v>484228.51789999998</v>
      </c>
      <c r="CG326" s="18">
        <v>18136.3266</v>
      </c>
      <c r="CH326" s="18">
        <f>Table2[[#This Row],[Total Net Tax Revenue Generated
Through Current FY]]+Table2[[#This Row],[Total Net Tax Revenue Generated
Next FY &amp; After]]</f>
        <v>502364.84450000001</v>
      </c>
      <c r="CI326" s="18">
        <v>0</v>
      </c>
      <c r="CJ326" s="18">
        <v>0</v>
      </c>
      <c r="CK326" s="18">
        <v>0</v>
      </c>
      <c r="CL326" s="18">
        <v>0</v>
      </c>
      <c r="CM326" s="43">
        <v>0</v>
      </c>
      <c r="CN326" s="43">
        <v>0</v>
      </c>
      <c r="CO326" s="43">
        <v>0</v>
      </c>
      <c r="CP326" s="43">
        <v>0</v>
      </c>
      <c r="CQ326" s="43">
        <f>Table2[[#This Row],[Total Number of Industrial Jobs]]+Table2[[#This Row],[Total Number of Restaurant Jobs]]+Table2[[#This Row],[Total Number of Retail Jobs]]+Table2[[#This Row],[Total Number of Other Jobs]]</f>
        <v>0</v>
      </c>
      <c r="CR326" s="43">
        <v>0</v>
      </c>
      <c r="CS326" s="43">
        <v>0</v>
      </c>
      <c r="CT326" s="43">
        <v>0</v>
      </c>
      <c r="CU326" s="43">
        <v>0</v>
      </c>
      <c r="CV326" s="43">
        <f>Table2[[#This Row],[Number of Industrial Jobs Earning a Living Wage or more]]+Table2[[#This Row],[Number of Restaurant Jobs Earning a Living Wage or more]]+Table2[[#This Row],[Number of Retail Jobs Earning a Living Wage or more]]+Table2[[#This Row],[Number of Other Jobs Earning a Living Wage or more]]</f>
        <v>0</v>
      </c>
      <c r="CW326" s="47">
        <v>0</v>
      </c>
      <c r="CX326" s="47">
        <v>0</v>
      </c>
      <c r="CY326" s="47">
        <v>0</v>
      </c>
      <c r="CZ326" s="47">
        <v>0</v>
      </c>
      <c r="DA326" s="42"/>
      <c r="DB326" s="4"/>
      <c r="DE326" s="3"/>
      <c r="DF326" s="4"/>
      <c r="DG326" s="4"/>
      <c r="DH326" s="11"/>
      <c r="DI326" s="3"/>
      <c r="DJ326" s="1"/>
      <c r="DK326" s="1"/>
      <c r="DL326" s="1"/>
    </row>
    <row r="327" spans="1:116" x14ac:dyDescent="0.2">
      <c r="A327" s="12">
        <v>92665</v>
      </c>
      <c r="B327" s="14" t="s">
        <v>194</v>
      </c>
      <c r="C327" s="15" t="s">
        <v>1505</v>
      </c>
      <c r="D327" s="15" t="s">
        <v>196</v>
      </c>
      <c r="E327" s="25" t="s">
        <v>1675</v>
      </c>
      <c r="F327" s="26" t="s">
        <v>143</v>
      </c>
      <c r="G327" s="16">
        <v>538416000</v>
      </c>
      <c r="H327" s="14" t="s">
        <v>197</v>
      </c>
      <c r="I327" s="14" t="s">
        <v>195</v>
      </c>
      <c r="J327" s="12">
        <v>3</v>
      </c>
      <c r="K327" s="14" t="s">
        <v>94</v>
      </c>
      <c r="L327" s="15" t="s">
        <v>2006</v>
      </c>
      <c r="M327" s="15" t="s">
        <v>2007</v>
      </c>
      <c r="N327" s="15">
        <v>79000</v>
      </c>
      <c r="O327" s="15">
        <v>384339</v>
      </c>
      <c r="P327" s="13">
        <v>3300</v>
      </c>
      <c r="Q327" s="13">
        <v>1148</v>
      </c>
      <c r="R327" s="13">
        <v>3300</v>
      </c>
      <c r="S327" s="13">
        <v>8</v>
      </c>
      <c r="T327" s="13">
        <v>121</v>
      </c>
      <c r="U327" s="13">
        <v>73</v>
      </c>
      <c r="V327" s="13">
        <v>3279</v>
      </c>
      <c r="W327" s="13">
        <v>160</v>
      </c>
      <c r="X327" s="13">
        <v>0</v>
      </c>
      <c r="Y327" s="13">
        <v>3641</v>
      </c>
      <c r="Z327" s="13">
        <v>3525</v>
      </c>
      <c r="AA327" s="13">
        <v>58.857456742653113</v>
      </c>
      <c r="AB327" s="13" t="s">
        <v>16</v>
      </c>
      <c r="AC327" s="13" t="s">
        <v>17</v>
      </c>
      <c r="AD327" s="17">
        <v>1856</v>
      </c>
      <c r="AE327" s="13">
        <v>41</v>
      </c>
      <c r="AF327" s="13">
        <v>74</v>
      </c>
      <c r="AG327" s="13">
        <v>31</v>
      </c>
      <c r="AH327" s="13">
        <v>1479</v>
      </c>
      <c r="AI327" s="18">
        <v>65216.215199999999</v>
      </c>
      <c r="AJ327" s="18">
        <v>3945072.5987</v>
      </c>
      <c r="AK327" s="18">
        <v>98242.270399999994</v>
      </c>
      <c r="AL327" s="27">
        <f>Table2[[#This Row],[Direct Tax Revenue
Through Current FY]]+Table2[[#This Row],[Direct Tax Revenue
Next FY &amp; After]]</f>
        <v>4043314.8690999998</v>
      </c>
      <c r="AM327" s="18">
        <v>63492.332199999997</v>
      </c>
      <c r="AN327" s="18">
        <v>449667.70899999997</v>
      </c>
      <c r="AO327" s="18">
        <v>95645.397500000006</v>
      </c>
      <c r="AP327" s="18">
        <f>Table2[[#This Row],[Indirect  &amp; Induced Tax Revenue
Through Current FY]]+Table2[[#This Row],[Indirect  &amp; Induced Tax Revenue
Next FY &amp; After]]</f>
        <v>545313.10649999999</v>
      </c>
      <c r="AQ327" s="18">
        <v>128708.5474</v>
      </c>
      <c r="AR327" s="18">
        <v>4394740.3076999998</v>
      </c>
      <c r="AS327" s="18">
        <v>193887.6679</v>
      </c>
      <c r="AT327" s="18">
        <f>Table2[[#This Row],[Total Tax Revenue Generated
Through Current FY]]+Table2[[#This Row],[Total Tax Revenues Generated 
Next FY &amp; After]]</f>
        <v>4588627.9755999995</v>
      </c>
      <c r="AU327" s="18">
        <f>VLOOKUP(A:A,[1]AssistancePivot!$1:$1048576,86,FALSE)</f>
        <v>0</v>
      </c>
      <c r="AV327" s="18">
        <v>19.785900000000002</v>
      </c>
      <c r="AW327" s="18">
        <v>0</v>
      </c>
      <c r="AX327" s="18">
        <v>19.785900000000002</v>
      </c>
      <c r="AY327" s="18">
        <v>0</v>
      </c>
      <c r="AZ327" s="18">
        <v>4730.7700000000004</v>
      </c>
      <c r="BA327" s="18">
        <v>0</v>
      </c>
      <c r="BB327" s="18">
        <f>Table2[[#This Row],[MRT Savings
Through Current FY]]+Table2[[#This Row],[MRT Savings
Next FY &amp; After]]</f>
        <v>4730.7700000000004</v>
      </c>
      <c r="BC327" s="18">
        <v>39.660800000000002</v>
      </c>
      <c r="BD327" s="18">
        <v>3607.4774000000002</v>
      </c>
      <c r="BE327" s="18">
        <v>10735.749599999999</v>
      </c>
      <c r="BF327" s="18">
        <f>Table2[[#This Row],[ST Savings
Through Current FY]]+Table2[[#This Row],[ST Savings
Next FY &amp; After]]</f>
        <v>14343.226999999999</v>
      </c>
      <c r="BG327" s="18">
        <v>6.0545999999999998</v>
      </c>
      <c r="BH327" s="18">
        <v>120.155</v>
      </c>
      <c r="BI327" s="18">
        <v>1.3069999999999999</v>
      </c>
      <c r="BJ327" s="18">
        <f>Table2[[#This Row],[Energy Savings
Through Current FY]]+Table2[[#This Row],[Energy Savings
Next FY &amp; After]]</f>
        <v>121.462</v>
      </c>
      <c r="BK327" s="18">
        <v>0</v>
      </c>
      <c r="BL327" s="18">
        <v>0</v>
      </c>
      <c r="BM327" s="18">
        <v>0</v>
      </c>
      <c r="BN327" s="18">
        <f>Table2[[#This Row],[Bond Savings
Through Current FY]]+Table2[[#This Row],[Bond Savings
Next FY &amp; After]]</f>
        <v>0</v>
      </c>
      <c r="BO327" s="18">
        <v>45.715400000000002</v>
      </c>
      <c r="BP327" s="18">
        <v>8478.1882999999998</v>
      </c>
      <c r="BQ327" s="18">
        <v>10737.0566</v>
      </c>
      <c r="BR327" s="18">
        <f>Table2[[#This Row],[Total Savings
Through Current FY]]+Table2[[#This Row],[Total Savings
Next FY &amp; After]]</f>
        <v>19215.244899999998</v>
      </c>
      <c r="BS327" s="18">
        <v>0</v>
      </c>
      <c r="BT327" s="18">
        <v>162.62690000000001</v>
      </c>
      <c r="BU327" s="18">
        <v>0</v>
      </c>
      <c r="BV327" s="18">
        <f>Table2[[#This Row],[Recapture, Cancellation, or Reduction
Through Current FY]]+Table2[[#This Row],[Recapture, Cancellation, or Reduction
Next FY &amp; After]]</f>
        <v>162.62690000000001</v>
      </c>
      <c r="BW327" s="18">
        <v>0</v>
      </c>
      <c r="BX327" s="18">
        <v>0</v>
      </c>
      <c r="BY327" s="18">
        <v>0</v>
      </c>
      <c r="BZ327" s="18">
        <f>Table2[[#This Row],[Penalty Paid
Through Current FY]]+Table2[[#This Row],[Penalty Paid
Next FY &amp; After]]</f>
        <v>0</v>
      </c>
      <c r="CA327" s="18">
        <v>0</v>
      </c>
      <c r="CB327" s="18">
        <v>162.62690000000001</v>
      </c>
      <c r="CC327" s="18">
        <v>0</v>
      </c>
      <c r="CD327" s="18">
        <f>Table2[[#This Row],[Total Recapture &amp; Penalties
Through Current FY]]+Table2[[#This Row],[Total Recapture &amp; Penalties
Next FY &amp; After]]</f>
        <v>162.62690000000001</v>
      </c>
      <c r="CE327" s="18">
        <v>128662.83199999999</v>
      </c>
      <c r="CF327" s="18">
        <v>4386424.7462999998</v>
      </c>
      <c r="CG327" s="18">
        <v>183150.61129999999</v>
      </c>
      <c r="CH327" s="18">
        <f>Table2[[#This Row],[Total Net Tax Revenue Generated
Through Current FY]]+Table2[[#This Row],[Total Net Tax Revenue Generated
Next FY &amp; After]]</f>
        <v>4569575.3575999998</v>
      </c>
      <c r="CI327" s="18">
        <v>0</v>
      </c>
      <c r="CJ327" s="18">
        <v>87.628</v>
      </c>
      <c r="CK327" s="18">
        <v>640.38</v>
      </c>
      <c r="CL327" s="18">
        <v>0</v>
      </c>
      <c r="CM327" s="43">
        <v>0</v>
      </c>
      <c r="CN327" s="43">
        <v>27</v>
      </c>
      <c r="CO327" s="43">
        <v>0</v>
      </c>
      <c r="CP327" s="43">
        <v>3614</v>
      </c>
      <c r="CQ327" s="43">
        <f>Table2[[#This Row],[Total Number of Industrial Jobs]]+Table2[[#This Row],[Total Number of Restaurant Jobs]]+Table2[[#This Row],[Total Number of Retail Jobs]]+Table2[[#This Row],[Total Number of Other Jobs]]</f>
        <v>3641</v>
      </c>
      <c r="CR327" s="43">
        <v>0</v>
      </c>
      <c r="CS327" s="43">
        <v>27</v>
      </c>
      <c r="CT327" s="43">
        <v>0</v>
      </c>
      <c r="CU327" s="43">
        <v>3612</v>
      </c>
      <c r="CV327" s="43">
        <f>Table2[[#This Row],[Number of Industrial Jobs Earning a Living Wage or more]]+Table2[[#This Row],[Number of Restaurant Jobs Earning a Living Wage or more]]+Table2[[#This Row],[Number of Retail Jobs Earning a Living Wage or more]]+Table2[[#This Row],[Number of Other Jobs Earning a Living Wage or more]]</f>
        <v>3639</v>
      </c>
      <c r="CW327" s="47">
        <v>0</v>
      </c>
      <c r="CX327" s="47">
        <v>100</v>
      </c>
      <c r="CY327" s="47">
        <v>0</v>
      </c>
      <c r="CZ327" s="47">
        <v>99.94</v>
      </c>
      <c r="DA327" s="42">
        <v>0.99945070035704475</v>
      </c>
      <c r="DB327" s="4"/>
      <c r="DE327" s="3"/>
      <c r="DF327" s="4"/>
      <c r="DG327" s="4"/>
      <c r="DH327" s="11"/>
      <c r="DI327" s="3"/>
      <c r="DJ327" s="1"/>
      <c r="DK327" s="1"/>
      <c r="DL327" s="1"/>
    </row>
    <row r="328" spans="1:116" x14ac:dyDescent="0.2">
      <c r="A328" s="12">
        <v>93960</v>
      </c>
      <c r="B328" s="14" t="s">
        <v>755</v>
      </c>
      <c r="C328" s="15" t="s">
        <v>1509</v>
      </c>
      <c r="D328" s="15" t="s">
        <v>757</v>
      </c>
      <c r="E328" s="25" t="s">
        <v>1737</v>
      </c>
      <c r="F328" s="26" t="s">
        <v>670</v>
      </c>
      <c r="G328" s="16">
        <v>350000000</v>
      </c>
      <c r="H328" s="14" t="s">
        <v>449</v>
      </c>
      <c r="I328" s="14" t="s">
        <v>756</v>
      </c>
      <c r="J328" s="12">
        <v>33</v>
      </c>
      <c r="K328" s="14" t="s">
        <v>12</v>
      </c>
      <c r="L328" s="15" t="s">
        <v>2224</v>
      </c>
      <c r="M328" s="15" t="s">
        <v>1912</v>
      </c>
      <c r="N328" s="15">
        <v>217945</v>
      </c>
      <c r="O328" s="15">
        <v>1390848</v>
      </c>
      <c r="P328" s="13">
        <v>1</v>
      </c>
      <c r="Q328" s="13">
        <v>11</v>
      </c>
      <c r="R328" s="13">
        <v>0</v>
      </c>
      <c r="S328" s="13">
        <v>396</v>
      </c>
      <c r="T328" s="13">
        <v>22</v>
      </c>
      <c r="U328" s="13">
        <v>179</v>
      </c>
      <c r="V328" s="13">
        <v>1616</v>
      </c>
      <c r="W328" s="13">
        <v>10</v>
      </c>
      <c r="X328" s="13">
        <v>75</v>
      </c>
      <c r="Y328" s="13">
        <v>2223</v>
      </c>
      <c r="Z328" s="13">
        <v>2014</v>
      </c>
      <c r="AA328" s="13">
        <v>69.635627530364374</v>
      </c>
      <c r="AB328" s="13" t="s">
        <v>16</v>
      </c>
      <c r="AC328" s="13" t="s">
        <v>16</v>
      </c>
      <c r="AD328" s="17">
        <v>1799</v>
      </c>
      <c r="AE328" s="13">
        <v>26</v>
      </c>
      <c r="AF328" s="13">
        <v>18</v>
      </c>
      <c r="AG328" s="13">
        <v>57</v>
      </c>
      <c r="AH328" s="13">
        <v>313</v>
      </c>
      <c r="AI328" s="18">
        <v>5027.9825000000001</v>
      </c>
      <c r="AJ328" s="18">
        <v>22504.2585</v>
      </c>
      <c r="AK328" s="18">
        <v>61844.136899999998</v>
      </c>
      <c r="AL328" s="27">
        <f>Table2[[#This Row],[Direct Tax Revenue
Through Current FY]]+Table2[[#This Row],[Direct Tax Revenue
Next FY &amp; After]]</f>
        <v>84348.395399999994</v>
      </c>
      <c r="AM328" s="18">
        <v>8679.9941999999992</v>
      </c>
      <c r="AN328" s="18">
        <v>42390.898999999998</v>
      </c>
      <c r="AO328" s="18">
        <v>111167.28969999999</v>
      </c>
      <c r="AP328" s="18">
        <f>Table2[[#This Row],[Indirect  &amp; Induced Tax Revenue
Through Current FY]]+Table2[[#This Row],[Indirect  &amp; Induced Tax Revenue
Next FY &amp; After]]</f>
        <v>153558.1887</v>
      </c>
      <c r="AQ328" s="18">
        <v>13707.976699999999</v>
      </c>
      <c r="AR328" s="18">
        <v>64895.157500000001</v>
      </c>
      <c r="AS328" s="18">
        <v>173011.42660000001</v>
      </c>
      <c r="AT328" s="18">
        <f>Table2[[#This Row],[Total Tax Revenue Generated
Through Current FY]]+Table2[[#This Row],[Total Tax Revenues Generated 
Next FY &amp; After]]</f>
        <v>237906.58410000001</v>
      </c>
      <c r="AU328" s="18">
        <f>VLOOKUP(A:A,[1]AssistancePivot!$1:$1048576,86,FALSE)</f>
        <v>0</v>
      </c>
      <c r="AV328" s="18">
        <v>0</v>
      </c>
      <c r="AW328" s="18">
        <v>0</v>
      </c>
      <c r="AX328" s="18">
        <v>0</v>
      </c>
      <c r="AY328" s="18">
        <v>0</v>
      </c>
      <c r="AZ328" s="18">
        <v>0</v>
      </c>
      <c r="BA328" s="18">
        <v>0</v>
      </c>
      <c r="BB328" s="18">
        <f>Table2[[#This Row],[MRT Savings
Through Current FY]]+Table2[[#This Row],[MRT Savings
Next FY &amp; After]]</f>
        <v>0</v>
      </c>
      <c r="BC328" s="18">
        <v>0</v>
      </c>
      <c r="BD328" s="18">
        <v>0</v>
      </c>
      <c r="BE328" s="18">
        <v>0</v>
      </c>
      <c r="BF328" s="18">
        <f>Table2[[#This Row],[ST Savings
Through Current FY]]+Table2[[#This Row],[ST Savings
Next FY &amp; After]]</f>
        <v>0</v>
      </c>
      <c r="BG328" s="18">
        <v>17.378499999999999</v>
      </c>
      <c r="BH328" s="18">
        <v>113.18819999999999</v>
      </c>
      <c r="BI328" s="18">
        <v>51.933500000000002</v>
      </c>
      <c r="BJ328" s="18">
        <f>Table2[[#This Row],[Energy Savings
Through Current FY]]+Table2[[#This Row],[Energy Savings
Next FY &amp; After]]</f>
        <v>165.1217</v>
      </c>
      <c r="BK328" s="18">
        <v>0</v>
      </c>
      <c r="BL328" s="18">
        <v>0</v>
      </c>
      <c r="BM328" s="18">
        <v>0</v>
      </c>
      <c r="BN328" s="18">
        <f>Table2[[#This Row],[Bond Savings
Through Current FY]]+Table2[[#This Row],[Bond Savings
Next FY &amp; After]]</f>
        <v>0</v>
      </c>
      <c r="BO328" s="18">
        <v>17.378499999999999</v>
      </c>
      <c r="BP328" s="18">
        <v>113.18819999999999</v>
      </c>
      <c r="BQ328" s="18">
        <v>51.933500000000002</v>
      </c>
      <c r="BR328" s="18">
        <f>Table2[[#This Row],[Total Savings
Through Current FY]]+Table2[[#This Row],[Total Savings
Next FY &amp; After]]</f>
        <v>165.1217</v>
      </c>
      <c r="BS328" s="18">
        <v>0</v>
      </c>
      <c r="BT328" s="18">
        <v>0</v>
      </c>
      <c r="BU328" s="18">
        <v>0</v>
      </c>
      <c r="BV328" s="18">
        <f>Table2[[#This Row],[Recapture, Cancellation, or Reduction
Through Current FY]]+Table2[[#This Row],[Recapture, Cancellation, or Reduction
Next FY &amp; After]]</f>
        <v>0</v>
      </c>
      <c r="BW328" s="18">
        <v>0</v>
      </c>
      <c r="BX328" s="18">
        <v>0</v>
      </c>
      <c r="BY328" s="18">
        <v>0</v>
      </c>
      <c r="BZ328" s="18">
        <f>Table2[[#This Row],[Penalty Paid
Through Current FY]]+Table2[[#This Row],[Penalty Paid
Next FY &amp; After]]</f>
        <v>0</v>
      </c>
      <c r="CA328" s="18">
        <v>0</v>
      </c>
      <c r="CB328" s="18">
        <v>0</v>
      </c>
      <c r="CC328" s="18">
        <v>0</v>
      </c>
      <c r="CD328" s="18">
        <f>Table2[[#This Row],[Total Recapture &amp; Penalties
Through Current FY]]+Table2[[#This Row],[Total Recapture &amp; Penalties
Next FY &amp; After]]</f>
        <v>0</v>
      </c>
      <c r="CE328" s="18">
        <v>13690.5982</v>
      </c>
      <c r="CF328" s="18">
        <v>64781.969299999997</v>
      </c>
      <c r="CG328" s="18">
        <v>172959.49309999999</v>
      </c>
      <c r="CH328" s="18">
        <f>Table2[[#This Row],[Total Net Tax Revenue Generated
Through Current FY]]+Table2[[#This Row],[Total Net Tax Revenue Generated
Next FY &amp; After]]</f>
        <v>237741.46239999999</v>
      </c>
      <c r="CI328" s="18">
        <v>0</v>
      </c>
      <c r="CJ328" s="18">
        <v>251.51599999999999</v>
      </c>
      <c r="CK328" s="18">
        <v>0</v>
      </c>
      <c r="CL328" s="18">
        <v>0</v>
      </c>
      <c r="CM328" s="43">
        <v>0</v>
      </c>
      <c r="CN328" s="43">
        <v>0</v>
      </c>
      <c r="CO328" s="43">
        <v>0</v>
      </c>
      <c r="CP328" s="43">
        <v>2298</v>
      </c>
      <c r="CQ328" s="43">
        <f>Table2[[#This Row],[Total Number of Industrial Jobs]]+Table2[[#This Row],[Total Number of Restaurant Jobs]]+Table2[[#This Row],[Total Number of Retail Jobs]]+Table2[[#This Row],[Total Number of Other Jobs]]</f>
        <v>2298</v>
      </c>
      <c r="CR328" s="43">
        <v>0</v>
      </c>
      <c r="CS328" s="43">
        <v>0</v>
      </c>
      <c r="CT328" s="43">
        <v>0</v>
      </c>
      <c r="CU328" s="43">
        <v>2298</v>
      </c>
      <c r="CV328" s="43">
        <f>Table2[[#This Row],[Number of Industrial Jobs Earning a Living Wage or more]]+Table2[[#This Row],[Number of Restaurant Jobs Earning a Living Wage or more]]+Table2[[#This Row],[Number of Retail Jobs Earning a Living Wage or more]]+Table2[[#This Row],[Number of Other Jobs Earning a Living Wage or more]]</f>
        <v>2298</v>
      </c>
      <c r="CW328" s="47">
        <v>0</v>
      </c>
      <c r="CX328" s="47">
        <v>0</v>
      </c>
      <c r="CY328" s="47">
        <v>0</v>
      </c>
      <c r="CZ328" s="47">
        <v>100</v>
      </c>
      <c r="DA328" s="42">
        <v>1</v>
      </c>
      <c r="DB328" s="4"/>
      <c r="DE328" s="3"/>
      <c r="DF328" s="4"/>
      <c r="DG328" s="4"/>
      <c r="DH328" s="11"/>
      <c r="DI328" s="3"/>
      <c r="DJ328" s="1"/>
      <c r="DK328" s="1"/>
      <c r="DL328" s="1"/>
    </row>
    <row r="329" spans="1:116" x14ac:dyDescent="0.2">
      <c r="A329" s="12">
        <v>93950</v>
      </c>
      <c r="B329" s="14" t="s">
        <v>737</v>
      </c>
      <c r="C329" s="15" t="s">
        <v>1524</v>
      </c>
      <c r="D329" s="15" t="s">
        <v>739</v>
      </c>
      <c r="E329" s="25" t="s">
        <v>1730</v>
      </c>
      <c r="F329" s="26" t="s">
        <v>617</v>
      </c>
      <c r="G329" s="16">
        <v>35000000</v>
      </c>
      <c r="H329" s="14" t="s">
        <v>91</v>
      </c>
      <c r="I329" s="14" t="s">
        <v>738</v>
      </c>
      <c r="J329" s="12">
        <v>4</v>
      </c>
      <c r="K329" s="14" t="s">
        <v>94</v>
      </c>
      <c r="L329" s="15" t="s">
        <v>2026</v>
      </c>
      <c r="M329" s="15" t="s">
        <v>2213</v>
      </c>
      <c r="N329" s="15">
        <v>16660</v>
      </c>
      <c r="O329" s="15">
        <v>128858</v>
      </c>
      <c r="P329" s="13">
        <v>82</v>
      </c>
      <c r="Q329" s="13">
        <v>4</v>
      </c>
      <c r="R329" s="13">
        <v>0</v>
      </c>
      <c r="S329" s="13">
        <v>9</v>
      </c>
      <c r="T329" s="13">
        <v>7</v>
      </c>
      <c r="U329" s="13">
        <v>4</v>
      </c>
      <c r="V329" s="13">
        <v>166</v>
      </c>
      <c r="W329" s="13">
        <v>13</v>
      </c>
      <c r="X329" s="13">
        <v>0</v>
      </c>
      <c r="Y329" s="13">
        <v>199</v>
      </c>
      <c r="Z329" s="13">
        <v>190</v>
      </c>
      <c r="AA329" s="13">
        <v>83.417085427135675</v>
      </c>
      <c r="AB329" s="13" t="s">
        <v>16</v>
      </c>
      <c r="AC329" s="13" t="s">
        <v>17</v>
      </c>
      <c r="AD329" s="17">
        <v>0</v>
      </c>
      <c r="AE329" s="13">
        <v>0</v>
      </c>
      <c r="AF329" s="13">
        <v>0</v>
      </c>
      <c r="AG329" s="13">
        <v>0</v>
      </c>
      <c r="AH329" s="13">
        <v>0</v>
      </c>
      <c r="AI329" s="18">
        <v>376.24239999999998</v>
      </c>
      <c r="AJ329" s="18">
        <v>3267.5270999999998</v>
      </c>
      <c r="AK329" s="18">
        <v>3558.2759000000001</v>
      </c>
      <c r="AL329" s="27">
        <f>Table2[[#This Row],[Direct Tax Revenue
Through Current FY]]+Table2[[#This Row],[Direct Tax Revenue
Next FY &amp; After]]</f>
        <v>6825.8029999999999</v>
      </c>
      <c r="AM329" s="18">
        <v>705.41459999999995</v>
      </c>
      <c r="AN329" s="18">
        <v>5638.1017000000002</v>
      </c>
      <c r="AO329" s="18">
        <v>6671.3905999999997</v>
      </c>
      <c r="AP329" s="18">
        <f>Table2[[#This Row],[Indirect  &amp; Induced Tax Revenue
Through Current FY]]+Table2[[#This Row],[Indirect  &amp; Induced Tax Revenue
Next FY &amp; After]]</f>
        <v>12309.4923</v>
      </c>
      <c r="AQ329" s="18">
        <v>1081.6569999999999</v>
      </c>
      <c r="AR329" s="18">
        <v>8905.6288000000004</v>
      </c>
      <c r="AS329" s="18">
        <v>10229.666499999999</v>
      </c>
      <c r="AT329" s="18">
        <f>Table2[[#This Row],[Total Tax Revenue Generated
Through Current FY]]+Table2[[#This Row],[Total Tax Revenues Generated 
Next FY &amp; After]]</f>
        <v>19135.295299999998</v>
      </c>
      <c r="AU329" s="18">
        <f>VLOOKUP(A:A,[1]AssistancePivot!$1:$1048576,86,FALSE)</f>
        <v>0</v>
      </c>
      <c r="AV329" s="18">
        <v>0</v>
      </c>
      <c r="AW329" s="18">
        <v>0</v>
      </c>
      <c r="AX329" s="18">
        <v>0</v>
      </c>
      <c r="AY329" s="18">
        <v>0</v>
      </c>
      <c r="AZ329" s="18">
        <v>586.04</v>
      </c>
      <c r="BA329" s="18">
        <v>0</v>
      </c>
      <c r="BB329" s="18">
        <f>Table2[[#This Row],[MRT Savings
Through Current FY]]+Table2[[#This Row],[MRT Savings
Next FY &amp; After]]</f>
        <v>586.04</v>
      </c>
      <c r="BC329" s="18">
        <v>0</v>
      </c>
      <c r="BD329" s="18">
        <v>0</v>
      </c>
      <c r="BE329" s="18">
        <v>0</v>
      </c>
      <c r="BF329" s="18">
        <f>Table2[[#This Row],[ST Savings
Through Current FY]]+Table2[[#This Row],[ST Savings
Next FY &amp; After]]</f>
        <v>0</v>
      </c>
      <c r="BG329" s="18">
        <v>0</v>
      </c>
      <c r="BH329" s="18">
        <v>0</v>
      </c>
      <c r="BI329" s="18">
        <v>0</v>
      </c>
      <c r="BJ329" s="18">
        <f>Table2[[#This Row],[Energy Savings
Through Current FY]]+Table2[[#This Row],[Energy Savings
Next FY &amp; After]]</f>
        <v>0</v>
      </c>
      <c r="BK329" s="18">
        <v>15.516999999999999</v>
      </c>
      <c r="BL329" s="18">
        <v>130.81219999999999</v>
      </c>
      <c r="BM329" s="18">
        <v>107.3918</v>
      </c>
      <c r="BN329" s="18">
        <f>Table2[[#This Row],[Bond Savings
Through Current FY]]+Table2[[#This Row],[Bond Savings
Next FY &amp; After]]</f>
        <v>238.20400000000001</v>
      </c>
      <c r="BO329" s="18">
        <v>15.516999999999999</v>
      </c>
      <c r="BP329" s="18">
        <v>716.85220000000004</v>
      </c>
      <c r="BQ329" s="18">
        <v>107.3918</v>
      </c>
      <c r="BR329" s="18">
        <f>Table2[[#This Row],[Total Savings
Through Current FY]]+Table2[[#This Row],[Total Savings
Next FY &amp; After]]</f>
        <v>824.24400000000003</v>
      </c>
      <c r="BS329" s="18">
        <v>0</v>
      </c>
      <c r="BT329" s="18">
        <v>0</v>
      </c>
      <c r="BU329" s="18">
        <v>0</v>
      </c>
      <c r="BV329" s="18">
        <f>Table2[[#This Row],[Recapture, Cancellation, or Reduction
Through Current FY]]+Table2[[#This Row],[Recapture, Cancellation, or Reduction
Next FY &amp; After]]</f>
        <v>0</v>
      </c>
      <c r="BW329" s="18">
        <v>0</v>
      </c>
      <c r="BX329" s="18">
        <v>0</v>
      </c>
      <c r="BY329" s="18">
        <v>0</v>
      </c>
      <c r="BZ329" s="18">
        <f>Table2[[#This Row],[Penalty Paid
Through Current FY]]+Table2[[#This Row],[Penalty Paid
Next FY &amp; After]]</f>
        <v>0</v>
      </c>
      <c r="CA329" s="18">
        <v>0</v>
      </c>
      <c r="CB329" s="18">
        <v>0</v>
      </c>
      <c r="CC329" s="18">
        <v>0</v>
      </c>
      <c r="CD329" s="18">
        <f>Table2[[#This Row],[Total Recapture &amp; Penalties
Through Current FY]]+Table2[[#This Row],[Total Recapture &amp; Penalties
Next FY &amp; After]]</f>
        <v>0</v>
      </c>
      <c r="CE329" s="18">
        <v>1066.1400000000001</v>
      </c>
      <c r="CF329" s="18">
        <v>8188.7766000000001</v>
      </c>
      <c r="CG329" s="18">
        <v>10122.2747</v>
      </c>
      <c r="CH329" s="18">
        <f>Table2[[#This Row],[Total Net Tax Revenue Generated
Through Current FY]]+Table2[[#This Row],[Total Net Tax Revenue Generated
Next FY &amp; After]]</f>
        <v>18311.051299999999</v>
      </c>
      <c r="CI329" s="18">
        <v>0</v>
      </c>
      <c r="CJ329" s="18">
        <v>0</v>
      </c>
      <c r="CK329" s="18">
        <v>0</v>
      </c>
      <c r="CL329" s="18">
        <v>0</v>
      </c>
      <c r="CM329" s="43">
        <v>0</v>
      </c>
      <c r="CN329" s="43">
        <v>0</v>
      </c>
      <c r="CO329" s="43">
        <v>0</v>
      </c>
      <c r="CP329" s="43">
        <v>199</v>
      </c>
      <c r="CQ329" s="43">
        <f>Table2[[#This Row],[Total Number of Industrial Jobs]]+Table2[[#This Row],[Total Number of Restaurant Jobs]]+Table2[[#This Row],[Total Number of Retail Jobs]]+Table2[[#This Row],[Total Number of Other Jobs]]</f>
        <v>199</v>
      </c>
      <c r="CR329" s="43">
        <v>0</v>
      </c>
      <c r="CS329" s="43">
        <v>0</v>
      </c>
      <c r="CT329" s="43">
        <v>0</v>
      </c>
      <c r="CU329" s="43">
        <v>199</v>
      </c>
      <c r="CV329" s="43">
        <f>Table2[[#This Row],[Number of Industrial Jobs Earning a Living Wage or more]]+Table2[[#This Row],[Number of Restaurant Jobs Earning a Living Wage or more]]+Table2[[#This Row],[Number of Retail Jobs Earning a Living Wage or more]]+Table2[[#This Row],[Number of Other Jobs Earning a Living Wage or more]]</f>
        <v>199</v>
      </c>
      <c r="CW329" s="47">
        <v>0</v>
      </c>
      <c r="CX329" s="47">
        <v>0</v>
      </c>
      <c r="CY329" s="47">
        <v>0</v>
      </c>
      <c r="CZ329" s="47">
        <v>100</v>
      </c>
      <c r="DA329" s="42">
        <v>1</v>
      </c>
      <c r="DB329" s="4"/>
      <c r="DE329" s="3"/>
      <c r="DF329" s="4"/>
      <c r="DG329" s="4"/>
      <c r="DH329" s="11"/>
      <c r="DI329" s="3"/>
      <c r="DJ329" s="1"/>
      <c r="DK329" s="1"/>
      <c r="DL329" s="1"/>
    </row>
    <row r="330" spans="1:116" x14ac:dyDescent="0.2">
      <c r="A330" s="12">
        <v>92792</v>
      </c>
      <c r="B330" s="14" t="s">
        <v>275</v>
      </c>
      <c r="C330" s="15" t="s">
        <v>1555</v>
      </c>
      <c r="D330" s="15" t="s">
        <v>277</v>
      </c>
      <c r="E330" s="25" t="s">
        <v>1682</v>
      </c>
      <c r="F330" s="26" t="s">
        <v>41</v>
      </c>
      <c r="G330" s="16">
        <v>7500000</v>
      </c>
      <c r="H330" s="14" t="s">
        <v>54</v>
      </c>
      <c r="I330" s="14" t="s">
        <v>276</v>
      </c>
      <c r="J330" s="12">
        <v>26</v>
      </c>
      <c r="K330" s="14" t="s">
        <v>20</v>
      </c>
      <c r="L330" s="15" t="s">
        <v>2048</v>
      </c>
      <c r="M330" s="15" t="s">
        <v>1902</v>
      </c>
      <c r="N330" s="15">
        <v>95100</v>
      </c>
      <c r="O330" s="15">
        <v>104400</v>
      </c>
      <c r="P330" s="13">
        <v>0</v>
      </c>
      <c r="Q330" s="13">
        <v>6</v>
      </c>
      <c r="R330" s="13">
        <v>0</v>
      </c>
      <c r="S330" s="13">
        <v>0</v>
      </c>
      <c r="T330" s="13">
        <v>0</v>
      </c>
      <c r="U330" s="13">
        <v>0</v>
      </c>
      <c r="V330" s="13">
        <v>0</v>
      </c>
      <c r="W330" s="13">
        <v>0</v>
      </c>
      <c r="X330" s="13">
        <v>0</v>
      </c>
      <c r="Y330" s="13">
        <v>0</v>
      </c>
      <c r="Z330" s="13">
        <v>9</v>
      </c>
      <c r="AA330" s="13">
        <v>0</v>
      </c>
      <c r="AB330" s="13">
        <v>0</v>
      </c>
      <c r="AC330" s="13">
        <v>0</v>
      </c>
      <c r="AD330" s="17">
        <v>0</v>
      </c>
      <c r="AE330" s="13">
        <v>0</v>
      </c>
      <c r="AF330" s="13">
        <v>0</v>
      </c>
      <c r="AG330" s="13">
        <v>0</v>
      </c>
      <c r="AH330" s="13">
        <v>0</v>
      </c>
      <c r="AI330" s="18">
        <v>409.44830000000002</v>
      </c>
      <c r="AJ330" s="18">
        <v>6090.5335999999998</v>
      </c>
      <c r="AK330" s="18">
        <v>0</v>
      </c>
      <c r="AL330" s="27">
        <f>Table2[[#This Row],[Direct Tax Revenue
Through Current FY]]+Table2[[#This Row],[Direct Tax Revenue
Next FY &amp; After]]</f>
        <v>6090.5335999999998</v>
      </c>
      <c r="AM330" s="18">
        <v>80.205500000000001</v>
      </c>
      <c r="AN330" s="18">
        <v>1622.2383</v>
      </c>
      <c r="AO330" s="18">
        <v>0</v>
      </c>
      <c r="AP330" s="18">
        <f>Table2[[#This Row],[Indirect  &amp; Induced Tax Revenue
Through Current FY]]+Table2[[#This Row],[Indirect  &amp; Induced Tax Revenue
Next FY &amp; After]]</f>
        <v>1622.2383</v>
      </c>
      <c r="AQ330" s="18">
        <v>489.65379999999999</v>
      </c>
      <c r="AR330" s="18">
        <v>7712.7718999999997</v>
      </c>
      <c r="AS330" s="18">
        <v>0</v>
      </c>
      <c r="AT330" s="18">
        <f>Table2[[#This Row],[Total Tax Revenue Generated
Through Current FY]]+Table2[[#This Row],[Total Tax Revenues Generated 
Next FY &amp; After]]</f>
        <v>7712.7718999999997</v>
      </c>
      <c r="AU330" s="18">
        <f>VLOOKUP(A:A,[1]AssistancePivot!$1:$1048576,86,FALSE)</f>
        <v>0</v>
      </c>
      <c r="AV330" s="18">
        <v>361.93459999999999</v>
      </c>
      <c r="AW330" s="18">
        <v>0</v>
      </c>
      <c r="AX330" s="18">
        <v>361.93459999999999</v>
      </c>
      <c r="AY330" s="18">
        <v>0</v>
      </c>
      <c r="AZ330" s="18">
        <v>128.82429999999999</v>
      </c>
      <c r="BA330" s="18">
        <v>0</v>
      </c>
      <c r="BB330" s="18">
        <f>Table2[[#This Row],[MRT Savings
Through Current FY]]+Table2[[#This Row],[MRT Savings
Next FY &amp; After]]</f>
        <v>128.82429999999999</v>
      </c>
      <c r="BC330" s="18">
        <v>0</v>
      </c>
      <c r="BD330" s="18">
        <v>0</v>
      </c>
      <c r="BE330" s="18">
        <v>0</v>
      </c>
      <c r="BF330" s="18">
        <f>Table2[[#This Row],[ST Savings
Through Current FY]]+Table2[[#This Row],[ST Savings
Next FY &amp; After]]</f>
        <v>0</v>
      </c>
      <c r="BG330" s="18">
        <v>0</v>
      </c>
      <c r="BH330" s="18">
        <v>2.1604999999999999</v>
      </c>
      <c r="BI330" s="18">
        <v>0</v>
      </c>
      <c r="BJ330" s="18">
        <f>Table2[[#This Row],[Energy Savings
Through Current FY]]+Table2[[#This Row],[Energy Savings
Next FY &amp; After]]</f>
        <v>2.1604999999999999</v>
      </c>
      <c r="BK330" s="18">
        <v>0.16969999999999999</v>
      </c>
      <c r="BL330" s="18">
        <v>17.9221</v>
      </c>
      <c r="BM330" s="18">
        <v>0</v>
      </c>
      <c r="BN330" s="18">
        <f>Table2[[#This Row],[Bond Savings
Through Current FY]]+Table2[[#This Row],[Bond Savings
Next FY &amp; After]]</f>
        <v>17.9221</v>
      </c>
      <c r="BO330" s="18">
        <v>0.16969999999999999</v>
      </c>
      <c r="BP330" s="18">
        <v>510.8415</v>
      </c>
      <c r="BQ330" s="18">
        <v>0</v>
      </c>
      <c r="BR330" s="18">
        <f>Table2[[#This Row],[Total Savings
Through Current FY]]+Table2[[#This Row],[Total Savings
Next FY &amp; After]]</f>
        <v>510.8415</v>
      </c>
      <c r="BS330" s="18">
        <v>0</v>
      </c>
      <c r="BT330" s="18">
        <v>0</v>
      </c>
      <c r="BU330" s="18">
        <v>0</v>
      </c>
      <c r="BV330" s="18">
        <f>Table2[[#This Row],[Recapture, Cancellation, or Reduction
Through Current FY]]+Table2[[#This Row],[Recapture, Cancellation, or Reduction
Next FY &amp; After]]</f>
        <v>0</v>
      </c>
      <c r="BW330" s="18">
        <v>0</v>
      </c>
      <c r="BX330" s="18">
        <v>0</v>
      </c>
      <c r="BY330" s="18">
        <v>0</v>
      </c>
      <c r="BZ330" s="18">
        <f>Table2[[#This Row],[Penalty Paid
Through Current FY]]+Table2[[#This Row],[Penalty Paid
Next FY &amp; After]]</f>
        <v>0</v>
      </c>
      <c r="CA330" s="18">
        <v>0</v>
      </c>
      <c r="CB330" s="18">
        <v>0</v>
      </c>
      <c r="CC330" s="18">
        <v>0</v>
      </c>
      <c r="CD330" s="18">
        <f>Table2[[#This Row],[Total Recapture &amp; Penalties
Through Current FY]]+Table2[[#This Row],[Total Recapture &amp; Penalties
Next FY &amp; After]]</f>
        <v>0</v>
      </c>
      <c r="CE330" s="18">
        <v>489.48410000000001</v>
      </c>
      <c r="CF330" s="18">
        <v>7201.9304000000002</v>
      </c>
      <c r="CG330" s="18">
        <v>0</v>
      </c>
      <c r="CH330" s="18">
        <f>Table2[[#This Row],[Total Net Tax Revenue Generated
Through Current FY]]+Table2[[#This Row],[Total Net Tax Revenue Generated
Next FY &amp; After]]</f>
        <v>7201.9304000000002</v>
      </c>
      <c r="CI330" s="18">
        <v>0</v>
      </c>
      <c r="CJ330" s="18">
        <v>0</v>
      </c>
      <c r="CK330" s="18">
        <v>0</v>
      </c>
      <c r="CL330" s="18">
        <v>0</v>
      </c>
      <c r="CM330" s="43"/>
      <c r="CN330" s="43"/>
      <c r="CO330" s="43"/>
      <c r="CP330" s="43"/>
      <c r="CQ330" s="43"/>
      <c r="CR330" s="43"/>
      <c r="CS330" s="43"/>
      <c r="CT330" s="43"/>
      <c r="CU330" s="43"/>
      <c r="CV330" s="43"/>
      <c r="CW330" s="47"/>
      <c r="CX330" s="47"/>
      <c r="CY330" s="47"/>
      <c r="CZ330" s="47"/>
      <c r="DA330" s="42"/>
      <c r="DB330" s="4"/>
      <c r="DE330" s="3"/>
      <c r="DF330" s="4"/>
      <c r="DG330" s="4"/>
      <c r="DH330" s="11"/>
      <c r="DI330" s="3"/>
      <c r="DJ330" s="1"/>
      <c r="DK330" s="1"/>
      <c r="DL330" s="1"/>
    </row>
    <row r="331" spans="1:116" x14ac:dyDescent="0.2">
      <c r="A331" s="12">
        <v>94150</v>
      </c>
      <c r="B331" s="14" t="s">
        <v>1096</v>
      </c>
      <c r="C331" s="15" t="s">
        <v>1524</v>
      </c>
      <c r="D331" s="15" t="s">
        <v>1098</v>
      </c>
      <c r="E331" s="25" t="s">
        <v>1798</v>
      </c>
      <c r="F331" s="26" t="s">
        <v>477</v>
      </c>
      <c r="G331" s="16">
        <v>24895000</v>
      </c>
      <c r="H331" s="14" t="s">
        <v>91</v>
      </c>
      <c r="I331" s="14" t="s">
        <v>1097</v>
      </c>
      <c r="J331" s="12">
        <v>8</v>
      </c>
      <c r="K331" s="14" t="s">
        <v>25</v>
      </c>
      <c r="L331" s="15" t="s">
        <v>2344</v>
      </c>
      <c r="M331" s="15" t="s">
        <v>2345</v>
      </c>
      <c r="N331" s="15">
        <v>11618</v>
      </c>
      <c r="O331" s="15">
        <v>51771</v>
      </c>
      <c r="P331" s="13">
        <v>52</v>
      </c>
      <c r="Q331" s="13">
        <v>21</v>
      </c>
      <c r="R331" s="13">
        <v>0</v>
      </c>
      <c r="S331" s="13">
        <v>0</v>
      </c>
      <c r="T331" s="13">
        <v>0</v>
      </c>
      <c r="U331" s="13">
        <v>0</v>
      </c>
      <c r="V331" s="13">
        <v>97</v>
      </c>
      <c r="W331" s="13">
        <v>0</v>
      </c>
      <c r="X331" s="13">
        <v>0</v>
      </c>
      <c r="Y331" s="13">
        <v>97</v>
      </c>
      <c r="Z331" s="13">
        <v>97</v>
      </c>
      <c r="AA331" s="13">
        <v>73.19587628865979</v>
      </c>
      <c r="AB331" s="13" t="s">
        <v>16</v>
      </c>
      <c r="AC331" s="13" t="s">
        <v>16</v>
      </c>
      <c r="AD331" s="17">
        <v>0</v>
      </c>
      <c r="AE331" s="13">
        <v>0</v>
      </c>
      <c r="AF331" s="13">
        <v>0</v>
      </c>
      <c r="AG331" s="13">
        <v>0</v>
      </c>
      <c r="AH331" s="13">
        <v>0</v>
      </c>
      <c r="AI331" s="18">
        <v>205.27170000000001</v>
      </c>
      <c r="AJ331" s="18">
        <v>1133.1445000000001</v>
      </c>
      <c r="AK331" s="18">
        <v>3301.7257</v>
      </c>
      <c r="AL331" s="27">
        <f>Table2[[#This Row],[Direct Tax Revenue
Through Current FY]]+Table2[[#This Row],[Direct Tax Revenue
Next FY &amp; After]]</f>
        <v>4434.8702000000003</v>
      </c>
      <c r="AM331" s="18">
        <v>372.0027</v>
      </c>
      <c r="AN331" s="18">
        <v>1313.5075999999999</v>
      </c>
      <c r="AO331" s="18">
        <v>5983.5370000000003</v>
      </c>
      <c r="AP331" s="18">
        <f>Table2[[#This Row],[Indirect  &amp; Induced Tax Revenue
Through Current FY]]+Table2[[#This Row],[Indirect  &amp; Induced Tax Revenue
Next FY &amp; After]]</f>
        <v>7297.0446000000002</v>
      </c>
      <c r="AQ331" s="18">
        <v>577.27440000000001</v>
      </c>
      <c r="AR331" s="18">
        <v>2446.6520999999998</v>
      </c>
      <c r="AS331" s="18">
        <v>9285.2626999999993</v>
      </c>
      <c r="AT331" s="18">
        <f>Table2[[#This Row],[Total Tax Revenue Generated
Through Current FY]]+Table2[[#This Row],[Total Tax Revenues Generated 
Next FY &amp; After]]</f>
        <v>11731.914799999999</v>
      </c>
      <c r="AU331" s="18">
        <f>VLOOKUP(A:A,[1]AssistancePivot!$1:$1048576,86,FALSE)</f>
        <v>0</v>
      </c>
      <c r="AV331" s="18">
        <v>0</v>
      </c>
      <c r="AW331" s="18">
        <v>0</v>
      </c>
      <c r="AX331" s="18">
        <v>0</v>
      </c>
      <c r="AY331" s="18">
        <v>0</v>
      </c>
      <c r="AZ331" s="18">
        <v>420.65519999999998</v>
      </c>
      <c r="BA331" s="18">
        <v>0</v>
      </c>
      <c r="BB331" s="18">
        <f>Table2[[#This Row],[MRT Savings
Through Current FY]]+Table2[[#This Row],[MRT Savings
Next FY &amp; After]]</f>
        <v>420.65519999999998</v>
      </c>
      <c r="BC331" s="18">
        <v>0</v>
      </c>
      <c r="BD331" s="18">
        <v>0</v>
      </c>
      <c r="BE331" s="18">
        <v>0</v>
      </c>
      <c r="BF331" s="18">
        <f>Table2[[#This Row],[ST Savings
Through Current FY]]+Table2[[#This Row],[ST Savings
Next FY &amp; After]]</f>
        <v>0</v>
      </c>
      <c r="BG331" s="18">
        <v>0</v>
      </c>
      <c r="BH331" s="18">
        <v>0</v>
      </c>
      <c r="BI331" s="18">
        <v>0</v>
      </c>
      <c r="BJ331" s="18">
        <f>Table2[[#This Row],[Energy Savings
Through Current FY]]+Table2[[#This Row],[Energy Savings
Next FY &amp; After]]</f>
        <v>0</v>
      </c>
      <c r="BK331" s="18">
        <v>20.950099999999999</v>
      </c>
      <c r="BL331" s="18">
        <v>84.429000000000002</v>
      </c>
      <c r="BM331" s="18">
        <v>220.351</v>
      </c>
      <c r="BN331" s="18">
        <f>Table2[[#This Row],[Bond Savings
Through Current FY]]+Table2[[#This Row],[Bond Savings
Next FY &amp; After]]</f>
        <v>304.77999999999997</v>
      </c>
      <c r="BO331" s="18">
        <v>20.950099999999999</v>
      </c>
      <c r="BP331" s="18">
        <v>505.08420000000001</v>
      </c>
      <c r="BQ331" s="18">
        <v>220.351</v>
      </c>
      <c r="BR331" s="18">
        <f>Table2[[#This Row],[Total Savings
Through Current FY]]+Table2[[#This Row],[Total Savings
Next FY &amp; After]]</f>
        <v>725.43520000000001</v>
      </c>
      <c r="BS331" s="18">
        <v>0</v>
      </c>
      <c r="BT331" s="18">
        <v>0</v>
      </c>
      <c r="BU331" s="18">
        <v>0</v>
      </c>
      <c r="BV331" s="18">
        <f>Table2[[#This Row],[Recapture, Cancellation, or Reduction
Through Current FY]]+Table2[[#This Row],[Recapture, Cancellation, or Reduction
Next FY &amp; After]]</f>
        <v>0</v>
      </c>
      <c r="BW331" s="18">
        <v>0</v>
      </c>
      <c r="BX331" s="18">
        <v>0</v>
      </c>
      <c r="BY331" s="18">
        <v>0</v>
      </c>
      <c r="BZ331" s="18">
        <f>Table2[[#This Row],[Penalty Paid
Through Current FY]]+Table2[[#This Row],[Penalty Paid
Next FY &amp; After]]</f>
        <v>0</v>
      </c>
      <c r="CA331" s="18">
        <v>0</v>
      </c>
      <c r="CB331" s="18">
        <v>0</v>
      </c>
      <c r="CC331" s="18">
        <v>0</v>
      </c>
      <c r="CD331" s="18">
        <f>Table2[[#This Row],[Total Recapture &amp; Penalties
Through Current FY]]+Table2[[#This Row],[Total Recapture &amp; Penalties
Next FY &amp; After]]</f>
        <v>0</v>
      </c>
      <c r="CE331" s="18">
        <v>556.32429999999999</v>
      </c>
      <c r="CF331" s="18">
        <v>1941.5679</v>
      </c>
      <c r="CG331" s="18">
        <v>9064.9117000000006</v>
      </c>
      <c r="CH331" s="18">
        <f>Table2[[#This Row],[Total Net Tax Revenue Generated
Through Current FY]]+Table2[[#This Row],[Total Net Tax Revenue Generated
Next FY &amp; After]]</f>
        <v>11006.479600000001</v>
      </c>
      <c r="CI331" s="18">
        <v>0</v>
      </c>
      <c r="CJ331" s="18">
        <v>0</v>
      </c>
      <c r="CK331" s="18">
        <v>0</v>
      </c>
      <c r="CL331" s="18">
        <v>0</v>
      </c>
      <c r="CM331" s="43">
        <v>0</v>
      </c>
      <c r="CN331" s="43">
        <v>0</v>
      </c>
      <c r="CO331" s="43">
        <v>0</v>
      </c>
      <c r="CP331" s="43">
        <v>97</v>
      </c>
      <c r="CQ331" s="43">
        <f>Table2[[#This Row],[Total Number of Industrial Jobs]]+Table2[[#This Row],[Total Number of Restaurant Jobs]]+Table2[[#This Row],[Total Number of Retail Jobs]]+Table2[[#This Row],[Total Number of Other Jobs]]</f>
        <v>97</v>
      </c>
      <c r="CR331" s="43">
        <v>0</v>
      </c>
      <c r="CS331" s="43">
        <v>0</v>
      </c>
      <c r="CT331" s="43">
        <v>0</v>
      </c>
      <c r="CU331" s="43">
        <v>97</v>
      </c>
      <c r="CV331" s="43">
        <f>Table2[[#This Row],[Number of Industrial Jobs Earning a Living Wage or more]]+Table2[[#This Row],[Number of Restaurant Jobs Earning a Living Wage or more]]+Table2[[#This Row],[Number of Retail Jobs Earning a Living Wage or more]]+Table2[[#This Row],[Number of Other Jobs Earning a Living Wage or more]]</f>
        <v>97</v>
      </c>
      <c r="CW331" s="47">
        <v>0</v>
      </c>
      <c r="CX331" s="47">
        <v>0</v>
      </c>
      <c r="CY331" s="47">
        <v>0</v>
      </c>
      <c r="CZ331" s="47">
        <v>100</v>
      </c>
      <c r="DA331" s="42">
        <v>1</v>
      </c>
      <c r="DB331" s="4"/>
      <c r="DE331" s="3"/>
      <c r="DF331" s="4"/>
      <c r="DG331" s="4"/>
      <c r="DH331" s="11"/>
      <c r="DI331" s="3"/>
      <c r="DJ331" s="1"/>
      <c r="DK331" s="1"/>
      <c r="DL331" s="1"/>
    </row>
    <row r="332" spans="1:116" x14ac:dyDescent="0.2">
      <c r="A332" s="12">
        <v>93359</v>
      </c>
      <c r="B332" s="14" t="s">
        <v>523</v>
      </c>
      <c r="C332" s="15" t="s">
        <v>1599</v>
      </c>
      <c r="D332" s="15" t="s">
        <v>525</v>
      </c>
      <c r="E332" s="25" t="s">
        <v>1696</v>
      </c>
      <c r="F332" s="26" t="s">
        <v>13</v>
      </c>
      <c r="G332" s="16">
        <v>2100000</v>
      </c>
      <c r="H332" s="14" t="s">
        <v>22</v>
      </c>
      <c r="I332" s="14" t="s">
        <v>524</v>
      </c>
      <c r="J332" s="12">
        <v>42</v>
      </c>
      <c r="K332" s="14" t="s">
        <v>12</v>
      </c>
      <c r="L332" s="15" t="s">
        <v>2135</v>
      </c>
      <c r="M332" s="15" t="s">
        <v>2095</v>
      </c>
      <c r="N332" s="15">
        <v>10000</v>
      </c>
      <c r="O332" s="15">
        <v>10000</v>
      </c>
      <c r="P332" s="13">
        <v>0</v>
      </c>
      <c r="Q332" s="13">
        <v>13</v>
      </c>
      <c r="R332" s="13">
        <v>0</v>
      </c>
      <c r="S332" s="13">
        <v>0</v>
      </c>
      <c r="T332" s="13">
        <v>1</v>
      </c>
      <c r="U332" s="13">
        <v>0</v>
      </c>
      <c r="V332" s="13">
        <v>7</v>
      </c>
      <c r="W332" s="13">
        <v>0</v>
      </c>
      <c r="X332" s="13">
        <v>0</v>
      </c>
      <c r="Y332" s="13">
        <v>8</v>
      </c>
      <c r="Z332" s="13">
        <v>7</v>
      </c>
      <c r="AA332" s="13">
        <v>100</v>
      </c>
      <c r="AB332" s="13" t="s">
        <v>17</v>
      </c>
      <c r="AC332" s="13" t="s">
        <v>17</v>
      </c>
      <c r="AD332" s="17">
        <v>0</v>
      </c>
      <c r="AE332" s="13">
        <v>0</v>
      </c>
      <c r="AF332" s="13">
        <v>0</v>
      </c>
      <c r="AG332" s="13">
        <v>0</v>
      </c>
      <c r="AH332" s="13">
        <v>0</v>
      </c>
      <c r="AI332" s="18">
        <v>165.7226</v>
      </c>
      <c r="AJ332" s="18">
        <v>2035.155</v>
      </c>
      <c r="AK332" s="18">
        <v>765.66499999999996</v>
      </c>
      <c r="AL332" s="27">
        <f>Table2[[#This Row],[Direct Tax Revenue
Through Current FY]]+Table2[[#This Row],[Direct Tax Revenue
Next FY &amp; After]]</f>
        <v>2800.8199999999997</v>
      </c>
      <c r="AM332" s="18">
        <v>69.164900000000003</v>
      </c>
      <c r="AN332" s="18">
        <v>1086.9675</v>
      </c>
      <c r="AO332" s="18">
        <v>319.55340000000001</v>
      </c>
      <c r="AP332" s="18">
        <f>Table2[[#This Row],[Indirect  &amp; Induced Tax Revenue
Through Current FY]]+Table2[[#This Row],[Indirect  &amp; Induced Tax Revenue
Next FY &amp; After]]</f>
        <v>1406.5209</v>
      </c>
      <c r="AQ332" s="18">
        <v>234.88749999999999</v>
      </c>
      <c r="AR332" s="18">
        <v>3122.1224999999999</v>
      </c>
      <c r="AS332" s="18">
        <v>1085.2184</v>
      </c>
      <c r="AT332" s="18">
        <f>Table2[[#This Row],[Total Tax Revenue Generated
Through Current FY]]+Table2[[#This Row],[Total Tax Revenues Generated 
Next FY &amp; After]]</f>
        <v>4207.3409000000001</v>
      </c>
      <c r="AU332" s="18">
        <f>VLOOKUP(A:A,[1]AssistancePivot!$1:$1048576,86,FALSE)</f>
        <v>24.7254</v>
      </c>
      <c r="AV332" s="18">
        <v>168.01490000000001</v>
      </c>
      <c r="AW332" s="18">
        <v>114.23560000000001</v>
      </c>
      <c r="AX332" s="18">
        <v>282.25049999999999</v>
      </c>
      <c r="AY332" s="18">
        <v>0</v>
      </c>
      <c r="AZ332" s="18">
        <v>28.4574</v>
      </c>
      <c r="BA332" s="18">
        <v>0</v>
      </c>
      <c r="BB332" s="18">
        <f>Table2[[#This Row],[MRT Savings
Through Current FY]]+Table2[[#This Row],[MRT Savings
Next FY &amp; After]]</f>
        <v>28.4574</v>
      </c>
      <c r="BC332" s="18">
        <v>0</v>
      </c>
      <c r="BD332" s="18">
        <v>0</v>
      </c>
      <c r="BE332" s="18">
        <v>0</v>
      </c>
      <c r="BF332" s="18">
        <f>Table2[[#This Row],[ST Savings
Through Current FY]]+Table2[[#This Row],[ST Savings
Next FY &amp; After]]</f>
        <v>0</v>
      </c>
      <c r="BG332" s="18">
        <v>0</v>
      </c>
      <c r="BH332" s="18">
        <v>0</v>
      </c>
      <c r="BI332" s="18">
        <v>0</v>
      </c>
      <c r="BJ332" s="18">
        <f>Table2[[#This Row],[Energy Savings
Through Current FY]]+Table2[[#This Row],[Energy Savings
Next FY &amp; After]]</f>
        <v>0</v>
      </c>
      <c r="BK332" s="18">
        <v>0</v>
      </c>
      <c r="BL332" s="18">
        <v>0</v>
      </c>
      <c r="BM332" s="18">
        <v>0</v>
      </c>
      <c r="BN332" s="18">
        <f>Table2[[#This Row],[Bond Savings
Through Current FY]]+Table2[[#This Row],[Bond Savings
Next FY &amp; After]]</f>
        <v>0</v>
      </c>
      <c r="BO332" s="18">
        <v>24.7254</v>
      </c>
      <c r="BP332" s="18">
        <v>196.47229999999999</v>
      </c>
      <c r="BQ332" s="18">
        <v>114.23560000000001</v>
      </c>
      <c r="BR332" s="18">
        <f>Table2[[#This Row],[Total Savings
Through Current FY]]+Table2[[#This Row],[Total Savings
Next FY &amp; After]]</f>
        <v>310.7079</v>
      </c>
      <c r="BS332" s="18">
        <v>0</v>
      </c>
      <c r="BT332" s="18">
        <v>0</v>
      </c>
      <c r="BU332" s="18">
        <v>0</v>
      </c>
      <c r="BV332" s="18">
        <f>Table2[[#This Row],[Recapture, Cancellation, or Reduction
Through Current FY]]+Table2[[#This Row],[Recapture, Cancellation, or Reduction
Next FY &amp; After]]</f>
        <v>0</v>
      </c>
      <c r="BW332" s="18">
        <v>0</v>
      </c>
      <c r="BX332" s="18">
        <v>0</v>
      </c>
      <c r="BY332" s="18">
        <v>0</v>
      </c>
      <c r="BZ332" s="18">
        <f>Table2[[#This Row],[Penalty Paid
Through Current FY]]+Table2[[#This Row],[Penalty Paid
Next FY &amp; After]]</f>
        <v>0</v>
      </c>
      <c r="CA332" s="18">
        <v>0</v>
      </c>
      <c r="CB332" s="18">
        <v>0</v>
      </c>
      <c r="CC332" s="18">
        <v>0</v>
      </c>
      <c r="CD332" s="18">
        <f>Table2[[#This Row],[Total Recapture &amp; Penalties
Through Current FY]]+Table2[[#This Row],[Total Recapture &amp; Penalties
Next FY &amp; After]]</f>
        <v>0</v>
      </c>
      <c r="CE332" s="18">
        <v>210.16210000000001</v>
      </c>
      <c r="CF332" s="18">
        <v>2925.6502</v>
      </c>
      <c r="CG332" s="18">
        <v>970.9828</v>
      </c>
      <c r="CH332" s="18">
        <f>Table2[[#This Row],[Total Net Tax Revenue Generated
Through Current FY]]+Table2[[#This Row],[Total Net Tax Revenue Generated
Next FY &amp; After]]</f>
        <v>3896.6329999999998</v>
      </c>
      <c r="CI332" s="18">
        <v>0</v>
      </c>
      <c r="CJ332" s="18">
        <v>0</v>
      </c>
      <c r="CK332" s="18">
        <v>0</v>
      </c>
      <c r="CL332" s="18">
        <v>0</v>
      </c>
      <c r="CM332" s="43">
        <v>8</v>
      </c>
      <c r="CN332" s="43">
        <v>0</v>
      </c>
      <c r="CO332" s="43">
        <v>0</v>
      </c>
      <c r="CP332" s="43">
        <v>0</v>
      </c>
      <c r="CQ332" s="43">
        <f>Table2[[#This Row],[Total Number of Industrial Jobs]]+Table2[[#This Row],[Total Number of Restaurant Jobs]]+Table2[[#This Row],[Total Number of Retail Jobs]]+Table2[[#This Row],[Total Number of Other Jobs]]</f>
        <v>8</v>
      </c>
      <c r="CR332" s="43">
        <v>8</v>
      </c>
      <c r="CS332" s="43">
        <v>0</v>
      </c>
      <c r="CT332" s="43">
        <v>0</v>
      </c>
      <c r="CU332" s="43">
        <v>0</v>
      </c>
      <c r="CV332" s="43">
        <f>Table2[[#This Row],[Number of Industrial Jobs Earning a Living Wage or more]]+Table2[[#This Row],[Number of Restaurant Jobs Earning a Living Wage or more]]+Table2[[#This Row],[Number of Retail Jobs Earning a Living Wage or more]]+Table2[[#This Row],[Number of Other Jobs Earning a Living Wage or more]]</f>
        <v>8</v>
      </c>
      <c r="CW332" s="47">
        <v>100</v>
      </c>
      <c r="CX332" s="47">
        <v>0</v>
      </c>
      <c r="CY332" s="47">
        <v>0</v>
      </c>
      <c r="CZ332" s="47">
        <v>0</v>
      </c>
      <c r="DA332" s="42">
        <v>1</v>
      </c>
      <c r="DB332" s="4"/>
      <c r="DE332" s="3"/>
      <c r="DF332" s="4"/>
      <c r="DG332" s="4"/>
      <c r="DH332" s="11"/>
      <c r="DI332" s="3"/>
      <c r="DJ332" s="1"/>
      <c r="DK332" s="1"/>
      <c r="DL332" s="1"/>
    </row>
    <row r="333" spans="1:116" x14ac:dyDescent="0.2">
      <c r="A333" s="12">
        <v>94148</v>
      </c>
      <c r="B333" s="14" t="s">
        <v>1090</v>
      </c>
      <c r="C333" s="15" t="s">
        <v>1550</v>
      </c>
      <c r="D333" s="15" t="s">
        <v>1092</v>
      </c>
      <c r="E333" s="25" t="s">
        <v>1733</v>
      </c>
      <c r="F333" s="26" t="s">
        <v>13</v>
      </c>
      <c r="G333" s="16">
        <v>2477000</v>
      </c>
      <c r="H333" s="14" t="s">
        <v>22</v>
      </c>
      <c r="I333" s="14" t="s">
        <v>1091</v>
      </c>
      <c r="J333" s="12">
        <v>49</v>
      </c>
      <c r="K333" s="14" t="s">
        <v>106</v>
      </c>
      <c r="L333" s="15" t="s">
        <v>2342</v>
      </c>
      <c r="M333" s="15" t="s">
        <v>1911</v>
      </c>
      <c r="N333" s="15">
        <v>13000</v>
      </c>
      <c r="O333" s="15">
        <v>10134</v>
      </c>
      <c r="P333" s="13">
        <v>10</v>
      </c>
      <c r="Q333" s="13">
        <v>6</v>
      </c>
      <c r="R333" s="13">
        <v>0</v>
      </c>
      <c r="S333" s="13">
        <v>0</v>
      </c>
      <c r="T333" s="13">
        <v>0</v>
      </c>
      <c r="U333" s="13">
        <v>0</v>
      </c>
      <c r="V333" s="13">
        <v>6</v>
      </c>
      <c r="W333" s="13">
        <v>0</v>
      </c>
      <c r="X333" s="13">
        <v>0</v>
      </c>
      <c r="Y333" s="13">
        <v>6</v>
      </c>
      <c r="Z333" s="13">
        <v>6</v>
      </c>
      <c r="AA333" s="13">
        <v>83.333333333333343</v>
      </c>
      <c r="AB333" s="13" t="s">
        <v>17</v>
      </c>
      <c r="AC333" s="13" t="s">
        <v>17</v>
      </c>
      <c r="AD333" s="17">
        <v>0</v>
      </c>
      <c r="AE333" s="13">
        <v>0</v>
      </c>
      <c r="AF333" s="13">
        <v>0</v>
      </c>
      <c r="AG333" s="13">
        <v>0</v>
      </c>
      <c r="AH333" s="13">
        <v>0</v>
      </c>
      <c r="AI333" s="18">
        <v>106.9469</v>
      </c>
      <c r="AJ333" s="18">
        <v>558.65530000000001</v>
      </c>
      <c r="AK333" s="18">
        <v>1337.3923</v>
      </c>
      <c r="AL333" s="27">
        <f>Table2[[#This Row],[Direct Tax Revenue
Through Current FY]]+Table2[[#This Row],[Direct Tax Revenue
Next FY &amp; After]]</f>
        <v>1896.0475999999999</v>
      </c>
      <c r="AM333" s="18">
        <v>43.090600000000002</v>
      </c>
      <c r="AN333" s="18">
        <v>219.08330000000001</v>
      </c>
      <c r="AO333" s="18">
        <v>538.85469999999998</v>
      </c>
      <c r="AP333" s="18">
        <f>Table2[[#This Row],[Indirect  &amp; Induced Tax Revenue
Through Current FY]]+Table2[[#This Row],[Indirect  &amp; Induced Tax Revenue
Next FY &amp; After]]</f>
        <v>757.93799999999999</v>
      </c>
      <c r="AQ333" s="18">
        <v>150.03749999999999</v>
      </c>
      <c r="AR333" s="18">
        <v>777.73860000000002</v>
      </c>
      <c r="AS333" s="18">
        <v>1876.2470000000001</v>
      </c>
      <c r="AT333" s="18">
        <f>Table2[[#This Row],[Total Tax Revenue Generated
Through Current FY]]+Table2[[#This Row],[Total Tax Revenues Generated 
Next FY &amp; After]]</f>
        <v>2653.9856</v>
      </c>
      <c r="AU333" s="18">
        <f>VLOOKUP(A:A,[1]AssistancePivot!$1:$1048576,86,FALSE)</f>
        <v>17.677</v>
      </c>
      <c r="AV333" s="18">
        <v>61.182699999999997</v>
      </c>
      <c r="AW333" s="18">
        <v>221.05529999999999</v>
      </c>
      <c r="AX333" s="18">
        <v>282.238</v>
      </c>
      <c r="AY333" s="18">
        <v>0</v>
      </c>
      <c r="AZ333" s="18">
        <v>19.710599999999999</v>
      </c>
      <c r="BA333" s="18">
        <v>0</v>
      </c>
      <c r="BB333" s="18">
        <f>Table2[[#This Row],[MRT Savings
Through Current FY]]+Table2[[#This Row],[MRT Savings
Next FY &amp; After]]</f>
        <v>19.710599999999999</v>
      </c>
      <c r="BC333" s="18">
        <v>0</v>
      </c>
      <c r="BD333" s="18">
        <v>18.350200000000001</v>
      </c>
      <c r="BE333" s="18">
        <v>0</v>
      </c>
      <c r="BF333" s="18">
        <f>Table2[[#This Row],[ST Savings
Through Current FY]]+Table2[[#This Row],[ST Savings
Next FY &amp; After]]</f>
        <v>18.350200000000001</v>
      </c>
      <c r="BG333" s="18">
        <v>0</v>
      </c>
      <c r="BH333" s="18">
        <v>0</v>
      </c>
      <c r="BI333" s="18">
        <v>0</v>
      </c>
      <c r="BJ333" s="18">
        <f>Table2[[#This Row],[Energy Savings
Through Current FY]]+Table2[[#This Row],[Energy Savings
Next FY &amp; After]]</f>
        <v>0</v>
      </c>
      <c r="BK333" s="18">
        <v>0</v>
      </c>
      <c r="BL333" s="18">
        <v>0</v>
      </c>
      <c r="BM333" s="18">
        <v>0</v>
      </c>
      <c r="BN333" s="18">
        <f>Table2[[#This Row],[Bond Savings
Through Current FY]]+Table2[[#This Row],[Bond Savings
Next FY &amp; After]]</f>
        <v>0</v>
      </c>
      <c r="BO333" s="18">
        <v>17.677</v>
      </c>
      <c r="BP333" s="18">
        <v>99.243499999999997</v>
      </c>
      <c r="BQ333" s="18">
        <v>221.05529999999999</v>
      </c>
      <c r="BR333" s="18">
        <f>Table2[[#This Row],[Total Savings
Through Current FY]]+Table2[[#This Row],[Total Savings
Next FY &amp; After]]</f>
        <v>320.29879999999997</v>
      </c>
      <c r="BS333" s="18">
        <v>0</v>
      </c>
      <c r="BT333" s="18">
        <v>0</v>
      </c>
      <c r="BU333" s="18">
        <v>0</v>
      </c>
      <c r="BV333" s="18">
        <f>Table2[[#This Row],[Recapture, Cancellation, or Reduction
Through Current FY]]+Table2[[#This Row],[Recapture, Cancellation, or Reduction
Next FY &amp; After]]</f>
        <v>0</v>
      </c>
      <c r="BW333" s="18">
        <v>0</v>
      </c>
      <c r="BX333" s="18">
        <v>0</v>
      </c>
      <c r="BY333" s="18">
        <v>0</v>
      </c>
      <c r="BZ333" s="18">
        <f>Table2[[#This Row],[Penalty Paid
Through Current FY]]+Table2[[#This Row],[Penalty Paid
Next FY &amp; After]]</f>
        <v>0</v>
      </c>
      <c r="CA333" s="18">
        <v>0</v>
      </c>
      <c r="CB333" s="18">
        <v>0</v>
      </c>
      <c r="CC333" s="18">
        <v>0</v>
      </c>
      <c r="CD333" s="18">
        <f>Table2[[#This Row],[Total Recapture &amp; Penalties
Through Current FY]]+Table2[[#This Row],[Total Recapture &amp; Penalties
Next FY &amp; After]]</f>
        <v>0</v>
      </c>
      <c r="CE333" s="18">
        <v>132.3605</v>
      </c>
      <c r="CF333" s="18">
        <v>678.49509999999998</v>
      </c>
      <c r="CG333" s="18">
        <v>1655.1917000000001</v>
      </c>
      <c r="CH333" s="18">
        <f>Table2[[#This Row],[Total Net Tax Revenue Generated
Through Current FY]]+Table2[[#This Row],[Total Net Tax Revenue Generated
Next FY &amp; After]]</f>
        <v>2333.6867999999999</v>
      </c>
      <c r="CI333" s="18">
        <v>0</v>
      </c>
      <c r="CJ333" s="18">
        <v>0</v>
      </c>
      <c r="CK333" s="18">
        <v>0</v>
      </c>
      <c r="CL333" s="18">
        <v>0</v>
      </c>
      <c r="CM333" s="43">
        <v>0</v>
      </c>
      <c r="CN333" s="43">
        <v>0</v>
      </c>
      <c r="CO333" s="43">
        <v>0</v>
      </c>
      <c r="CP333" s="43">
        <v>6</v>
      </c>
      <c r="CQ333" s="43">
        <f>Table2[[#This Row],[Total Number of Industrial Jobs]]+Table2[[#This Row],[Total Number of Restaurant Jobs]]+Table2[[#This Row],[Total Number of Retail Jobs]]+Table2[[#This Row],[Total Number of Other Jobs]]</f>
        <v>6</v>
      </c>
      <c r="CR333" s="43">
        <v>0</v>
      </c>
      <c r="CS333" s="43">
        <v>0</v>
      </c>
      <c r="CT333" s="43">
        <v>0</v>
      </c>
      <c r="CU333" s="43">
        <v>6</v>
      </c>
      <c r="CV333" s="43">
        <f>Table2[[#This Row],[Number of Industrial Jobs Earning a Living Wage or more]]+Table2[[#This Row],[Number of Restaurant Jobs Earning a Living Wage or more]]+Table2[[#This Row],[Number of Retail Jobs Earning a Living Wage or more]]+Table2[[#This Row],[Number of Other Jobs Earning a Living Wage or more]]</f>
        <v>6</v>
      </c>
      <c r="CW333" s="47">
        <v>0</v>
      </c>
      <c r="CX333" s="47">
        <v>0</v>
      </c>
      <c r="CY333" s="47">
        <v>0</v>
      </c>
      <c r="CZ333" s="47">
        <v>100</v>
      </c>
      <c r="DA333" s="42">
        <v>1</v>
      </c>
      <c r="DB333" s="4"/>
      <c r="DE333" s="3"/>
      <c r="DF333" s="4"/>
      <c r="DG333" s="4"/>
      <c r="DH333" s="11"/>
      <c r="DI333" s="3"/>
      <c r="DJ333" s="1"/>
      <c r="DK333" s="1"/>
      <c r="DL333" s="1"/>
    </row>
    <row r="334" spans="1:116" x14ac:dyDescent="0.2">
      <c r="A334" s="12">
        <v>94105</v>
      </c>
      <c r="B334" s="14" t="s">
        <v>981</v>
      </c>
      <c r="C334" s="15" t="s">
        <v>1628</v>
      </c>
      <c r="D334" s="15" t="s">
        <v>983</v>
      </c>
      <c r="E334" s="25" t="s">
        <v>1782</v>
      </c>
      <c r="F334" s="26" t="s">
        <v>477</v>
      </c>
      <c r="G334" s="16">
        <v>5000000</v>
      </c>
      <c r="H334" s="14" t="s">
        <v>91</v>
      </c>
      <c r="I334" s="14" t="s">
        <v>982</v>
      </c>
      <c r="J334" s="12">
        <v>33</v>
      </c>
      <c r="K334" s="14" t="s">
        <v>12</v>
      </c>
      <c r="L334" s="15" t="s">
        <v>2307</v>
      </c>
      <c r="M334" s="15" t="s">
        <v>2038</v>
      </c>
      <c r="N334" s="15">
        <v>21540</v>
      </c>
      <c r="O334" s="15">
        <v>39801</v>
      </c>
      <c r="P334" s="13">
        <v>239</v>
      </c>
      <c r="Q334" s="13">
        <v>4</v>
      </c>
      <c r="R334" s="13">
        <v>0</v>
      </c>
      <c r="S334" s="13">
        <v>36</v>
      </c>
      <c r="T334" s="13">
        <v>43</v>
      </c>
      <c r="U334" s="13">
        <v>0</v>
      </c>
      <c r="V334" s="13">
        <v>302</v>
      </c>
      <c r="W334" s="13">
        <v>8</v>
      </c>
      <c r="X334" s="13">
        <v>0</v>
      </c>
      <c r="Y334" s="13">
        <v>389</v>
      </c>
      <c r="Z334" s="13">
        <v>349</v>
      </c>
      <c r="AA334" s="13">
        <v>97.943444730077118</v>
      </c>
      <c r="AB334" s="13" t="s">
        <v>16</v>
      </c>
      <c r="AC334" s="13" t="s">
        <v>17</v>
      </c>
      <c r="AD334" s="17">
        <v>76</v>
      </c>
      <c r="AE334" s="13">
        <v>72</v>
      </c>
      <c r="AF334" s="13">
        <v>65</v>
      </c>
      <c r="AG334" s="13">
        <v>48</v>
      </c>
      <c r="AH334" s="13">
        <v>120</v>
      </c>
      <c r="AI334" s="18">
        <v>1031.7127</v>
      </c>
      <c r="AJ334" s="18">
        <v>5976.9107999999997</v>
      </c>
      <c r="AK334" s="18">
        <v>698.54849999999999</v>
      </c>
      <c r="AL334" s="27">
        <f>Table2[[#This Row],[Direct Tax Revenue
Through Current FY]]+Table2[[#This Row],[Direct Tax Revenue
Next FY &amp; After]]</f>
        <v>6675.4592999999995</v>
      </c>
      <c r="AM334" s="18">
        <v>1829.0552</v>
      </c>
      <c r="AN334" s="18">
        <v>10922.131799999999</v>
      </c>
      <c r="AO334" s="18">
        <v>1238.4104</v>
      </c>
      <c r="AP334" s="18">
        <f>Table2[[#This Row],[Indirect  &amp; Induced Tax Revenue
Through Current FY]]+Table2[[#This Row],[Indirect  &amp; Induced Tax Revenue
Next FY &amp; After]]</f>
        <v>12160.5422</v>
      </c>
      <c r="AQ334" s="18">
        <v>2860.7678999999998</v>
      </c>
      <c r="AR334" s="18">
        <v>16899.042600000001</v>
      </c>
      <c r="AS334" s="18">
        <v>1936.9589000000001</v>
      </c>
      <c r="AT334" s="18">
        <f>Table2[[#This Row],[Total Tax Revenue Generated
Through Current FY]]+Table2[[#This Row],[Total Tax Revenues Generated 
Next FY &amp; After]]</f>
        <v>18836.001500000002</v>
      </c>
      <c r="AU334" s="18">
        <f>VLOOKUP(A:A,[1]AssistancePivot!$1:$1048576,86,FALSE)</f>
        <v>0</v>
      </c>
      <c r="AV334" s="18">
        <v>0</v>
      </c>
      <c r="AW334" s="18">
        <v>0</v>
      </c>
      <c r="AX334" s="18">
        <v>0</v>
      </c>
      <c r="AY334" s="18">
        <v>0</v>
      </c>
      <c r="AZ334" s="18">
        <v>81.900000000000006</v>
      </c>
      <c r="BA334" s="18">
        <v>0</v>
      </c>
      <c r="BB334" s="18">
        <f>Table2[[#This Row],[MRT Savings
Through Current FY]]+Table2[[#This Row],[MRT Savings
Next FY &amp; After]]</f>
        <v>81.900000000000006</v>
      </c>
      <c r="BC334" s="18">
        <v>0</v>
      </c>
      <c r="BD334" s="18">
        <v>0</v>
      </c>
      <c r="BE334" s="18">
        <v>0</v>
      </c>
      <c r="BF334" s="18">
        <f>Table2[[#This Row],[ST Savings
Through Current FY]]+Table2[[#This Row],[ST Savings
Next FY &amp; After]]</f>
        <v>0</v>
      </c>
      <c r="BG334" s="18">
        <v>0</v>
      </c>
      <c r="BH334" s="18">
        <v>0</v>
      </c>
      <c r="BI334" s="18">
        <v>0</v>
      </c>
      <c r="BJ334" s="18">
        <f>Table2[[#This Row],[Energy Savings
Through Current FY]]+Table2[[#This Row],[Energy Savings
Next FY &amp; After]]</f>
        <v>0</v>
      </c>
      <c r="BK334" s="18">
        <v>2.1101999999999999</v>
      </c>
      <c r="BL334" s="18">
        <v>12.8993</v>
      </c>
      <c r="BM334" s="18">
        <v>1.3805000000000001</v>
      </c>
      <c r="BN334" s="18">
        <f>Table2[[#This Row],[Bond Savings
Through Current FY]]+Table2[[#This Row],[Bond Savings
Next FY &amp; After]]</f>
        <v>14.2798</v>
      </c>
      <c r="BO334" s="18">
        <v>2.1101999999999999</v>
      </c>
      <c r="BP334" s="18">
        <v>94.799300000000002</v>
      </c>
      <c r="BQ334" s="18">
        <v>1.3805000000000001</v>
      </c>
      <c r="BR334" s="18">
        <f>Table2[[#This Row],[Total Savings
Through Current FY]]+Table2[[#This Row],[Total Savings
Next FY &amp; After]]</f>
        <v>96.1798</v>
      </c>
      <c r="BS334" s="18">
        <v>0</v>
      </c>
      <c r="BT334" s="18">
        <v>0</v>
      </c>
      <c r="BU334" s="18">
        <v>0</v>
      </c>
      <c r="BV334" s="18">
        <f>Table2[[#This Row],[Recapture, Cancellation, or Reduction
Through Current FY]]+Table2[[#This Row],[Recapture, Cancellation, or Reduction
Next FY &amp; After]]</f>
        <v>0</v>
      </c>
      <c r="BW334" s="18">
        <v>0</v>
      </c>
      <c r="BX334" s="18">
        <v>0</v>
      </c>
      <c r="BY334" s="18">
        <v>0</v>
      </c>
      <c r="BZ334" s="18">
        <f>Table2[[#This Row],[Penalty Paid
Through Current FY]]+Table2[[#This Row],[Penalty Paid
Next FY &amp; After]]</f>
        <v>0</v>
      </c>
      <c r="CA334" s="18">
        <v>0</v>
      </c>
      <c r="CB334" s="18">
        <v>0</v>
      </c>
      <c r="CC334" s="18">
        <v>0</v>
      </c>
      <c r="CD334" s="18">
        <f>Table2[[#This Row],[Total Recapture &amp; Penalties
Through Current FY]]+Table2[[#This Row],[Total Recapture &amp; Penalties
Next FY &amp; After]]</f>
        <v>0</v>
      </c>
      <c r="CE334" s="18">
        <v>2858.6577000000002</v>
      </c>
      <c r="CF334" s="18">
        <v>16804.243299999998</v>
      </c>
      <c r="CG334" s="18">
        <v>1935.5784000000001</v>
      </c>
      <c r="CH334" s="18">
        <f>Table2[[#This Row],[Total Net Tax Revenue Generated
Through Current FY]]+Table2[[#This Row],[Total Net Tax Revenue Generated
Next FY &amp; After]]</f>
        <v>18739.821699999997</v>
      </c>
      <c r="CI334" s="18">
        <v>0</v>
      </c>
      <c r="CJ334" s="18">
        <v>0</v>
      </c>
      <c r="CK334" s="18">
        <v>0</v>
      </c>
      <c r="CL334" s="18">
        <v>0</v>
      </c>
      <c r="CM334" s="43">
        <v>0</v>
      </c>
      <c r="CN334" s="43">
        <v>0</v>
      </c>
      <c r="CO334" s="43">
        <v>0</v>
      </c>
      <c r="CP334" s="43">
        <v>389</v>
      </c>
      <c r="CQ334" s="43">
        <f>Table2[[#This Row],[Total Number of Industrial Jobs]]+Table2[[#This Row],[Total Number of Restaurant Jobs]]+Table2[[#This Row],[Total Number of Retail Jobs]]+Table2[[#This Row],[Total Number of Other Jobs]]</f>
        <v>389</v>
      </c>
      <c r="CR334" s="43">
        <v>0</v>
      </c>
      <c r="CS334" s="43">
        <v>0</v>
      </c>
      <c r="CT334" s="43">
        <v>0</v>
      </c>
      <c r="CU334" s="43">
        <v>389</v>
      </c>
      <c r="CV334" s="43">
        <f>Table2[[#This Row],[Number of Industrial Jobs Earning a Living Wage or more]]+Table2[[#This Row],[Number of Restaurant Jobs Earning a Living Wage or more]]+Table2[[#This Row],[Number of Retail Jobs Earning a Living Wage or more]]+Table2[[#This Row],[Number of Other Jobs Earning a Living Wage or more]]</f>
        <v>389</v>
      </c>
      <c r="CW334" s="47">
        <v>0</v>
      </c>
      <c r="CX334" s="47">
        <v>0</v>
      </c>
      <c r="CY334" s="47">
        <v>0</v>
      </c>
      <c r="CZ334" s="47">
        <v>100</v>
      </c>
      <c r="DA334" s="42">
        <v>1</v>
      </c>
      <c r="DB334" s="4"/>
      <c r="DE334" s="3"/>
      <c r="DF334" s="4"/>
      <c r="DG334" s="4"/>
      <c r="DH334" s="11"/>
      <c r="DI334" s="3"/>
      <c r="DJ334" s="1"/>
      <c r="DK334" s="1"/>
      <c r="DL334" s="1"/>
    </row>
    <row r="335" spans="1:116" x14ac:dyDescent="0.2">
      <c r="A335" s="12">
        <v>93922</v>
      </c>
      <c r="B335" s="14" t="s">
        <v>691</v>
      </c>
      <c r="C335" s="15" t="s">
        <v>1529</v>
      </c>
      <c r="D335" s="15" t="s">
        <v>693</v>
      </c>
      <c r="E335" s="25" t="s">
        <v>1661</v>
      </c>
      <c r="F335" s="26" t="s">
        <v>13</v>
      </c>
      <c r="G335" s="16">
        <v>3230000</v>
      </c>
      <c r="H335" s="14" t="s">
        <v>22</v>
      </c>
      <c r="I335" s="14" t="s">
        <v>692</v>
      </c>
      <c r="J335" s="12">
        <v>27</v>
      </c>
      <c r="K335" s="14" t="s">
        <v>20</v>
      </c>
      <c r="L335" s="15" t="s">
        <v>2160</v>
      </c>
      <c r="M335" s="15" t="s">
        <v>2052</v>
      </c>
      <c r="N335" s="15">
        <v>42200</v>
      </c>
      <c r="O335" s="15">
        <v>34000</v>
      </c>
      <c r="P335" s="13">
        <v>25</v>
      </c>
      <c r="Q335" s="13">
        <v>4</v>
      </c>
      <c r="R335" s="13">
        <v>0</v>
      </c>
      <c r="S335" s="13">
        <v>0</v>
      </c>
      <c r="T335" s="13">
        <v>21</v>
      </c>
      <c r="U335" s="13">
        <v>0</v>
      </c>
      <c r="V335" s="13">
        <v>122</v>
      </c>
      <c r="W335" s="13">
        <v>0</v>
      </c>
      <c r="X335" s="13">
        <v>0</v>
      </c>
      <c r="Y335" s="13">
        <v>143</v>
      </c>
      <c r="Z335" s="13">
        <v>132</v>
      </c>
      <c r="AA335" s="13">
        <v>0</v>
      </c>
      <c r="AB335" s="13" t="s">
        <v>16</v>
      </c>
      <c r="AC335" s="13" t="s">
        <v>17</v>
      </c>
      <c r="AD335" s="17">
        <v>0</v>
      </c>
      <c r="AE335" s="13">
        <v>0</v>
      </c>
      <c r="AF335" s="13">
        <v>0</v>
      </c>
      <c r="AG335" s="13">
        <v>0</v>
      </c>
      <c r="AH335" s="13">
        <v>0</v>
      </c>
      <c r="AI335" s="18">
        <v>1611.6738</v>
      </c>
      <c r="AJ335" s="18">
        <v>13040.6204</v>
      </c>
      <c r="AK335" s="18">
        <v>10758.558499999999</v>
      </c>
      <c r="AL335" s="27">
        <f>Table2[[#This Row],[Direct Tax Revenue
Through Current FY]]+Table2[[#This Row],[Direct Tax Revenue
Next FY &amp; After]]</f>
        <v>23799.178899999999</v>
      </c>
      <c r="AM335" s="18">
        <v>916.30719999999997</v>
      </c>
      <c r="AN335" s="18">
        <v>7037.7124999999996</v>
      </c>
      <c r="AO335" s="18">
        <v>6116.7125999999998</v>
      </c>
      <c r="AP335" s="18">
        <f>Table2[[#This Row],[Indirect  &amp; Induced Tax Revenue
Through Current FY]]+Table2[[#This Row],[Indirect  &amp; Induced Tax Revenue
Next FY &amp; After]]</f>
        <v>13154.4251</v>
      </c>
      <c r="AQ335" s="18">
        <v>2527.9810000000002</v>
      </c>
      <c r="AR335" s="18">
        <v>20078.332900000001</v>
      </c>
      <c r="AS335" s="18">
        <v>16875.271100000002</v>
      </c>
      <c r="AT335" s="18">
        <f>Table2[[#This Row],[Total Tax Revenue Generated
Through Current FY]]+Table2[[#This Row],[Total Tax Revenues Generated 
Next FY &amp; After]]</f>
        <v>36953.604000000007</v>
      </c>
      <c r="AU335" s="18">
        <f>VLOOKUP(A:A,[1]AssistancePivot!$1:$1048576,86,FALSE)</f>
        <v>72.709500000000006</v>
      </c>
      <c r="AV335" s="18">
        <v>264.56200000000001</v>
      </c>
      <c r="AW335" s="18">
        <v>485.3648</v>
      </c>
      <c r="AX335" s="18">
        <v>749.92679999999996</v>
      </c>
      <c r="AY335" s="18">
        <v>0</v>
      </c>
      <c r="AZ335" s="18">
        <v>25.692799999999998</v>
      </c>
      <c r="BA335" s="18">
        <v>0</v>
      </c>
      <c r="BB335" s="18">
        <f>Table2[[#This Row],[MRT Savings
Through Current FY]]+Table2[[#This Row],[MRT Savings
Next FY &amp; After]]</f>
        <v>25.692799999999998</v>
      </c>
      <c r="BC335" s="18">
        <v>0</v>
      </c>
      <c r="BD335" s="18">
        <v>1.1825000000000001</v>
      </c>
      <c r="BE335" s="18">
        <v>0</v>
      </c>
      <c r="BF335" s="18">
        <f>Table2[[#This Row],[ST Savings
Through Current FY]]+Table2[[#This Row],[ST Savings
Next FY &amp; After]]</f>
        <v>1.1825000000000001</v>
      </c>
      <c r="BG335" s="18">
        <v>0</v>
      </c>
      <c r="BH335" s="18">
        <v>0</v>
      </c>
      <c r="BI335" s="18">
        <v>0</v>
      </c>
      <c r="BJ335" s="18">
        <f>Table2[[#This Row],[Energy Savings
Through Current FY]]+Table2[[#This Row],[Energy Savings
Next FY &amp; After]]</f>
        <v>0</v>
      </c>
      <c r="BK335" s="18">
        <v>0</v>
      </c>
      <c r="BL335" s="18">
        <v>0</v>
      </c>
      <c r="BM335" s="18">
        <v>0</v>
      </c>
      <c r="BN335" s="18">
        <f>Table2[[#This Row],[Bond Savings
Through Current FY]]+Table2[[#This Row],[Bond Savings
Next FY &amp; After]]</f>
        <v>0</v>
      </c>
      <c r="BO335" s="18">
        <v>72.709500000000006</v>
      </c>
      <c r="BP335" s="18">
        <v>291.43729999999999</v>
      </c>
      <c r="BQ335" s="18">
        <v>485.3648</v>
      </c>
      <c r="BR335" s="18">
        <f>Table2[[#This Row],[Total Savings
Through Current FY]]+Table2[[#This Row],[Total Savings
Next FY &amp; After]]</f>
        <v>776.8021</v>
      </c>
      <c r="BS335" s="18">
        <v>0</v>
      </c>
      <c r="BT335" s="18">
        <v>0</v>
      </c>
      <c r="BU335" s="18">
        <v>0</v>
      </c>
      <c r="BV335" s="18">
        <f>Table2[[#This Row],[Recapture, Cancellation, or Reduction
Through Current FY]]+Table2[[#This Row],[Recapture, Cancellation, or Reduction
Next FY &amp; After]]</f>
        <v>0</v>
      </c>
      <c r="BW335" s="18">
        <v>0</v>
      </c>
      <c r="BX335" s="18">
        <v>0</v>
      </c>
      <c r="BY335" s="18">
        <v>0</v>
      </c>
      <c r="BZ335" s="18">
        <f>Table2[[#This Row],[Penalty Paid
Through Current FY]]+Table2[[#This Row],[Penalty Paid
Next FY &amp; After]]</f>
        <v>0</v>
      </c>
      <c r="CA335" s="18">
        <v>0</v>
      </c>
      <c r="CB335" s="18">
        <v>0</v>
      </c>
      <c r="CC335" s="18">
        <v>0</v>
      </c>
      <c r="CD335" s="18">
        <f>Table2[[#This Row],[Total Recapture &amp; Penalties
Through Current FY]]+Table2[[#This Row],[Total Recapture &amp; Penalties
Next FY &amp; After]]</f>
        <v>0</v>
      </c>
      <c r="CE335" s="18">
        <v>2455.2714999999998</v>
      </c>
      <c r="CF335" s="18">
        <v>19786.8956</v>
      </c>
      <c r="CG335" s="18">
        <v>16389.906299999999</v>
      </c>
      <c r="CH335" s="18">
        <f>Table2[[#This Row],[Total Net Tax Revenue Generated
Through Current FY]]+Table2[[#This Row],[Total Net Tax Revenue Generated
Next FY &amp; After]]</f>
        <v>36176.801899999999</v>
      </c>
      <c r="CI335" s="18">
        <v>0</v>
      </c>
      <c r="CJ335" s="18">
        <v>0</v>
      </c>
      <c r="CK335" s="18">
        <v>0</v>
      </c>
      <c r="CL335" s="18">
        <v>0</v>
      </c>
      <c r="CM335" s="43">
        <v>0</v>
      </c>
      <c r="CN335" s="43">
        <v>0</v>
      </c>
      <c r="CO335" s="43">
        <v>0</v>
      </c>
      <c r="CP335" s="43">
        <v>0</v>
      </c>
      <c r="CQ335" s="43">
        <f>Table2[[#This Row],[Total Number of Industrial Jobs]]+Table2[[#This Row],[Total Number of Restaurant Jobs]]+Table2[[#This Row],[Total Number of Retail Jobs]]+Table2[[#This Row],[Total Number of Other Jobs]]</f>
        <v>0</v>
      </c>
      <c r="CR335" s="43">
        <v>0</v>
      </c>
      <c r="CS335" s="43">
        <v>0</v>
      </c>
      <c r="CT335" s="43">
        <v>0</v>
      </c>
      <c r="CU335" s="43">
        <v>0</v>
      </c>
      <c r="CV335" s="43">
        <f>Table2[[#This Row],[Number of Industrial Jobs Earning a Living Wage or more]]+Table2[[#This Row],[Number of Restaurant Jobs Earning a Living Wage or more]]+Table2[[#This Row],[Number of Retail Jobs Earning a Living Wage or more]]+Table2[[#This Row],[Number of Other Jobs Earning a Living Wage or more]]</f>
        <v>0</v>
      </c>
      <c r="CW335" s="47">
        <v>0</v>
      </c>
      <c r="CX335" s="47">
        <v>0</v>
      </c>
      <c r="CY335" s="47">
        <v>0</v>
      </c>
      <c r="CZ335" s="47">
        <v>0</v>
      </c>
      <c r="DA335" s="42"/>
      <c r="DB335" s="4"/>
      <c r="DE335" s="3"/>
      <c r="DF335" s="4"/>
      <c r="DG335" s="4"/>
      <c r="DH335" s="11"/>
      <c r="DI335" s="3"/>
      <c r="DJ335" s="1"/>
      <c r="DK335" s="1"/>
      <c r="DL335" s="1"/>
    </row>
    <row r="336" spans="1:116" x14ac:dyDescent="0.2">
      <c r="A336" s="12">
        <v>94038</v>
      </c>
      <c r="B336" s="14" t="s">
        <v>820</v>
      </c>
      <c r="C336" s="15" t="s">
        <v>1580</v>
      </c>
      <c r="D336" s="15" t="s">
        <v>822</v>
      </c>
      <c r="E336" s="25" t="s">
        <v>1720</v>
      </c>
      <c r="F336" s="26" t="s">
        <v>395</v>
      </c>
      <c r="G336" s="16">
        <v>1434114029</v>
      </c>
      <c r="H336" s="14" t="s">
        <v>15</v>
      </c>
      <c r="I336" s="14" t="s">
        <v>821</v>
      </c>
      <c r="J336" s="12">
        <v>3</v>
      </c>
      <c r="K336" s="14" t="s">
        <v>94</v>
      </c>
      <c r="L336" s="15" t="s">
        <v>2243</v>
      </c>
      <c r="M336" s="15" t="s">
        <v>1902</v>
      </c>
      <c r="N336" s="15">
        <v>40015</v>
      </c>
      <c r="O336" s="15">
        <v>1178640</v>
      </c>
      <c r="P336" s="13">
        <v>0</v>
      </c>
      <c r="Q336" s="13">
        <v>3585</v>
      </c>
      <c r="R336" s="13">
        <v>0</v>
      </c>
      <c r="S336" s="13">
        <v>1</v>
      </c>
      <c r="T336" s="13">
        <v>43</v>
      </c>
      <c r="U336" s="13">
        <v>169</v>
      </c>
      <c r="V336" s="13">
        <v>3700</v>
      </c>
      <c r="W336" s="13">
        <v>308</v>
      </c>
      <c r="X336" s="13">
        <v>0</v>
      </c>
      <c r="Y336" s="13">
        <v>4221</v>
      </c>
      <c r="Z336" s="13">
        <v>4198</v>
      </c>
      <c r="AA336" s="13">
        <v>0.14214641080312723</v>
      </c>
      <c r="AB336" s="13" t="s">
        <v>16</v>
      </c>
      <c r="AC336" s="13" t="s">
        <v>16</v>
      </c>
      <c r="AD336" s="17">
        <v>0</v>
      </c>
      <c r="AE336" s="13">
        <v>0</v>
      </c>
      <c r="AF336" s="13">
        <v>0</v>
      </c>
      <c r="AG336" s="13">
        <v>0</v>
      </c>
      <c r="AH336" s="13">
        <v>0</v>
      </c>
      <c r="AI336" s="18">
        <v>42987.429499999998</v>
      </c>
      <c r="AJ336" s="18">
        <v>118108.64539999999</v>
      </c>
      <c r="AK336" s="18">
        <v>463966.2953</v>
      </c>
      <c r="AL336" s="27">
        <f>Table2[[#This Row],[Direct Tax Revenue
Through Current FY]]+Table2[[#This Row],[Direct Tax Revenue
Next FY &amp; After]]</f>
        <v>582074.94070000004</v>
      </c>
      <c r="AM336" s="18">
        <v>12769.227500000001</v>
      </c>
      <c r="AN336" s="18">
        <v>37557.279300000002</v>
      </c>
      <c r="AO336" s="18">
        <v>137819.1514</v>
      </c>
      <c r="AP336" s="18">
        <f>Table2[[#This Row],[Indirect  &amp; Induced Tax Revenue
Through Current FY]]+Table2[[#This Row],[Indirect  &amp; Induced Tax Revenue
Next FY &amp; After]]</f>
        <v>175376.4307</v>
      </c>
      <c r="AQ336" s="18">
        <v>55756.656999999999</v>
      </c>
      <c r="AR336" s="18">
        <v>155665.9247</v>
      </c>
      <c r="AS336" s="18">
        <v>601785.44669999997</v>
      </c>
      <c r="AT336" s="18">
        <f>Table2[[#This Row],[Total Tax Revenue Generated
Through Current FY]]+Table2[[#This Row],[Total Tax Revenues Generated 
Next FY &amp; After]]</f>
        <v>757451.37139999995</v>
      </c>
      <c r="AU336" s="18">
        <f>VLOOKUP(A:A,[1]AssistancePivot!$1:$1048576,86,FALSE)</f>
        <v>7995.6350000000002</v>
      </c>
      <c r="AV336" s="18">
        <v>14950.838100000001</v>
      </c>
      <c r="AW336" s="18">
        <v>86297.44</v>
      </c>
      <c r="AX336" s="18">
        <v>101248.2781</v>
      </c>
      <c r="AY336" s="18">
        <v>0</v>
      </c>
      <c r="AZ336" s="18">
        <v>0</v>
      </c>
      <c r="BA336" s="18">
        <v>0</v>
      </c>
      <c r="BB336" s="18">
        <f>Table2[[#This Row],[MRT Savings
Through Current FY]]+Table2[[#This Row],[MRT Savings
Next FY &amp; After]]</f>
        <v>0</v>
      </c>
      <c r="BC336" s="18">
        <v>0</v>
      </c>
      <c r="BD336" s="18">
        <v>0</v>
      </c>
      <c r="BE336" s="18">
        <v>0</v>
      </c>
      <c r="BF336" s="18">
        <f>Table2[[#This Row],[ST Savings
Through Current FY]]+Table2[[#This Row],[ST Savings
Next FY &amp; After]]</f>
        <v>0</v>
      </c>
      <c r="BG336" s="18">
        <v>0</v>
      </c>
      <c r="BH336" s="18">
        <v>0</v>
      </c>
      <c r="BI336" s="18">
        <v>0</v>
      </c>
      <c r="BJ336" s="18">
        <f>Table2[[#This Row],[Energy Savings
Through Current FY]]+Table2[[#This Row],[Energy Savings
Next FY &amp; After]]</f>
        <v>0</v>
      </c>
      <c r="BK336" s="18">
        <v>0</v>
      </c>
      <c r="BL336" s="18">
        <v>0</v>
      </c>
      <c r="BM336" s="18">
        <v>0</v>
      </c>
      <c r="BN336" s="18">
        <f>Table2[[#This Row],[Bond Savings
Through Current FY]]+Table2[[#This Row],[Bond Savings
Next FY &amp; After]]</f>
        <v>0</v>
      </c>
      <c r="BO336" s="18">
        <v>7995.6350000000002</v>
      </c>
      <c r="BP336" s="18">
        <v>14950.838100000001</v>
      </c>
      <c r="BQ336" s="18">
        <v>86297.44</v>
      </c>
      <c r="BR336" s="18">
        <f>Table2[[#This Row],[Total Savings
Through Current FY]]+Table2[[#This Row],[Total Savings
Next FY &amp; After]]</f>
        <v>101248.2781</v>
      </c>
      <c r="BS336" s="18">
        <v>0</v>
      </c>
      <c r="BT336" s="18">
        <v>0</v>
      </c>
      <c r="BU336" s="18">
        <v>0</v>
      </c>
      <c r="BV336" s="18">
        <f>Table2[[#This Row],[Recapture, Cancellation, or Reduction
Through Current FY]]+Table2[[#This Row],[Recapture, Cancellation, or Reduction
Next FY &amp; After]]</f>
        <v>0</v>
      </c>
      <c r="BW336" s="18">
        <v>0</v>
      </c>
      <c r="BX336" s="18">
        <v>0</v>
      </c>
      <c r="BY336" s="18">
        <v>0</v>
      </c>
      <c r="BZ336" s="18">
        <f>Table2[[#This Row],[Penalty Paid
Through Current FY]]+Table2[[#This Row],[Penalty Paid
Next FY &amp; After]]</f>
        <v>0</v>
      </c>
      <c r="CA336" s="18">
        <v>0</v>
      </c>
      <c r="CB336" s="18">
        <v>0</v>
      </c>
      <c r="CC336" s="18">
        <v>0</v>
      </c>
      <c r="CD336" s="18">
        <f>Table2[[#This Row],[Total Recapture &amp; Penalties
Through Current FY]]+Table2[[#This Row],[Total Recapture &amp; Penalties
Next FY &amp; After]]</f>
        <v>0</v>
      </c>
      <c r="CE336" s="18">
        <v>47761.021999999997</v>
      </c>
      <c r="CF336" s="18">
        <v>140715.08660000001</v>
      </c>
      <c r="CG336" s="18">
        <v>515488.00670000003</v>
      </c>
      <c r="CH336" s="18">
        <f>Table2[[#This Row],[Total Net Tax Revenue Generated
Through Current FY]]+Table2[[#This Row],[Total Net Tax Revenue Generated
Next FY &amp; After]]</f>
        <v>656203.09330000007</v>
      </c>
      <c r="CI336" s="18">
        <v>0</v>
      </c>
      <c r="CJ336" s="18">
        <v>0</v>
      </c>
      <c r="CK336" s="18">
        <v>0</v>
      </c>
      <c r="CL336" s="18">
        <v>0</v>
      </c>
      <c r="CM336" s="43">
        <v>20</v>
      </c>
      <c r="CN336" s="43">
        <v>42</v>
      </c>
      <c r="CO336" s="43">
        <v>0</v>
      </c>
      <c r="CP336" s="43">
        <v>4159</v>
      </c>
      <c r="CQ336" s="43">
        <f>Table2[[#This Row],[Total Number of Industrial Jobs]]+Table2[[#This Row],[Total Number of Restaurant Jobs]]+Table2[[#This Row],[Total Number of Retail Jobs]]+Table2[[#This Row],[Total Number of Other Jobs]]</f>
        <v>4221</v>
      </c>
      <c r="CR336" s="43">
        <v>20</v>
      </c>
      <c r="CS336" s="43">
        <v>42</v>
      </c>
      <c r="CT336" s="43">
        <v>0</v>
      </c>
      <c r="CU336" s="43">
        <v>4159</v>
      </c>
      <c r="CV336" s="43">
        <f>Table2[[#This Row],[Number of Industrial Jobs Earning a Living Wage or more]]+Table2[[#This Row],[Number of Restaurant Jobs Earning a Living Wage or more]]+Table2[[#This Row],[Number of Retail Jobs Earning a Living Wage or more]]+Table2[[#This Row],[Number of Other Jobs Earning a Living Wage or more]]</f>
        <v>4221</v>
      </c>
      <c r="CW336" s="47">
        <v>100</v>
      </c>
      <c r="CX336" s="47">
        <v>100</v>
      </c>
      <c r="CY336" s="47">
        <v>0</v>
      </c>
      <c r="CZ336" s="47">
        <v>100</v>
      </c>
      <c r="DA336" s="42">
        <v>1</v>
      </c>
      <c r="DB336" s="4"/>
      <c r="DE336" s="3"/>
      <c r="DF336" s="4"/>
      <c r="DG336" s="4"/>
      <c r="DH336" s="11"/>
      <c r="DI336" s="3"/>
      <c r="DJ336" s="1"/>
      <c r="DK336" s="1"/>
      <c r="DL336" s="1"/>
    </row>
    <row r="337" spans="1:116" x14ac:dyDescent="0.2">
      <c r="A337" s="12">
        <v>92795</v>
      </c>
      <c r="B337" s="14" t="s">
        <v>278</v>
      </c>
      <c r="C337" s="15" t="s">
        <v>1558</v>
      </c>
      <c r="D337" s="15" t="s">
        <v>254</v>
      </c>
      <c r="E337" s="25" t="s">
        <v>1652</v>
      </c>
      <c r="F337" s="26" t="s">
        <v>89</v>
      </c>
      <c r="G337" s="16">
        <v>2415000</v>
      </c>
      <c r="H337" s="14" t="s">
        <v>229</v>
      </c>
      <c r="I337" s="14" t="s">
        <v>279</v>
      </c>
      <c r="J337" s="12">
        <v>47</v>
      </c>
      <c r="K337" s="14" t="s">
        <v>12</v>
      </c>
      <c r="L337" s="15" t="s">
        <v>2050</v>
      </c>
      <c r="M337" s="15" t="s">
        <v>1948</v>
      </c>
      <c r="N337" s="15">
        <v>8000</v>
      </c>
      <c r="O337" s="15">
        <v>8850</v>
      </c>
      <c r="P337" s="13">
        <v>0</v>
      </c>
      <c r="Q337" s="13">
        <v>4</v>
      </c>
      <c r="R337" s="13">
        <v>0</v>
      </c>
      <c r="S337" s="13">
        <v>0</v>
      </c>
      <c r="T337" s="13">
        <v>53</v>
      </c>
      <c r="U337" s="13">
        <v>0</v>
      </c>
      <c r="V337" s="13">
        <v>28</v>
      </c>
      <c r="W337" s="13">
        <v>15</v>
      </c>
      <c r="X337" s="13">
        <v>0</v>
      </c>
      <c r="Y337" s="13">
        <v>96</v>
      </c>
      <c r="Z337" s="13">
        <v>69</v>
      </c>
      <c r="AA337" s="13">
        <v>84.375</v>
      </c>
      <c r="AB337" s="13" t="s">
        <v>16</v>
      </c>
      <c r="AC337" s="13" t="s">
        <v>17</v>
      </c>
      <c r="AD337" s="17">
        <v>0</v>
      </c>
      <c r="AE337" s="13">
        <v>0</v>
      </c>
      <c r="AF337" s="13">
        <v>0</v>
      </c>
      <c r="AG337" s="13">
        <v>0</v>
      </c>
      <c r="AH337" s="13">
        <v>0</v>
      </c>
      <c r="AI337" s="18">
        <v>153.09270000000001</v>
      </c>
      <c r="AJ337" s="18">
        <v>1714.6898000000001</v>
      </c>
      <c r="AK337" s="18">
        <v>110.623</v>
      </c>
      <c r="AL337" s="27">
        <f>Table2[[#This Row],[Direct Tax Revenue
Through Current FY]]+Table2[[#This Row],[Direct Tax Revenue
Next FY &amp; After]]</f>
        <v>1825.3128000000002</v>
      </c>
      <c r="AM337" s="18">
        <v>294.14139999999998</v>
      </c>
      <c r="AN337" s="18">
        <v>3398.8337999999999</v>
      </c>
      <c r="AO337" s="18">
        <v>212.5429</v>
      </c>
      <c r="AP337" s="18">
        <f>Table2[[#This Row],[Indirect  &amp; Induced Tax Revenue
Through Current FY]]+Table2[[#This Row],[Indirect  &amp; Induced Tax Revenue
Next FY &amp; After]]</f>
        <v>3611.3766999999998</v>
      </c>
      <c r="AQ337" s="18">
        <v>447.23410000000001</v>
      </c>
      <c r="AR337" s="18">
        <v>5113.5236000000004</v>
      </c>
      <c r="AS337" s="18">
        <v>323.16590000000002</v>
      </c>
      <c r="AT337" s="18">
        <f>Table2[[#This Row],[Total Tax Revenue Generated
Through Current FY]]+Table2[[#This Row],[Total Tax Revenues Generated 
Next FY &amp; After]]</f>
        <v>5436.6895000000004</v>
      </c>
      <c r="AU337" s="18">
        <f>VLOOKUP(A:A,[1]AssistancePivot!$1:$1048576,86,FALSE)</f>
        <v>0</v>
      </c>
      <c r="AV337" s="18">
        <v>0</v>
      </c>
      <c r="AW337" s="18">
        <v>0</v>
      </c>
      <c r="AX337" s="18">
        <v>0</v>
      </c>
      <c r="AY337" s="18">
        <v>0</v>
      </c>
      <c r="AZ337" s="18">
        <v>0</v>
      </c>
      <c r="BA337" s="18">
        <v>0</v>
      </c>
      <c r="BB337" s="18">
        <f>Table2[[#This Row],[MRT Savings
Through Current FY]]+Table2[[#This Row],[MRT Savings
Next FY &amp; After]]</f>
        <v>0</v>
      </c>
      <c r="BC337" s="18">
        <v>0</v>
      </c>
      <c r="BD337" s="18">
        <v>0</v>
      </c>
      <c r="BE337" s="18">
        <v>0</v>
      </c>
      <c r="BF337" s="18">
        <f>Table2[[#This Row],[ST Savings
Through Current FY]]+Table2[[#This Row],[ST Savings
Next FY &amp; After]]</f>
        <v>0</v>
      </c>
      <c r="BG337" s="18">
        <v>0</v>
      </c>
      <c r="BH337" s="18">
        <v>0</v>
      </c>
      <c r="BI337" s="18">
        <v>0</v>
      </c>
      <c r="BJ337" s="18">
        <f>Table2[[#This Row],[Energy Savings
Through Current FY]]+Table2[[#This Row],[Energy Savings
Next FY &amp; After]]</f>
        <v>0</v>
      </c>
      <c r="BK337" s="18">
        <v>0.59950000000000003</v>
      </c>
      <c r="BL337" s="18">
        <v>16.196000000000002</v>
      </c>
      <c r="BM337" s="18">
        <v>0.40489999999999998</v>
      </c>
      <c r="BN337" s="18">
        <f>Table2[[#This Row],[Bond Savings
Through Current FY]]+Table2[[#This Row],[Bond Savings
Next FY &amp; After]]</f>
        <v>16.600900000000003</v>
      </c>
      <c r="BO337" s="18">
        <v>0.59950000000000003</v>
      </c>
      <c r="BP337" s="18">
        <v>16.196000000000002</v>
      </c>
      <c r="BQ337" s="18">
        <v>0.40489999999999998</v>
      </c>
      <c r="BR337" s="18">
        <f>Table2[[#This Row],[Total Savings
Through Current FY]]+Table2[[#This Row],[Total Savings
Next FY &amp; After]]</f>
        <v>16.600900000000003</v>
      </c>
      <c r="BS337" s="18">
        <v>0</v>
      </c>
      <c r="BT337" s="18">
        <v>0</v>
      </c>
      <c r="BU337" s="18">
        <v>0</v>
      </c>
      <c r="BV337" s="18">
        <f>Table2[[#This Row],[Recapture, Cancellation, or Reduction
Through Current FY]]+Table2[[#This Row],[Recapture, Cancellation, or Reduction
Next FY &amp; After]]</f>
        <v>0</v>
      </c>
      <c r="BW337" s="18">
        <v>0</v>
      </c>
      <c r="BX337" s="18">
        <v>0</v>
      </c>
      <c r="BY337" s="18">
        <v>0</v>
      </c>
      <c r="BZ337" s="18">
        <f>Table2[[#This Row],[Penalty Paid
Through Current FY]]+Table2[[#This Row],[Penalty Paid
Next FY &amp; After]]</f>
        <v>0</v>
      </c>
      <c r="CA337" s="18">
        <v>0</v>
      </c>
      <c r="CB337" s="18">
        <v>0</v>
      </c>
      <c r="CC337" s="18">
        <v>0</v>
      </c>
      <c r="CD337" s="18">
        <f>Table2[[#This Row],[Total Recapture &amp; Penalties
Through Current FY]]+Table2[[#This Row],[Total Recapture &amp; Penalties
Next FY &amp; After]]</f>
        <v>0</v>
      </c>
      <c r="CE337" s="18">
        <v>446.63459999999998</v>
      </c>
      <c r="CF337" s="18">
        <v>5097.3275999999996</v>
      </c>
      <c r="CG337" s="18">
        <v>322.76100000000002</v>
      </c>
      <c r="CH337" s="18">
        <f>Table2[[#This Row],[Total Net Tax Revenue Generated
Through Current FY]]+Table2[[#This Row],[Total Net Tax Revenue Generated
Next FY &amp; After]]</f>
        <v>5420.0886</v>
      </c>
      <c r="CI337" s="18">
        <v>0</v>
      </c>
      <c r="CJ337" s="18">
        <v>0</v>
      </c>
      <c r="CK337" s="18">
        <v>0</v>
      </c>
      <c r="CL337" s="18">
        <v>0</v>
      </c>
      <c r="CM337" s="43">
        <v>0</v>
      </c>
      <c r="CN337" s="43">
        <v>0</v>
      </c>
      <c r="CO337" s="43">
        <v>0</v>
      </c>
      <c r="CP337" s="43">
        <v>96</v>
      </c>
      <c r="CQ337" s="43">
        <f>Table2[[#This Row],[Total Number of Industrial Jobs]]+Table2[[#This Row],[Total Number of Restaurant Jobs]]+Table2[[#This Row],[Total Number of Retail Jobs]]+Table2[[#This Row],[Total Number of Other Jobs]]</f>
        <v>96</v>
      </c>
      <c r="CR337" s="43">
        <v>0</v>
      </c>
      <c r="CS337" s="43">
        <v>0</v>
      </c>
      <c r="CT337" s="43">
        <v>0</v>
      </c>
      <c r="CU337" s="43">
        <v>96</v>
      </c>
      <c r="CV337" s="43">
        <f>Table2[[#This Row],[Number of Industrial Jobs Earning a Living Wage or more]]+Table2[[#This Row],[Number of Restaurant Jobs Earning a Living Wage or more]]+Table2[[#This Row],[Number of Retail Jobs Earning a Living Wage or more]]+Table2[[#This Row],[Number of Other Jobs Earning a Living Wage or more]]</f>
        <v>96</v>
      </c>
      <c r="CW337" s="47">
        <v>0</v>
      </c>
      <c r="CX337" s="47">
        <v>0</v>
      </c>
      <c r="CY337" s="47">
        <v>0</v>
      </c>
      <c r="CZ337" s="47">
        <v>100</v>
      </c>
      <c r="DA337" s="42">
        <v>1</v>
      </c>
      <c r="DB337" s="4"/>
      <c r="DE337" s="3"/>
      <c r="DF337" s="4"/>
      <c r="DG337" s="4"/>
      <c r="DH337" s="11"/>
      <c r="DI337" s="3"/>
      <c r="DJ337" s="1"/>
      <c r="DK337" s="1"/>
      <c r="DL337" s="1"/>
    </row>
    <row r="338" spans="1:116" x14ac:dyDescent="0.2">
      <c r="A338" s="12">
        <v>92503</v>
      </c>
      <c r="B338" s="14" t="s">
        <v>136</v>
      </c>
      <c r="C338" s="15" t="s">
        <v>1533</v>
      </c>
      <c r="D338" s="15" t="s">
        <v>138</v>
      </c>
      <c r="E338" s="25" t="s">
        <v>1669</v>
      </c>
      <c r="F338" s="26" t="s">
        <v>41</v>
      </c>
      <c r="G338" s="16">
        <v>2000000</v>
      </c>
      <c r="H338" s="14" t="s">
        <v>72</v>
      </c>
      <c r="I338" s="14" t="s">
        <v>137</v>
      </c>
      <c r="J338" s="12">
        <v>20</v>
      </c>
      <c r="K338" s="14" t="s">
        <v>20</v>
      </c>
      <c r="L338" s="15" t="s">
        <v>1985</v>
      </c>
      <c r="M338" s="15" t="s">
        <v>1918</v>
      </c>
      <c r="N338" s="15">
        <v>25500</v>
      </c>
      <c r="O338" s="15">
        <v>25500</v>
      </c>
      <c r="P338" s="13">
        <v>0</v>
      </c>
      <c r="Q338" s="13">
        <v>19</v>
      </c>
      <c r="R338" s="13">
        <v>0</v>
      </c>
      <c r="S338" s="13">
        <v>0</v>
      </c>
      <c r="T338" s="13">
        <v>0</v>
      </c>
      <c r="U338" s="13">
        <v>0</v>
      </c>
      <c r="V338" s="13">
        <v>43</v>
      </c>
      <c r="W338" s="13">
        <v>0</v>
      </c>
      <c r="X338" s="13">
        <v>0</v>
      </c>
      <c r="Y338" s="13">
        <v>43</v>
      </c>
      <c r="Z338" s="13">
        <v>43</v>
      </c>
      <c r="AA338" s="13">
        <v>100</v>
      </c>
      <c r="AB338" s="13" t="s">
        <v>16</v>
      </c>
      <c r="AC338" s="13" t="s">
        <v>17</v>
      </c>
      <c r="AD338" s="17">
        <v>0</v>
      </c>
      <c r="AE338" s="13">
        <v>0</v>
      </c>
      <c r="AF338" s="13">
        <v>0</v>
      </c>
      <c r="AG338" s="13">
        <v>0</v>
      </c>
      <c r="AH338" s="13">
        <v>0</v>
      </c>
      <c r="AI338" s="18">
        <v>473.88249999999999</v>
      </c>
      <c r="AJ338" s="18">
        <v>8808.2049999999999</v>
      </c>
      <c r="AK338" s="18">
        <v>438.68220000000002</v>
      </c>
      <c r="AL338" s="27">
        <f>Table2[[#This Row],[Direct Tax Revenue
Through Current FY]]+Table2[[#This Row],[Direct Tax Revenue
Next FY &amp; After]]</f>
        <v>9246.8871999999992</v>
      </c>
      <c r="AM338" s="18">
        <v>289.41910000000001</v>
      </c>
      <c r="AN338" s="18">
        <v>6647.5797000000002</v>
      </c>
      <c r="AO338" s="18">
        <v>267.92090000000002</v>
      </c>
      <c r="AP338" s="18">
        <f>Table2[[#This Row],[Indirect  &amp; Induced Tax Revenue
Through Current FY]]+Table2[[#This Row],[Indirect  &amp; Induced Tax Revenue
Next FY &amp; After]]</f>
        <v>6915.5006000000003</v>
      </c>
      <c r="AQ338" s="18">
        <v>763.30160000000001</v>
      </c>
      <c r="AR338" s="18">
        <v>15455.7847</v>
      </c>
      <c r="AS338" s="18">
        <v>706.60310000000004</v>
      </c>
      <c r="AT338" s="18">
        <f>Table2[[#This Row],[Total Tax Revenue Generated
Through Current FY]]+Table2[[#This Row],[Total Tax Revenues Generated 
Next FY &amp; After]]</f>
        <v>16162.3878</v>
      </c>
      <c r="AU338" s="18">
        <f>VLOOKUP(A:A,[1]AssistancePivot!$1:$1048576,86,FALSE)</f>
        <v>73.745800000000003</v>
      </c>
      <c r="AV338" s="18">
        <v>559.43020000000001</v>
      </c>
      <c r="AW338" s="18">
        <v>68.267899999999997</v>
      </c>
      <c r="AX338" s="18">
        <v>627.69810000000007</v>
      </c>
      <c r="AY338" s="18">
        <v>0</v>
      </c>
      <c r="AZ338" s="18">
        <v>35.090000000000003</v>
      </c>
      <c r="BA338" s="18">
        <v>0</v>
      </c>
      <c r="BB338" s="18">
        <f>Table2[[#This Row],[MRT Savings
Through Current FY]]+Table2[[#This Row],[MRT Savings
Next FY &amp; After]]</f>
        <v>35.090000000000003</v>
      </c>
      <c r="BC338" s="18">
        <v>0</v>
      </c>
      <c r="BD338" s="18">
        <v>0</v>
      </c>
      <c r="BE338" s="18">
        <v>0</v>
      </c>
      <c r="BF338" s="18">
        <f>Table2[[#This Row],[ST Savings
Through Current FY]]+Table2[[#This Row],[ST Savings
Next FY &amp; After]]</f>
        <v>0</v>
      </c>
      <c r="BG338" s="18">
        <v>0</v>
      </c>
      <c r="BH338" s="18">
        <v>0</v>
      </c>
      <c r="BI338" s="18">
        <v>0</v>
      </c>
      <c r="BJ338" s="18">
        <f>Table2[[#This Row],[Energy Savings
Through Current FY]]+Table2[[#This Row],[Energy Savings
Next FY &amp; After]]</f>
        <v>0</v>
      </c>
      <c r="BK338" s="18">
        <v>0</v>
      </c>
      <c r="BL338" s="18">
        <v>0.80489999999999995</v>
      </c>
      <c r="BM338" s="18">
        <v>0</v>
      </c>
      <c r="BN338" s="18">
        <f>Table2[[#This Row],[Bond Savings
Through Current FY]]+Table2[[#This Row],[Bond Savings
Next FY &amp; After]]</f>
        <v>0.80489999999999995</v>
      </c>
      <c r="BO338" s="18">
        <v>73.745800000000003</v>
      </c>
      <c r="BP338" s="18">
        <v>595.32510000000002</v>
      </c>
      <c r="BQ338" s="18">
        <v>68.267899999999997</v>
      </c>
      <c r="BR338" s="18">
        <f>Table2[[#This Row],[Total Savings
Through Current FY]]+Table2[[#This Row],[Total Savings
Next FY &amp; After]]</f>
        <v>663.59300000000007</v>
      </c>
      <c r="BS338" s="18">
        <v>0</v>
      </c>
      <c r="BT338" s="18">
        <v>0</v>
      </c>
      <c r="BU338" s="18">
        <v>0</v>
      </c>
      <c r="BV338" s="18">
        <f>Table2[[#This Row],[Recapture, Cancellation, or Reduction
Through Current FY]]+Table2[[#This Row],[Recapture, Cancellation, or Reduction
Next FY &amp; After]]</f>
        <v>0</v>
      </c>
      <c r="BW338" s="18">
        <v>0</v>
      </c>
      <c r="BX338" s="18">
        <v>0</v>
      </c>
      <c r="BY338" s="18">
        <v>0</v>
      </c>
      <c r="BZ338" s="18">
        <f>Table2[[#This Row],[Penalty Paid
Through Current FY]]+Table2[[#This Row],[Penalty Paid
Next FY &amp; After]]</f>
        <v>0</v>
      </c>
      <c r="CA338" s="18">
        <v>0</v>
      </c>
      <c r="CB338" s="18">
        <v>0</v>
      </c>
      <c r="CC338" s="18">
        <v>0</v>
      </c>
      <c r="CD338" s="18">
        <f>Table2[[#This Row],[Total Recapture &amp; Penalties
Through Current FY]]+Table2[[#This Row],[Total Recapture &amp; Penalties
Next FY &amp; After]]</f>
        <v>0</v>
      </c>
      <c r="CE338" s="18">
        <v>689.55579999999998</v>
      </c>
      <c r="CF338" s="18">
        <v>14860.4596</v>
      </c>
      <c r="CG338" s="18">
        <v>638.33519999999999</v>
      </c>
      <c r="CH338" s="18">
        <f>Table2[[#This Row],[Total Net Tax Revenue Generated
Through Current FY]]+Table2[[#This Row],[Total Net Tax Revenue Generated
Next FY &amp; After]]</f>
        <v>15498.7948</v>
      </c>
      <c r="CI338" s="18">
        <v>0</v>
      </c>
      <c r="CJ338" s="18">
        <v>0</v>
      </c>
      <c r="CK338" s="18">
        <v>0</v>
      </c>
      <c r="CL338" s="18">
        <v>0</v>
      </c>
      <c r="CM338" s="43">
        <v>0</v>
      </c>
      <c r="CN338" s="43">
        <v>0</v>
      </c>
      <c r="CO338" s="43">
        <v>0</v>
      </c>
      <c r="CP338" s="43">
        <v>0</v>
      </c>
      <c r="CQ338" s="43">
        <f>Table2[[#This Row],[Total Number of Industrial Jobs]]+Table2[[#This Row],[Total Number of Restaurant Jobs]]+Table2[[#This Row],[Total Number of Retail Jobs]]+Table2[[#This Row],[Total Number of Other Jobs]]</f>
        <v>0</v>
      </c>
      <c r="CR338" s="43">
        <v>0</v>
      </c>
      <c r="CS338" s="43">
        <v>0</v>
      </c>
      <c r="CT338" s="43">
        <v>0</v>
      </c>
      <c r="CU338" s="43">
        <v>0</v>
      </c>
      <c r="CV338" s="43">
        <f>Table2[[#This Row],[Number of Industrial Jobs Earning a Living Wage or more]]+Table2[[#This Row],[Number of Restaurant Jobs Earning a Living Wage or more]]+Table2[[#This Row],[Number of Retail Jobs Earning a Living Wage or more]]+Table2[[#This Row],[Number of Other Jobs Earning a Living Wage or more]]</f>
        <v>0</v>
      </c>
      <c r="CW338" s="47">
        <v>0</v>
      </c>
      <c r="CX338" s="47">
        <v>0</v>
      </c>
      <c r="CY338" s="47">
        <v>0</v>
      </c>
      <c r="CZ338" s="47">
        <v>0</v>
      </c>
      <c r="DA338" s="42"/>
      <c r="DB338" s="4"/>
      <c r="DE338" s="3"/>
      <c r="DF338" s="4"/>
      <c r="DG338" s="4"/>
      <c r="DH338" s="11"/>
      <c r="DI338" s="3"/>
      <c r="DJ338" s="1"/>
      <c r="DK338" s="1"/>
      <c r="DL338" s="1"/>
    </row>
    <row r="339" spans="1:116" x14ac:dyDescent="0.2">
      <c r="A339" s="12">
        <v>94087</v>
      </c>
      <c r="B339" s="14" t="s">
        <v>935</v>
      </c>
      <c r="C339" s="15" t="s">
        <v>1524</v>
      </c>
      <c r="D339" s="15" t="s">
        <v>937</v>
      </c>
      <c r="E339" s="25" t="s">
        <v>1773</v>
      </c>
      <c r="F339" s="26" t="s">
        <v>477</v>
      </c>
      <c r="G339" s="16">
        <v>22000000</v>
      </c>
      <c r="H339" s="14" t="s">
        <v>229</v>
      </c>
      <c r="I339" s="14" t="s">
        <v>936</v>
      </c>
      <c r="J339" s="12">
        <v>33</v>
      </c>
      <c r="K339" s="14" t="s">
        <v>12</v>
      </c>
      <c r="L339" s="15" t="s">
        <v>2293</v>
      </c>
      <c r="M339" s="15" t="s">
        <v>1994</v>
      </c>
      <c r="N339" s="15">
        <v>63258</v>
      </c>
      <c r="O339" s="15">
        <v>99970</v>
      </c>
      <c r="P339" s="13">
        <v>269</v>
      </c>
      <c r="Q339" s="13">
        <v>8</v>
      </c>
      <c r="R339" s="13">
        <v>0</v>
      </c>
      <c r="S339" s="13">
        <v>35</v>
      </c>
      <c r="T339" s="13">
        <v>5</v>
      </c>
      <c r="U339" s="13">
        <v>51</v>
      </c>
      <c r="V339" s="13">
        <v>240</v>
      </c>
      <c r="W339" s="13">
        <v>123</v>
      </c>
      <c r="X339" s="13">
        <v>0</v>
      </c>
      <c r="Y339" s="13">
        <v>454</v>
      </c>
      <c r="Z339" s="13">
        <v>433</v>
      </c>
      <c r="AA339" s="13">
        <v>47.797356828193834</v>
      </c>
      <c r="AB339" s="13" t="s">
        <v>16</v>
      </c>
      <c r="AC339" s="13" t="s">
        <v>17</v>
      </c>
      <c r="AD339" s="17">
        <v>217</v>
      </c>
      <c r="AE339" s="13">
        <v>87</v>
      </c>
      <c r="AF339" s="13">
        <v>3</v>
      </c>
      <c r="AG339" s="13">
        <v>6</v>
      </c>
      <c r="AH339" s="13">
        <v>18</v>
      </c>
      <c r="AI339" s="18">
        <v>1011.5133</v>
      </c>
      <c r="AJ339" s="18">
        <v>5550.8324000000002</v>
      </c>
      <c r="AK339" s="18">
        <v>11279.3524</v>
      </c>
      <c r="AL339" s="27">
        <f>Table2[[#This Row],[Direct Tax Revenue
Through Current FY]]+Table2[[#This Row],[Direct Tax Revenue
Next FY &amp; After]]</f>
        <v>16830.184799999999</v>
      </c>
      <c r="AM339" s="18">
        <v>1746.2139999999999</v>
      </c>
      <c r="AN339" s="18">
        <v>10324.8423</v>
      </c>
      <c r="AO339" s="18">
        <v>19471.976999999999</v>
      </c>
      <c r="AP339" s="18">
        <f>Table2[[#This Row],[Indirect  &amp; Induced Tax Revenue
Through Current FY]]+Table2[[#This Row],[Indirect  &amp; Induced Tax Revenue
Next FY &amp; After]]</f>
        <v>29796.819299999999</v>
      </c>
      <c r="AQ339" s="18">
        <v>2757.7273</v>
      </c>
      <c r="AR339" s="18">
        <v>15875.6747</v>
      </c>
      <c r="AS339" s="18">
        <v>30751.329399999999</v>
      </c>
      <c r="AT339" s="18">
        <f>Table2[[#This Row],[Total Tax Revenue Generated
Through Current FY]]+Table2[[#This Row],[Total Tax Revenues Generated 
Next FY &amp; After]]</f>
        <v>46627.004099999998</v>
      </c>
      <c r="AU339" s="18">
        <f>VLOOKUP(A:A,[1]AssistancePivot!$1:$1048576,86,FALSE)</f>
        <v>0</v>
      </c>
      <c r="AV339" s="18">
        <v>0</v>
      </c>
      <c r="AW339" s="18">
        <v>0</v>
      </c>
      <c r="AX339" s="18">
        <v>0</v>
      </c>
      <c r="AY339" s="18">
        <v>0</v>
      </c>
      <c r="AZ339" s="18">
        <v>0</v>
      </c>
      <c r="BA339" s="18">
        <v>0</v>
      </c>
      <c r="BB339" s="18">
        <f>Table2[[#This Row],[MRT Savings
Through Current FY]]+Table2[[#This Row],[MRT Savings
Next FY &amp; After]]</f>
        <v>0</v>
      </c>
      <c r="BC339" s="18">
        <v>0</v>
      </c>
      <c r="BD339" s="18">
        <v>0</v>
      </c>
      <c r="BE339" s="18">
        <v>0</v>
      </c>
      <c r="BF339" s="18">
        <f>Table2[[#This Row],[ST Savings
Through Current FY]]+Table2[[#This Row],[ST Savings
Next FY &amp; After]]</f>
        <v>0</v>
      </c>
      <c r="BG339" s="18">
        <v>0</v>
      </c>
      <c r="BH339" s="18">
        <v>0</v>
      </c>
      <c r="BI339" s="18">
        <v>0</v>
      </c>
      <c r="BJ339" s="18">
        <f>Table2[[#This Row],[Energy Savings
Through Current FY]]+Table2[[#This Row],[Energy Savings
Next FY &amp; After]]</f>
        <v>0</v>
      </c>
      <c r="BK339" s="18">
        <v>16.291899999999998</v>
      </c>
      <c r="BL339" s="18">
        <v>106.2813</v>
      </c>
      <c r="BM339" s="18">
        <v>128.23650000000001</v>
      </c>
      <c r="BN339" s="18">
        <f>Table2[[#This Row],[Bond Savings
Through Current FY]]+Table2[[#This Row],[Bond Savings
Next FY &amp; After]]</f>
        <v>234.51780000000002</v>
      </c>
      <c r="BO339" s="18">
        <v>16.291899999999998</v>
      </c>
      <c r="BP339" s="18">
        <v>106.2813</v>
      </c>
      <c r="BQ339" s="18">
        <v>128.23650000000001</v>
      </c>
      <c r="BR339" s="18">
        <f>Table2[[#This Row],[Total Savings
Through Current FY]]+Table2[[#This Row],[Total Savings
Next FY &amp; After]]</f>
        <v>234.51780000000002</v>
      </c>
      <c r="BS339" s="18">
        <v>0</v>
      </c>
      <c r="BT339" s="18">
        <v>0</v>
      </c>
      <c r="BU339" s="18">
        <v>0</v>
      </c>
      <c r="BV339" s="18">
        <f>Table2[[#This Row],[Recapture, Cancellation, or Reduction
Through Current FY]]+Table2[[#This Row],[Recapture, Cancellation, or Reduction
Next FY &amp; After]]</f>
        <v>0</v>
      </c>
      <c r="BW339" s="18">
        <v>0</v>
      </c>
      <c r="BX339" s="18">
        <v>0</v>
      </c>
      <c r="BY339" s="18">
        <v>0</v>
      </c>
      <c r="BZ339" s="18">
        <f>Table2[[#This Row],[Penalty Paid
Through Current FY]]+Table2[[#This Row],[Penalty Paid
Next FY &amp; After]]</f>
        <v>0</v>
      </c>
      <c r="CA339" s="18">
        <v>0</v>
      </c>
      <c r="CB339" s="18">
        <v>0</v>
      </c>
      <c r="CC339" s="18">
        <v>0</v>
      </c>
      <c r="CD339" s="18">
        <f>Table2[[#This Row],[Total Recapture &amp; Penalties
Through Current FY]]+Table2[[#This Row],[Total Recapture &amp; Penalties
Next FY &amp; After]]</f>
        <v>0</v>
      </c>
      <c r="CE339" s="18">
        <v>2741.4353999999998</v>
      </c>
      <c r="CF339" s="18">
        <v>15769.393400000001</v>
      </c>
      <c r="CG339" s="18">
        <v>30623.0929</v>
      </c>
      <c r="CH339" s="18">
        <f>Table2[[#This Row],[Total Net Tax Revenue Generated
Through Current FY]]+Table2[[#This Row],[Total Net Tax Revenue Generated
Next FY &amp; After]]</f>
        <v>46392.486300000004</v>
      </c>
      <c r="CI339" s="18">
        <v>0</v>
      </c>
      <c r="CJ339" s="18">
        <v>0</v>
      </c>
      <c r="CK339" s="18">
        <v>0</v>
      </c>
      <c r="CL339" s="18">
        <v>0</v>
      </c>
      <c r="CM339" s="43">
        <v>0</v>
      </c>
      <c r="CN339" s="43">
        <v>0</v>
      </c>
      <c r="CO339" s="43">
        <v>0</v>
      </c>
      <c r="CP339" s="43">
        <v>313</v>
      </c>
      <c r="CQ339" s="43">
        <f>Table2[[#This Row],[Total Number of Industrial Jobs]]+Table2[[#This Row],[Total Number of Restaurant Jobs]]+Table2[[#This Row],[Total Number of Retail Jobs]]+Table2[[#This Row],[Total Number of Other Jobs]]</f>
        <v>313</v>
      </c>
      <c r="CR339" s="43">
        <v>0</v>
      </c>
      <c r="CS339" s="43">
        <v>0</v>
      </c>
      <c r="CT339" s="43">
        <v>0</v>
      </c>
      <c r="CU339" s="43">
        <v>313</v>
      </c>
      <c r="CV339" s="43">
        <f>Table2[[#This Row],[Number of Industrial Jobs Earning a Living Wage or more]]+Table2[[#This Row],[Number of Restaurant Jobs Earning a Living Wage or more]]+Table2[[#This Row],[Number of Retail Jobs Earning a Living Wage or more]]+Table2[[#This Row],[Number of Other Jobs Earning a Living Wage or more]]</f>
        <v>313</v>
      </c>
      <c r="CW339" s="47">
        <v>0</v>
      </c>
      <c r="CX339" s="47">
        <v>0</v>
      </c>
      <c r="CY339" s="47">
        <v>0</v>
      </c>
      <c r="CZ339" s="47">
        <v>100</v>
      </c>
      <c r="DA339" s="42">
        <v>1</v>
      </c>
      <c r="DB339" s="4"/>
      <c r="DE339" s="3"/>
      <c r="DF339" s="4"/>
      <c r="DG339" s="4"/>
      <c r="DH339" s="11"/>
      <c r="DI339" s="3"/>
      <c r="DJ339" s="1"/>
      <c r="DK339" s="1"/>
      <c r="DL339" s="1"/>
    </row>
    <row r="340" spans="1:116" x14ac:dyDescent="0.2">
      <c r="A340" s="12">
        <v>93919</v>
      </c>
      <c r="B340" s="14" t="s">
        <v>684</v>
      </c>
      <c r="C340" s="15" t="s">
        <v>1503</v>
      </c>
      <c r="D340" s="15" t="s">
        <v>686</v>
      </c>
      <c r="E340" s="25" t="s">
        <v>1661</v>
      </c>
      <c r="F340" s="26" t="s">
        <v>13</v>
      </c>
      <c r="G340" s="16">
        <v>2958403</v>
      </c>
      <c r="H340" s="14" t="s">
        <v>68</v>
      </c>
      <c r="I340" s="14" t="s">
        <v>685</v>
      </c>
      <c r="J340" s="12">
        <v>26</v>
      </c>
      <c r="K340" s="14" t="s">
        <v>20</v>
      </c>
      <c r="L340" s="15" t="s">
        <v>2158</v>
      </c>
      <c r="M340" s="15" t="s">
        <v>2054</v>
      </c>
      <c r="N340" s="15">
        <v>10019</v>
      </c>
      <c r="O340" s="15">
        <v>11484</v>
      </c>
      <c r="P340" s="13">
        <v>70</v>
      </c>
      <c r="Q340" s="13">
        <v>10</v>
      </c>
      <c r="R340" s="13">
        <v>0</v>
      </c>
      <c r="S340" s="13">
        <v>0</v>
      </c>
      <c r="T340" s="13">
        <v>0</v>
      </c>
      <c r="U340" s="13">
        <v>0</v>
      </c>
      <c r="V340" s="13">
        <v>86</v>
      </c>
      <c r="W340" s="13">
        <v>0</v>
      </c>
      <c r="X340" s="13">
        <v>0</v>
      </c>
      <c r="Y340" s="13">
        <v>86</v>
      </c>
      <c r="Z340" s="13">
        <v>86</v>
      </c>
      <c r="AA340" s="13">
        <v>97.674418604651152</v>
      </c>
      <c r="AB340" s="13" t="s">
        <v>16</v>
      </c>
      <c r="AC340" s="13" t="s">
        <v>17</v>
      </c>
      <c r="AD340" s="17">
        <v>0</v>
      </c>
      <c r="AE340" s="13">
        <v>0</v>
      </c>
      <c r="AF340" s="13">
        <v>0</v>
      </c>
      <c r="AG340" s="13">
        <v>0</v>
      </c>
      <c r="AH340" s="13">
        <v>0</v>
      </c>
      <c r="AI340" s="18">
        <v>1031.2952</v>
      </c>
      <c r="AJ340" s="18">
        <v>9526.5017000000007</v>
      </c>
      <c r="AK340" s="18">
        <v>6884.3029999999999</v>
      </c>
      <c r="AL340" s="27">
        <f>Table2[[#This Row],[Direct Tax Revenue
Through Current FY]]+Table2[[#This Row],[Direct Tax Revenue
Next FY &amp; After]]</f>
        <v>16410.804700000001</v>
      </c>
      <c r="AM340" s="18">
        <v>596.99040000000002</v>
      </c>
      <c r="AN340" s="18">
        <v>5221.4168</v>
      </c>
      <c r="AO340" s="18">
        <v>3985.1460999999999</v>
      </c>
      <c r="AP340" s="18">
        <f>Table2[[#This Row],[Indirect  &amp; Induced Tax Revenue
Through Current FY]]+Table2[[#This Row],[Indirect  &amp; Induced Tax Revenue
Next FY &amp; After]]</f>
        <v>9206.5629000000008</v>
      </c>
      <c r="AQ340" s="18">
        <v>1628.2855999999999</v>
      </c>
      <c r="AR340" s="18">
        <v>14747.9185</v>
      </c>
      <c r="AS340" s="18">
        <v>10869.4491</v>
      </c>
      <c r="AT340" s="18">
        <f>Table2[[#This Row],[Total Tax Revenue Generated
Through Current FY]]+Table2[[#This Row],[Total Tax Revenues Generated 
Next FY &amp; After]]</f>
        <v>25617.367599999998</v>
      </c>
      <c r="AU340" s="18">
        <f>VLOOKUP(A:A,[1]AssistancePivot!$1:$1048576,86,FALSE)</f>
        <v>67.630600000000001</v>
      </c>
      <c r="AV340" s="18">
        <v>352.43680000000001</v>
      </c>
      <c r="AW340" s="18">
        <v>451.46140000000003</v>
      </c>
      <c r="AX340" s="18">
        <v>803.89820000000009</v>
      </c>
      <c r="AY340" s="18">
        <v>0</v>
      </c>
      <c r="AZ340" s="18">
        <v>20.305599999999998</v>
      </c>
      <c r="BA340" s="18">
        <v>0</v>
      </c>
      <c r="BB340" s="18">
        <f>Table2[[#This Row],[MRT Savings
Through Current FY]]+Table2[[#This Row],[MRT Savings
Next FY &amp; After]]</f>
        <v>20.305599999999998</v>
      </c>
      <c r="BC340" s="18">
        <v>0</v>
      </c>
      <c r="BD340" s="18">
        <v>0</v>
      </c>
      <c r="BE340" s="18">
        <v>0</v>
      </c>
      <c r="BF340" s="18">
        <f>Table2[[#This Row],[ST Savings
Through Current FY]]+Table2[[#This Row],[ST Savings
Next FY &amp; After]]</f>
        <v>0</v>
      </c>
      <c r="BG340" s="18">
        <v>0</v>
      </c>
      <c r="BH340" s="18">
        <v>0</v>
      </c>
      <c r="BI340" s="18">
        <v>0</v>
      </c>
      <c r="BJ340" s="18">
        <f>Table2[[#This Row],[Energy Savings
Through Current FY]]+Table2[[#This Row],[Energy Savings
Next FY &amp; After]]</f>
        <v>0</v>
      </c>
      <c r="BK340" s="18">
        <v>0</v>
      </c>
      <c r="BL340" s="18">
        <v>0</v>
      </c>
      <c r="BM340" s="18">
        <v>0</v>
      </c>
      <c r="BN340" s="18">
        <f>Table2[[#This Row],[Bond Savings
Through Current FY]]+Table2[[#This Row],[Bond Savings
Next FY &amp; After]]</f>
        <v>0</v>
      </c>
      <c r="BO340" s="18">
        <v>67.630600000000001</v>
      </c>
      <c r="BP340" s="18">
        <v>372.74239999999998</v>
      </c>
      <c r="BQ340" s="18">
        <v>451.46140000000003</v>
      </c>
      <c r="BR340" s="18">
        <f>Table2[[#This Row],[Total Savings
Through Current FY]]+Table2[[#This Row],[Total Savings
Next FY &amp; After]]</f>
        <v>824.2038</v>
      </c>
      <c r="BS340" s="18">
        <v>0</v>
      </c>
      <c r="BT340" s="18">
        <v>0</v>
      </c>
      <c r="BU340" s="18">
        <v>0</v>
      </c>
      <c r="BV340" s="18">
        <f>Table2[[#This Row],[Recapture, Cancellation, or Reduction
Through Current FY]]+Table2[[#This Row],[Recapture, Cancellation, or Reduction
Next FY &amp; After]]</f>
        <v>0</v>
      </c>
      <c r="BW340" s="18">
        <v>0</v>
      </c>
      <c r="BX340" s="18">
        <v>0</v>
      </c>
      <c r="BY340" s="18">
        <v>0</v>
      </c>
      <c r="BZ340" s="18">
        <f>Table2[[#This Row],[Penalty Paid
Through Current FY]]+Table2[[#This Row],[Penalty Paid
Next FY &amp; After]]</f>
        <v>0</v>
      </c>
      <c r="CA340" s="18">
        <v>0</v>
      </c>
      <c r="CB340" s="18">
        <v>0</v>
      </c>
      <c r="CC340" s="18">
        <v>0</v>
      </c>
      <c r="CD340" s="18">
        <f>Table2[[#This Row],[Total Recapture &amp; Penalties
Through Current FY]]+Table2[[#This Row],[Total Recapture &amp; Penalties
Next FY &amp; After]]</f>
        <v>0</v>
      </c>
      <c r="CE340" s="18">
        <v>1560.655</v>
      </c>
      <c r="CF340" s="18">
        <v>14375.176100000001</v>
      </c>
      <c r="CG340" s="18">
        <v>10417.9877</v>
      </c>
      <c r="CH340" s="18">
        <f>Table2[[#This Row],[Total Net Tax Revenue Generated
Through Current FY]]+Table2[[#This Row],[Total Net Tax Revenue Generated
Next FY &amp; After]]</f>
        <v>24793.163800000002</v>
      </c>
      <c r="CI340" s="18">
        <v>0</v>
      </c>
      <c r="CJ340" s="18">
        <v>0</v>
      </c>
      <c r="CK340" s="18">
        <v>0</v>
      </c>
      <c r="CL340" s="18">
        <v>0</v>
      </c>
      <c r="CM340" s="43">
        <v>58</v>
      </c>
      <c r="CN340" s="43">
        <v>0</v>
      </c>
      <c r="CO340" s="43">
        <v>0</v>
      </c>
      <c r="CP340" s="43">
        <v>28</v>
      </c>
      <c r="CQ340" s="43">
        <f>Table2[[#This Row],[Total Number of Industrial Jobs]]+Table2[[#This Row],[Total Number of Restaurant Jobs]]+Table2[[#This Row],[Total Number of Retail Jobs]]+Table2[[#This Row],[Total Number of Other Jobs]]</f>
        <v>86</v>
      </c>
      <c r="CR340" s="43">
        <v>58</v>
      </c>
      <c r="CS340" s="43">
        <v>0</v>
      </c>
      <c r="CT340" s="43">
        <v>0</v>
      </c>
      <c r="CU340" s="43">
        <v>28</v>
      </c>
      <c r="CV340" s="43">
        <f>Table2[[#This Row],[Number of Industrial Jobs Earning a Living Wage or more]]+Table2[[#This Row],[Number of Restaurant Jobs Earning a Living Wage or more]]+Table2[[#This Row],[Number of Retail Jobs Earning a Living Wage or more]]+Table2[[#This Row],[Number of Other Jobs Earning a Living Wage or more]]</f>
        <v>86</v>
      </c>
      <c r="CW340" s="47">
        <v>100</v>
      </c>
      <c r="CX340" s="47">
        <v>0</v>
      </c>
      <c r="CY340" s="47">
        <v>0</v>
      </c>
      <c r="CZ340" s="47">
        <v>100</v>
      </c>
      <c r="DA340" s="42">
        <v>1</v>
      </c>
      <c r="DB340" s="4"/>
      <c r="DE340" s="3"/>
      <c r="DF340" s="4"/>
      <c r="DG340" s="4"/>
      <c r="DH340" s="11"/>
      <c r="DI340" s="3"/>
      <c r="DJ340" s="1"/>
      <c r="DK340" s="1"/>
      <c r="DL340" s="1"/>
    </row>
    <row r="341" spans="1:116" x14ac:dyDescent="0.2">
      <c r="A341" s="12">
        <v>91044</v>
      </c>
      <c r="B341" s="14" t="s">
        <v>23</v>
      </c>
      <c r="C341" s="15" t="s">
        <v>1488</v>
      </c>
      <c r="D341" s="15" t="s">
        <v>26</v>
      </c>
      <c r="E341" s="25" t="s">
        <v>1650</v>
      </c>
      <c r="F341" s="26" t="s">
        <v>13</v>
      </c>
      <c r="G341" s="16">
        <v>1169400</v>
      </c>
      <c r="H341" s="14" t="s">
        <v>22</v>
      </c>
      <c r="I341" s="14" t="s">
        <v>24</v>
      </c>
      <c r="J341" s="12">
        <v>17</v>
      </c>
      <c r="K341" s="14" t="s">
        <v>25</v>
      </c>
      <c r="L341" s="15" t="s">
        <v>1897</v>
      </c>
      <c r="M341" s="15" t="s">
        <v>1898</v>
      </c>
      <c r="N341" s="15">
        <v>15750</v>
      </c>
      <c r="O341" s="15">
        <v>18000</v>
      </c>
      <c r="P341" s="13">
        <v>0</v>
      </c>
      <c r="Q341" s="13">
        <v>35</v>
      </c>
      <c r="R341" s="13">
        <v>0</v>
      </c>
      <c r="S341" s="13">
        <v>0</v>
      </c>
      <c r="T341" s="13">
        <v>0</v>
      </c>
      <c r="U341" s="13">
        <v>0</v>
      </c>
      <c r="V341" s="13">
        <v>0</v>
      </c>
      <c r="W341" s="13">
        <v>0</v>
      </c>
      <c r="X341" s="13">
        <v>0</v>
      </c>
      <c r="Y341" s="13">
        <v>0</v>
      </c>
      <c r="Z341" s="13">
        <v>81</v>
      </c>
      <c r="AA341" s="13">
        <v>0</v>
      </c>
      <c r="AB341" s="13">
        <v>0</v>
      </c>
      <c r="AC341" s="13">
        <v>0</v>
      </c>
      <c r="AD341" s="13">
        <v>0</v>
      </c>
      <c r="AE341" s="13">
        <v>0</v>
      </c>
      <c r="AF341" s="13">
        <v>0</v>
      </c>
      <c r="AG341" s="13">
        <v>0</v>
      </c>
      <c r="AH341" s="13">
        <v>0</v>
      </c>
      <c r="AI341" s="18">
        <v>337.00659999999999</v>
      </c>
      <c r="AJ341" s="18">
        <v>2116.4452999999999</v>
      </c>
      <c r="AK341" s="18">
        <v>0</v>
      </c>
      <c r="AL341" s="27">
        <f>Table2[[#This Row],[Direct Tax Revenue
Through Current FY]]+Table2[[#This Row],[Direct Tax Revenue
Next FY &amp; After]]</f>
        <v>2116.4452999999999</v>
      </c>
      <c r="AM341" s="18">
        <v>362.91829999999999</v>
      </c>
      <c r="AN341" s="18">
        <v>1982.6003000000001</v>
      </c>
      <c r="AO341" s="18">
        <v>0</v>
      </c>
      <c r="AP341" s="18">
        <f>Table2[[#This Row],[Indirect  &amp; Induced Tax Revenue
Through Current FY]]+Table2[[#This Row],[Indirect  &amp; Induced Tax Revenue
Next FY &amp; After]]</f>
        <v>1982.6003000000001</v>
      </c>
      <c r="AQ341" s="18">
        <v>699.92489999999998</v>
      </c>
      <c r="AR341" s="18">
        <v>4099.0456000000004</v>
      </c>
      <c r="AS341" s="18">
        <v>0</v>
      </c>
      <c r="AT341" s="18">
        <f>Table2[[#This Row],[Total Tax Revenue Generated
Through Current FY]]+Table2[[#This Row],[Total Tax Revenues Generated 
Next FY &amp; After]]</f>
        <v>4099.0456000000004</v>
      </c>
      <c r="AU341" s="18">
        <f>VLOOKUP(A:A,[1]AssistancePivot!$1:$1048576,86,FALSE)</f>
        <v>9.5443999999999996</v>
      </c>
      <c r="AV341" s="18">
        <v>222.8871</v>
      </c>
      <c r="AW341" s="18">
        <v>0</v>
      </c>
      <c r="AX341" s="18">
        <v>222.8871</v>
      </c>
      <c r="AY341" s="18">
        <v>0</v>
      </c>
      <c r="AZ341" s="18">
        <v>15.553599999999999</v>
      </c>
      <c r="BA341" s="18">
        <v>0</v>
      </c>
      <c r="BB341" s="18">
        <f>Table2[[#This Row],[MRT Savings
Through Current FY]]+Table2[[#This Row],[MRT Savings
Next FY &amp; After]]</f>
        <v>15.553599999999999</v>
      </c>
      <c r="BC341" s="18">
        <v>0</v>
      </c>
      <c r="BD341" s="18">
        <v>1.4362999999999999</v>
      </c>
      <c r="BE341" s="18">
        <v>0</v>
      </c>
      <c r="BF341" s="18">
        <f>Table2[[#This Row],[ST Savings
Through Current FY]]+Table2[[#This Row],[ST Savings
Next FY &amp; After]]</f>
        <v>1.4362999999999999</v>
      </c>
      <c r="BG341" s="18">
        <v>0</v>
      </c>
      <c r="BH341" s="18">
        <v>0</v>
      </c>
      <c r="BI341" s="18">
        <v>0</v>
      </c>
      <c r="BJ341" s="18">
        <f>Table2[[#This Row],[Energy Savings
Through Current FY]]+Table2[[#This Row],[Energy Savings
Next FY &amp; After]]</f>
        <v>0</v>
      </c>
      <c r="BK341" s="18">
        <v>0</v>
      </c>
      <c r="BL341" s="18">
        <v>0</v>
      </c>
      <c r="BM341" s="18">
        <v>0</v>
      </c>
      <c r="BN341" s="18">
        <f>Table2[[#This Row],[Bond Savings
Through Current FY]]+Table2[[#This Row],[Bond Savings
Next FY &amp; After]]</f>
        <v>0</v>
      </c>
      <c r="BO341" s="18">
        <v>9.5443999999999996</v>
      </c>
      <c r="BP341" s="18">
        <v>239.87700000000001</v>
      </c>
      <c r="BQ341" s="18">
        <v>0</v>
      </c>
      <c r="BR341" s="18">
        <f>Table2[[#This Row],[Total Savings
Through Current FY]]+Table2[[#This Row],[Total Savings
Next FY &amp; After]]</f>
        <v>239.87700000000001</v>
      </c>
      <c r="BS341" s="18">
        <v>0</v>
      </c>
      <c r="BT341" s="18">
        <v>0</v>
      </c>
      <c r="BU341" s="18">
        <v>0</v>
      </c>
      <c r="BV341" s="18">
        <f>Table2[[#This Row],[Recapture, Cancellation, or Reduction
Through Current FY]]+Table2[[#This Row],[Recapture, Cancellation, or Reduction
Next FY &amp; After]]</f>
        <v>0</v>
      </c>
      <c r="BW341" s="18">
        <v>0</v>
      </c>
      <c r="BX341" s="18">
        <v>0</v>
      </c>
      <c r="BY341" s="18">
        <v>0</v>
      </c>
      <c r="BZ341" s="18">
        <f>Table2[[#This Row],[Penalty Paid
Through Current FY]]+Table2[[#This Row],[Penalty Paid
Next FY &amp; After]]</f>
        <v>0</v>
      </c>
      <c r="CA341" s="18">
        <v>0</v>
      </c>
      <c r="CB341" s="18">
        <v>0</v>
      </c>
      <c r="CC341" s="18">
        <v>0</v>
      </c>
      <c r="CD341" s="18">
        <f>Table2[[#This Row],[Total Recapture &amp; Penalties
Through Current FY]]+Table2[[#This Row],[Total Recapture &amp; Penalties
Next FY &amp; After]]</f>
        <v>0</v>
      </c>
      <c r="CE341" s="18">
        <v>690.38049999999998</v>
      </c>
      <c r="CF341" s="18">
        <v>3859.1686</v>
      </c>
      <c r="CG341" s="18">
        <v>0</v>
      </c>
      <c r="CH341" s="18">
        <f>Table2[[#This Row],[Total Net Tax Revenue Generated
Through Current FY]]+Table2[[#This Row],[Total Net Tax Revenue Generated
Next FY &amp; After]]</f>
        <v>3859.1686</v>
      </c>
      <c r="CI341" s="18">
        <v>0</v>
      </c>
      <c r="CJ341" s="18">
        <v>0</v>
      </c>
      <c r="CK341" s="18">
        <v>0</v>
      </c>
      <c r="CL341" s="18">
        <v>0</v>
      </c>
      <c r="CM341" s="43"/>
      <c r="CN341" s="43"/>
      <c r="CO341" s="43"/>
      <c r="CP341" s="43"/>
      <c r="CQ341" s="43"/>
      <c r="CR341" s="43"/>
      <c r="CS341" s="43"/>
      <c r="CT341" s="43"/>
      <c r="CU341" s="43"/>
      <c r="CV341" s="43"/>
      <c r="CW341" s="47"/>
      <c r="CX341" s="47"/>
      <c r="CY341" s="47"/>
      <c r="CZ341" s="47"/>
      <c r="DA341" s="42"/>
      <c r="DB341" s="4"/>
      <c r="DE341" s="3"/>
      <c r="DF341" s="4"/>
      <c r="DG341" s="4"/>
      <c r="DH341" s="11"/>
      <c r="DI341" s="3"/>
      <c r="DJ341" s="1"/>
      <c r="DK341" s="1"/>
      <c r="DL341" s="1"/>
    </row>
    <row r="342" spans="1:116" x14ac:dyDescent="0.2">
      <c r="A342" s="12">
        <v>92797</v>
      </c>
      <c r="B342" s="14" t="s">
        <v>280</v>
      </c>
      <c r="C342" s="15" t="s">
        <v>1554</v>
      </c>
      <c r="D342" s="15" t="s">
        <v>282</v>
      </c>
      <c r="E342" s="25" t="s">
        <v>1679</v>
      </c>
      <c r="F342" s="26" t="s">
        <v>13</v>
      </c>
      <c r="G342" s="16">
        <v>4300000</v>
      </c>
      <c r="H342" s="14" t="s">
        <v>22</v>
      </c>
      <c r="I342" s="14" t="s">
        <v>281</v>
      </c>
      <c r="J342" s="12">
        <v>3</v>
      </c>
      <c r="K342" s="14" t="s">
        <v>94</v>
      </c>
      <c r="L342" s="15" t="s">
        <v>2039</v>
      </c>
      <c r="M342" s="15" t="s">
        <v>2040</v>
      </c>
      <c r="N342" s="15">
        <v>12552</v>
      </c>
      <c r="O342" s="15">
        <v>34823</v>
      </c>
      <c r="P342" s="13">
        <v>0</v>
      </c>
      <c r="Q342" s="13">
        <v>5</v>
      </c>
      <c r="R342" s="13">
        <v>0</v>
      </c>
      <c r="S342" s="13">
        <v>0</v>
      </c>
      <c r="T342" s="13">
        <v>0</v>
      </c>
      <c r="U342" s="13">
        <v>0</v>
      </c>
      <c r="V342" s="13">
        <v>24</v>
      </c>
      <c r="W342" s="13">
        <v>0</v>
      </c>
      <c r="X342" s="13">
        <v>0</v>
      </c>
      <c r="Y342" s="13">
        <v>24</v>
      </c>
      <c r="Z342" s="13">
        <v>24</v>
      </c>
      <c r="AA342" s="13">
        <v>58.333333333333336</v>
      </c>
      <c r="AB342" s="13" t="s">
        <v>17</v>
      </c>
      <c r="AC342" s="13" t="s">
        <v>17</v>
      </c>
      <c r="AD342" s="17">
        <v>0</v>
      </c>
      <c r="AE342" s="13">
        <v>0</v>
      </c>
      <c r="AF342" s="13">
        <v>0</v>
      </c>
      <c r="AG342" s="13">
        <v>0</v>
      </c>
      <c r="AH342" s="13">
        <v>0</v>
      </c>
      <c r="AI342" s="18">
        <v>221.8776</v>
      </c>
      <c r="AJ342" s="18">
        <v>1820.4291000000001</v>
      </c>
      <c r="AK342" s="18">
        <v>388.05279999999999</v>
      </c>
      <c r="AL342" s="27">
        <f>Table2[[#This Row],[Direct Tax Revenue
Through Current FY]]+Table2[[#This Row],[Direct Tax Revenue
Next FY &amp; After]]</f>
        <v>2208.4819000000002</v>
      </c>
      <c r="AM342" s="18">
        <v>80.804400000000001</v>
      </c>
      <c r="AN342" s="18">
        <v>563.79449999999997</v>
      </c>
      <c r="AO342" s="18">
        <v>141.3229</v>
      </c>
      <c r="AP342" s="18">
        <f>Table2[[#This Row],[Indirect  &amp; Induced Tax Revenue
Through Current FY]]+Table2[[#This Row],[Indirect  &amp; Induced Tax Revenue
Next FY &amp; After]]</f>
        <v>705.11739999999998</v>
      </c>
      <c r="AQ342" s="18">
        <v>302.68200000000002</v>
      </c>
      <c r="AR342" s="18">
        <v>2384.2235999999998</v>
      </c>
      <c r="AS342" s="18">
        <v>529.37570000000005</v>
      </c>
      <c r="AT342" s="18">
        <f>Table2[[#This Row],[Total Tax Revenue Generated
Through Current FY]]+Table2[[#This Row],[Total Tax Revenues Generated 
Next FY &amp; After]]</f>
        <v>2913.5992999999999</v>
      </c>
      <c r="AU342" s="18">
        <f>VLOOKUP(A:A,[1]AssistancePivot!$1:$1048576,86,FALSE)</f>
        <v>53.142400000000002</v>
      </c>
      <c r="AV342" s="18">
        <v>348.58600000000001</v>
      </c>
      <c r="AW342" s="18">
        <v>92.943399999999997</v>
      </c>
      <c r="AX342" s="18">
        <v>441.52940000000001</v>
      </c>
      <c r="AY342" s="18">
        <v>0</v>
      </c>
      <c r="AZ342" s="18">
        <v>58.600299999999997</v>
      </c>
      <c r="BA342" s="18">
        <v>0</v>
      </c>
      <c r="BB342" s="18">
        <f>Table2[[#This Row],[MRT Savings
Through Current FY]]+Table2[[#This Row],[MRT Savings
Next FY &amp; After]]</f>
        <v>58.600299999999997</v>
      </c>
      <c r="BC342" s="18">
        <v>0</v>
      </c>
      <c r="BD342" s="18">
        <v>2.2326999999999999</v>
      </c>
      <c r="BE342" s="18">
        <v>0</v>
      </c>
      <c r="BF342" s="18">
        <f>Table2[[#This Row],[ST Savings
Through Current FY]]+Table2[[#This Row],[ST Savings
Next FY &amp; After]]</f>
        <v>2.2326999999999999</v>
      </c>
      <c r="BG342" s="18">
        <v>0</v>
      </c>
      <c r="BH342" s="18">
        <v>0</v>
      </c>
      <c r="BI342" s="18">
        <v>0</v>
      </c>
      <c r="BJ342" s="18">
        <f>Table2[[#This Row],[Energy Savings
Through Current FY]]+Table2[[#This Row],[Energy Savings
Next FY &amp; After]]</f>
        <v>0</v>
      </c>
      <c r="BK342" s="18">
        <v>0</v>
      </c>
      <c r="BL342" s="18">
        <v>0</v>
      </c>
      <c r="BM342" s="18">
        <v>0</v>
      </c>
      <c r="BN342" s="18">
        <f>Table2[[#This Row],[Bond Savings
Through Current FY]]+Table2[[#This Row],[Bond Savings
Next FY &amp; After]]</f>
        <v>0</v>
      </c>
      <c r="BO342" s="18">
        <v>53.142400000000002</v>
      </c>
      <c r="BP342" s="18">
        <v>409.41899999999998</v>
      </c>
      <c r="BQ342" s="18">
        <v>92.943399999999997</v>
      </c>
      <c r="BR342" s="18">
        <f>Table2[[#This Row],[Total Savings
Through Current FY]]+Table2[[#This Row],[Total Savings
Next FY &amp; After]]</f>
        <v>502.36239999999998</v>
      </c>
      <c r="BS342" s="18">
        <v>0</v>
      </c>
      <c r="BT342" s="18">
        <v>0</v>
      </c>
      <c r="BU342" s="18">
        <v>0</v>
      </c>
      <c r="BV342" s="18">
        <f>Table2[[#This Row],[Recapture, Cancellation, or Reduction
Through Current FY]]+Table2[[#This Row],[Recapture, Cancellation, or Reduction
Next FY &amp; After]]</f>
        <v>0</v>
      </c>
      <c r="BW342" s="18">
        <v>0</v>
      </c>
      <c r="BX342" s="18">
        <v>0</v>
      </c>
      <c r="BY342" s="18">
        <v>0</v>
      </c>
      <c r="BZ342" s="18">
        <f>Table2[[#This Row],[Penalty Paid
Through Current FY]]+Table2[[#This Row],[Penalty Paid
Next FY &amp; After]]</f>
        <v>0</v>
      </c>
      <c r="CA342" s="18">
        <v>0</v>
      </c>
      <c r="CB342" s="18">
        <v>0</v>
      </c>
      <c r="CC342" s="18">
        <v>0</v>
      </c>
      <c r="CD342" s="18">
        <f>Table2[[#This Row],[Total Recapture &amp; Penalties
Through Current FY]]+Table2[[#This Row],[Total Recapture &amp; Penalties
Next FY &amp; After]]</f>
        <v>0</v>
      </c>
      <c r="CE342" s="18">
        <v>249.53960000000001</v>
      </c>
      <c r="CF342" s="18">
        <v>1974.8045999999999</v>
      </c>
      <c r="CG342" s="18">
        <v>436.4323</v>
      </c>
      <c r="CH342" s="18">
        <f>Table2[[#This Row],[Total Net Tax Revenue Generated
Through Current FY]]+Table2[[#This Row],[Total Net Tax Revenue Generated
Next FY &amp; After]]</f>
        <v>2411.2368999999999</v>
      </c>
      <c r="CI342" s="18">
        <v>0</v>
      </c>
      <c r="CJ342" s="18">
        <v>0</v>
      </c>
      <c r="CK342" s="18">
        <v>0</v>
      </c>
      <c r="CL342" s="18">
        <v>0</v>
      </c>
      <c r="CM342" s="43">
        <v>0</v>
      </c>
      <c r="CN342" s="43">
        <v>0</v>
      </c>
      <c r="CO342" s="43">
        <v>0</v>
      </c>
      <c r="CP342" s="43">
        <v>24</v>
      </c>
      <c r="CQ342" s="43">
        <f>Table2[[#This Row],[Total Number of Industrial Jobs]]+Table2[[#This Row],[Total Number of Restaurant Jobs]]+Table2[[#This Row],[Total Number of Retail Jobs]]+Table2[[#This Row],[Total Number of Other Jobs]]</f>
        <v>24</v>
      </c>
      <c r="CR342" s="43">
        <v>0</v>
      </c>
      <c r="CS342" s="43">
        <v>0</v>
      </c>
      <c r="CT342" s="43">
        <v>0</v>
      </c>
      <c r="CU342" s="43">
        <v>24</v>
      </c>
      <c r="CV342" s="43">
        <f>Table2[[#This Row],[Number of Industrial Jobs Earning a Living Wage or more]]+Table2[[#This Row],[Number of Restaurant Jobs Earning a Living Wage or more]]+Table2[[#This Row],[Number of Retail Jobs Earning a Living Wage or more]]+Table2[[#This Row],[Number of Other Jobs Earning a Living Wage or more]]</f>
        <v>24</v>
      </c>
      <c r="CW342" s="47">
        <v>0</v>
      </c>
      <c r="CX342" s="47">
        <v>0</v>
      </c>
      <c r="CY342" s="47">
        <v>0</v>
      </c>
      <c r="CZ342" s="47">
        <v>100</v>
      </c>
      <c r="DA342" s="42">
        <v>1</v>
      </c>
      <c r="DB342" s="4"/>
      <c r="DE342" s="3"/>
      <c r="DF342" s="4"/>
      <c r="DG342" s="4"/>
      <c r="DH342" s="11"/>
      <c r="DI342" s="3"/>
      <c r="DJ342" s="1"/>
      <c r="DK342" s="1"/>
      <c r="DL342" s="1"/>
    </row>
    <row r="343" spans="1:116" x14ac:dyDescent="0.2">
      <c r="A343" s="12">
        <v>93204</v>
      </c>
      <c r="B343" s="14" t="s">
        <v>427</v>
      </c>
      <c r="C343" s="15" t="s">
        <v>1564</v>
      </c>
      <c r="D343" s="15" t="s">
        <v>429</v>
      </c>
      <c r="E343" s="25" t="s">
        <v>1686</v>
      </c>
      <c r="F343" s="26" t="s">
        <v>13</v>
      </c>
      <c r="G343" s="16">
        <v>7805000</v>
      </c>
      <c r="H343" s="14" t="s">
        <v>251</v>
      </c>
      <c r="I343" s="14" t="s">
        <v>428</v>
      </c>
      <c r="J343" s="12">
        <v>33</v>
      </c>
      <c r="K343" s="14" t="s">
        <v>12</v>
      </c>
      <c r="L343" s="15" t="s">
        <v>2057</v>
      </c>
      <c r="M343" s="15" t="s">
        <v>2100</v>
      </c>
      <c r="N343" s="15">
        <v>639494</v>
      </c>
      <c r="O343" s="15">
        <v>502075</v>
      </c>
      <c r="P343" s="13">
        <v>714</v>
      </c>
      <c r="Q343" s="13">
        <v>0</v>
      </c>
      <c r="R343" s="13">
        <v>0</v>
      </c>
      <c r="S343" s="13">
        <v>0</v>
      </c>
      <c r="T343" s="13">
        <v>0</v>
      </c>
      <c r="U343" s="13">
        <v>43</v>
      </c>
      <c r="V343" s="13">
        <v>481</v>
      </c>
      <c r="W343" s="13">
        <v>0</v>
      </c>
      <c r="X343" s="13">
        <v>0</v>
      </c>
      <c r="Y343" s="13">
        <v>524</v>
      </c>
      <c r="Z343" s="13">
        <v>524</v>
      </c>
      <c r="AA343" s="13">
        <v>74.809160305343511</v>
      </c>
      <c r="AB343" s="13" t="s">
        <v>16</v>
      </c>
      <c r="AC343" s="13" t="s">
        <v>17</v>
      </c>
      <c r="AD343" s="17">
        <v>57</v>
      </c>
      <c r="AE343" s="13">
        <v>0</v>
      </c>
      <c r="AF343" s="13">
        <v>63</v>
      </c>
      <c r="AG343" s="13">
        <v>29</v>
      </c>
      <c r="AH343" s="13">
        <v>375</v>
      </c>
      <c r="AI343" s="18">
        <v>9625.7443000000003</v>
      </c>
      <c r="AJ343" s="18">
        <v>95359.741099999999</v>
      </c>
      <c r="AK343" s="18">
        <v>33658.456400000003</v>
      </c>
      <c r="AL343" s="27">
        <f>Table2[[#This Row],[Direct Tax Revenue
Through Current FY]]+Table2[[#This Row],[Direct Tax Revenue
Next FY &amp; After]]</f>
        <v>129018.19750000001</v>
      </c>
      <c r="AM343" s="18">
        <v>9028.0058000000008</v>
      </c>
      <c r="AN343" s="18">
        <v>81789.313899999994</v>
      </c>
      <c r="AO343" s="18">
        <v>31568.3364</v>
      </c>
      <c r="AP343" s="18">
        <f>Table2[[#This Row],[Indirect  &amp; Induced Tax Revenue
Through Current FY]]+Table2[[#This Row],[Indirect  &amp; Induced Tax Revenue
Next FY &amp; After]]</f>
        <v>113357.65029999999</v>
      </c>
      <c r="AQ343" s="18">
        <v>18653.750100000001</v>
      </c>
      <c r="AR343" s="18">
        <v>177149.05499999999</v>
      </c>
      <c r="AS343" s="18">
        <v>65226.792800000003</v>
      </c>
      <c r="AT343" s="18">
        <f>Table2[[#This Row],[Total Tax Revenue Generated
Through Current FY]]+Table2[[#This Row],[Total Tax Revenues Generated 
Next FY &amp; After]]</f>
        <v>242375.84779999999</v>
      </c>
      <c r="AU343" s="18">
        <f>VLOOKUP(A:A,[1]AssistancePivot!$1:$1048576,86,FALSE)</f>
        <v>466.55259999999998</v>
      </c>
      <c r="AV343" s="18">
        <v>5859.0688</v>
      </c>
      <c r="AW343" s="18">
        <v>1631.4</v>
      </c>
      <c r="AX343" s="18">
        <v>7490.4688000000006</v>
      </c>
      <c r="AY343" s="18">
        <v>0</v>
      </c>
      <c r="AZ343" s="18">
        <v>0</v>
      </c>
      <c r="BA343" s="18">
        <v>0</v>
      </c>
      <c r="BB343" s="18">
        <f>Table2[[#This Row],[MRT Savings
Through Current FY]]+Table2[[#This Row],[MRT Savings
Next FY &amp; After]]</f>
        <v>0</v>
      </c>
      <c r="BC343" s="18">
        <v>0</v>
      </c>
      <c r="BD343" s="18">
        <v>178.14320000000001</v>
      </c>
      <c r="BE343" s="18">
        <v>0</v>
      </c>
      <c r="BF343" s="18">
        <f>Table2[[#This Row],[ST Savings
Through Current FY]]+Table2[[#This Row],[ST Savings
Next FY &amp; After]]</f>
        <v>178.14320000000001</v>
      </c>
      <c r="BG343" s="18">
        <v>2.3489</v>
      </c>
      <c r="BH343" s="18">
        <v>21.5991</v>
      </c>
      <c r="BI343" s="18">
        <v>2.6938</v>
      </c>
      <c r="BJ343" s="18">
        <f>Table2[[#This Row],[Energy Savings
Through Current FY]]+Table2[[#This Row],[Energy Savings
Next FY &amp; After]]</f>
        <v>24.292899999999999</v>
      </c>
      <c r="BK343" s="18">
        <v>0</v>
      </c>
      <c r="BL343" s="18">
        <v>0</v>
      </c>
      <c r="BM343" s="18">
        <v>0</v>
      </c>
      <c r="BN343" s="18">
        <f>Table2[[#This Row],[Bond Savings
Through Current FY]]+Table2[[#This Row],[Bond Savings
Next FY &amp; After]]</f>
        <v>0</v>
      </c>
      <c r="BO343" s="18">
        <v>468.9015</v>
      </c>
      <c r="BP343" s="18">
        <v>6058.8110999999999</v>
      </c>
      <c r="BQ343" s="18">
        <v>1634.0938000000001</v>
      </c>
      <c r="BR343" s="18">
        <f>Table2[[#This Row],[Total Savings
Through Current FY]]+Table2[[#This Row],[Total Savings
Next FY &amp; After]]</f>
        <v>7692.9048999999995</v>
      </c>
      <c r="BS343" s="18">
        <v>0</v>
      </c>
      <c r="BT343" s="18">
        <v>0</v>
      </c>
      <c r="BU343" s="18">
        <v>0</v>
      </c>
      <c r="BV343" s="18">
        <f>Table2[[#This Row],[Recapture, Cancellation, or Reduction
Through Current FY]]+Table2[[#This Row],[Recapture, Cancellation, or Reduction
Next FY &amp; After]]</f>
        <v>0</v>
      </c>
      <c r="BW343" s="18">
        <v>0</v>
      </c>
      <c r="BX343" s="18">
        <v>0</v>
      </c>
      <c r="BY343" s="18">
        <v>0</v>
      </c>
      <c r="BZ343" s="18">
        <f>Table2[[#This Row],[Penalty Paid
Through Current FY]]+Table2[[#This Row],[Penalty Paid
Next FY &amp; After]]</f>
        <v>0</v>
      </c>
      <c r="CA343" s="18">
        <v>0</v>
      </c>
      <c r="CB343" s="18">
        <v>0</v>
      </c>
      <c r="CC343" s="18">
        <v>0</v>
      </c>
      <c r="CD343" s="18">
        <f>Table2[[#This Row],[Total Recapture &amp; Penalties
Through Current FY]]+Table2[[#This Row],[Total Recapture &amp; Penalties
Next FY &amp; After]]</f>
        <v>0</v>
      </c>
      <c r="CE343" s="18">
        <v>18184.848600000001</v>
      </c>
      <c r="CF343" s="18">
        <v>171090.2439</v>
      </c>
      <c r="CG343" s="18">
        <v>63592.699000000001</v>
      </c>
      <c r="CH343" s="18">
        <f>Table2[[#This Row],[Total Net Tax Revenue Generated
Through Current FY]]+Table2[[#This Row],[Total Net Tax Revenue Generated
Next FY &amp; After]]</f>
        <v>234682.94289999999</v>
      </c>
      <c r="CI343" s="18">
        <v>0</v>
      </c>
      <c r="CJ343" s="18">
        <v>33.996000000000002</v>
      </c>
      <c r="CK343" s="18">
        <v>0</v>
      </c>
      <c r="CL343" s="18">
        <v>0</v>
      </c>
      <c r="CM343" s="43">
        <v>0</v>
      </c>
      <c r="CN343" s="43">
        <v>0</v>
      </c>
      <c r="CO343" s="43">
        <v>0</v>
      </c>
      <c r="CP343" s="43">
        <v>524</v>
      </c>
      <c r="CQ343" s="43">
        <f>Table2[[#This Row],[Total Number of Industrial Jobs]]+Table2[[#This Row],[Total Number of Restaurant Jobs]]+Table2[[#This Row],[Total Number of Retail Jobs]]+Table2[[#This Row],[Total Number of Other Jobs]]</f>
        <v>524</v>
      </c>
      <c r="CR343" s="43">
        <v>0</v>
      </c>
      <c r="CS343" s="43">
        <v>0</v>
      </c>
      <c r="CT343" s="43">
        <v>0</v>
      </c>
      <c r="CU343" s="43">
        <v>524</v>
      </c>
      <c r="CV343" s="43">
        <f>Table2[[#This Row],[Number of Industrial Jobs Earning a Living Wage or more]]+Table2[[#This Row],[Number of Restaurant Jobs Earning a Living Wage or more]]+Table2[[#This Row],[Number of Retail Jobs Earning a Living Wage or more]]+Table2[[#This Row],[Number of Other Jobs Earning a Living Wage or more]]</f>
        <v>524</v>
      </c>
      <c r="CW343" s="47">
        <v>0</v>
      </c>
      <c r="CX343" s="47">
        <v>0</v>
      </c>
      <c r="CY343" s="47">
        <v>0</v>
      </c>
      <c r="CZ343" s="47">
        <v>100</v>
      </c>
      <c r="DA343" s="42">
        <v>1</v>
      </c>
      <c r="DB343" s="4"/>
      <c r="DE343" s="3"/>
      <c r="DF343" s="4"/>
      <c r="DG343" s="4"/>
      <c r="DH343" s="11"/>
      <c r="DI343" s="3"/>
      <c r="DJ343" s="1"/>
      <c r="DK343" s="1"/>
      <c r="DL343" s="1"/>
    </row>
    <row r="344" spans="1:116" x14ac:dyDescent="0.2">
      <c r="A344" s="12">
        <v>93092</v>
      </c>
      <c r="B344" s="14" t="s">
        <v>369</v>
      </c>
      <c r="C344" s="15" t="s">
        <v>1571</v>
      </c>
      <c r="D344" s="15" t="s">
        <v>371</v>
      </c>
      <c r="E344" s="25" t="s">
        <v>1686</v>
      </c>
      <c r="F344" s="26" t="s">
        <v>13</v>
      </c>
      <c r="G344" s="16">
        <v>13250000</v>
      </c>
      <c r="H344" s="14" t="s">
        <v>22</v>
      </c>
      <c r="I344" s="14" t="s">
        <v>370</v>
      </c>
      <c r="J344" s="12">
        <v>30</v>
      </c>
      <c r="K344" s="14" t="s">
        <v>20</v>
      </c>
      <c r="L344" s="15" t="s">
        <v>2074</v>
      </c>
      <c r="M344" s="15" t="s">
        <v>1902</v>
      </c>
      <c r="N344" s="15">
        <v>224865</v>
      </c>
      <c r="O344" s="15">
        <v>140000</v>
      </c>
      <c r="P344" s="13">
        <v>154</v>
      </c>
      <c r="Q344" s="13">
        <v>4</v>
      </c>
      <c r="R344" s="13">
        <v>0</v>
      </c>
      <c r="S344" s="13">
        <v>0</v>
      </c>
      <c r="T344" s="13">
        <v>0</v>
      </c>
      <c r="U344" s="13">
        <v>0</v>
      </c>
      <c r="V344" s="13">
        <v>0</v>
      </c>
      <c r="W344" s="13">
        <v>0</v>
      </c>
      <c r="X344" s="13">
        <v>0</v>
      </c>
      <c r="Y344" s="13">
        <v>0</v>
      </c>
      <c r="Z344" s="13">
        <v>0</v>
      </c>
      <c r="AA344" s="13">
        <v>0</v>
      </c>
      <c r="AB344" s="13">
        <v>0</v>
      </c>
      <c r="AC344" s="13">
        <v>0</v>
      </c>
      <c r="AD344" s="17">
        <v>0</v>
      </c>
      <c r="AE344" s="13">
        <v>0</v>
      </c>
      <c r="AF344" s="13">
        <v>0</v>
      </c>
      <c r="AG344" s="13">
        <v>0</v>
      </c>
      <c r="AH344" s="13">
        <v>0</v>
      </c>
      <c r="AI344" s="18">
        <v>468.92320000000001</v>
      </c>
      <c r="AJ344" s="18">
        <v>21446.1149</v>
      </c>
      <c r="AK344" s="18">
        <v>0</v>
      </c>
      <c r="AL344" s="27">
        <f>Table2[[#This Row],[Direct Tax Revenue
Through Current FY]]+Table2[[#This Row],[Direct Tax Revenue
Next FY &amp; After]]</f>
        <v>21446.1149</v>
      </c>
      <c r="AM344" s="18">
        <v>0</v>
      </c>
      <c r="AN344" s="18">
        <v>10179.909900000001</v>
      </c>
      <c r="AO344" s="18">
        <v>0</v>
      </c>
      <c r="AP344" s="18">
        <f>Table2[[#This Row],[Indirect  &amp; Induced Tax Revenue
Through Current FY]]+Table2[[#This Row],[Indirect  &amp; Induced Tax Revenue
Next FY &amp; After]]</f>
        <v>10179.909900000001</v>
      </c>
      <c r="AQ344" s="18">
        <v>468.92320000000001</v>
      </c>
      <c r="AR344" s="18">
        <v>31626.024799999999</v>
      </c>
      <c r="AS344" s="18">
        <v>0</v>
      </c>
      <c r="AT344" s="18">
        <f>Table2[[#This Row],[Total Tax Revenue Generated
Through Current FY]]+Table2[[#This Row],[Total Tax Revenues Generated 
Next FY &amp; After]]</f>
        <v>31626.024799999999</v>
      </c>
      <c r="AU344" s="18">
        <f>VLOOKUP(A:A,[1]AssistancePivot!$1:$1048576,86,FALSE)</f>
        <v>1.2566999999999999</v>
      </c>
      <c r="AV344" s="18">
        <v>1585.8205</v>
      </c>
      <c r="AW344" s="18">
        <v>0</v>
      </c>
      <c r="AX344" s="18">
        <v>1585.8205</v>
      </c>
      <c r="AY344" s="18">
        <v>0</v>
      </c>
      <c r="AZ344" s="18">
        <v>175.45</v>
      </c>
      <c r="BA344" s="18">
        <v>0</v>
      </c>
      <c r="BB344" s="18">
        <f>Table2[[#This Row],[MRT Savings
Through Current FY]]+Table2[[#This Row],[MRT Savings
Next FY &amp; After]]</f>
        <v>175.45</v>
      </c>
      <c r="BC344" s="18">
        <v>0</v>
      </c>
      <c r="BD344" s="18">
        <v>0</v>
      </c>
      <c r="BE344" s="18">
        <v>0</v>
      </c>
      <c r="BF344" s="18">
        <f>Table2[[#This Row],[ST Savings
Through Current FY]]+Table2[[#This Row],[ST Savings
Next FY &amp; After]]</f>
        <v>0</v>
      </c>
      <c r="BG344" s="18">
        <v>0</v>
      </c>
      <c r="BH344" s="18">
        <v>0</v>
      </c>
      <c r="BI344" s="18">
        <v>0</v>
      </c>
      <c r="BJ344" s="18">
        <f>Table2[[#This Row],[Energy Savings
Through Current FY]]+Table2[[#This Row],[Energy Savings
Next FY &amp; After]]</f>
        <v>0</v>
      </c>
      <c r="BK344" s="18">
        <v>0</v>
      </c>
      <c r="BL344" s="18">
        <v>0</v>
      </c>
      <c r="BM344" s="18">
        <v>0</v>
      </c>
      <c r="BN344" s="18">
        <f>Table2[[#This Row],[Bond Savings
Through Current FY]]+Table2[[#This Row],[Bond Savings
Next FY &amp; After]]</f>
        <v>0</v>
      </c>
      <c r="BO344" s="18">
        <v>1.2566999999999999</v>
      </c>
      <c r="BP344" s="18">
        <v>1761.2705000000001</v>
      </c>
      <c r="BQ344" s="18">
        <v>0</v>
      </c>
      <c r="BR344" s="18">
        <f>Table2[[#This Row],[Total Savings
Through Current FY]]+Table2[[#This Row],[Total Savings
Next FY &amp; After]]</f>
        <v>1761.2705000000001</v>
      </c>
      <c r="BS344" s="18">
        <v>0</v>
      </c>
      <c r="BT344" s="18">
        <v>0</v>
      </c>
      <c r="BU344" s="18">
        <v>0</v>
      </c>
      <c r="BV344" s="18">
        <f>Table2[[#This Row],[Recapture, Cancellation, or Reduction
Through Current FY]]+Table2[[#This Row],[Recapture, Cancellation, or Reduction
Next FY &amp; After]]</f>
        <v>0</v>
      </c>
      <c r="BW344" s="18">
        <v>0</v>
      </c>
      <c r="BX344" s="18">
        <v>0</v>
      </c>
      <c r="BY344" s="18">
        <v>0</v>
      </c>
      <c r="BZ344" s="18">
        <f>Table2[[#This Row],[Penalty Paid
Through Current FY]]+Table2[[#This Row],[Penalty Paid
Next FY &amp; After]]</f>
        <v>0</v>
      </c>
      <c r="CA344" s="18">
        <v>0</v>
      </c>
      <c r="CB344" s="18">
        <v>0</v>
      </c>
      <c r="CC344" s="18">
        <v>0</v>
      </c>
      <c r="CD344" s="18">
        <f>Table2[[#This Row],[Total Recapture &amp; Penalties
Through Current FY]]+Table2[[#This Row],[Total Recapture &amp; Penalties
Next FY &amp; After]]</f>
        <v>0</v>
      </c>
      <c r="CE344" s="18">
        <v>467.66649999999998</v>
      </c>
      <c r="CF344" s="18">
        <v>29864.754300000001</v>
      </c>
      <c r="CG344" s="18">
        <v>0</v>
      </c>
      <c r="CH344" s="18">
        <f>Table2[[#This Row],[Total Net Tax Revenue Generated
Through Current FY]]+Table2[[#This Row],[Total Net Tax Revenue Generated
Next FY &amp; After]]</f>
        <v>29864.754300000001</v>
      </c>
      <c r="CI344" s="18">
        <v>0</v>
      </c>
      <c r="CJ344" s="18">
        <v>0</v>
      </c>
      <c r="CK344" s="18">
        <v>0</v>
      </c>
      <c r="CL344" s="18">
        <v>0</v>
      </c>
      <c r="CM344" s="43"/>
      <c r="CN344" s="43"/>
      <c r="CO344" s="43"/>
      <c r="CP344" s="43"/>
      <c r="CQ344" s="43"/>
      <c r="CR344" s="43"/>
      <c r="CS344" s="43"/>
      <c r="CT344" s="43"/>
      <c r="CU344" s="43"/>
      <c r="CV344" s="43"/>
      <c r="CW344" s="47"/>
      <c r="CX344" s="47"/>
      <c r="CY344" s="47"/>
      <c r="CZ344" s="47"/>
      <c r="DA344" s="42"/>
      <c r="DB344" s="4"/>
      <c r="DE344" s="3"/>
      <c r="DF344" s="4"/>
      <c r="DG344" s="4"/>
      <c r="DH344" s="11"/>
      <c r="DI344" s="3"/>
      <c r="DJ344" s="1"/>
      <c r="DK344" s="1"/>
      <c r="DL344" s="1"/>
    </row>
    <row r="345" spans="1:116" x14ac:dyDescent="0.2">
      <c r="A345" s="12">
        <v>94172</v>
      </c>
      <c r="B345" s="14" t="s">
        <v>1133</v>
      </c>
      <c r="C345" s="15" t="s">
        <v>1494</v>
      </c>
      <c r="D345" s="15" t="s">
        <v>1132</v>
      </c>
      <c r="E345" s="25" t="s">
        <v>1807</v>
      </c>
      <c r="F345" s="26" t="s">
        <v>477</v>
      </c>
      <c r="G345" s="16">
        <v>5000000</v>
      </c>
      <c r="H345" s="14" t="s">
        <v>91</v>
      </c>
      <c r="I345" s="14" t="s">
        <v>1134</v>
      </c>
      <c r="J345" s="12">
        <v>49</v>
      </c>
      <c r="K345" s="14" t="s">
        <v>106</v>
      </c>
      <c r="L345" s="15" t="s">
        <v>2356</v>
      </c>
      <c r="M345" s="15" t="s">
        <v>2064</v>
      </c>
      <c r="N345" s="15">
        <v>65000</v>
      </c>
      <c r="O345" s="15">
        <v>16146</v>
      </c>
      <c r="P345" s="13">
        <v>0</v>
      </c>
      <c r="Q345" s="13">
        <v>0</v>
      </c>
      <c r="R345" s="13">
        <v>0</v>
      </c>
      <c r="S345" s="13">
        <v>0</v>
      </c>
      <c r="T345" s="13">
        <v>402</v>
      </c>
      <c r="U345" s="13">
        <v>0</v>
      </c>
      <c r="V345" s="13">
        <v>85</v>
      </c>
      <c r="W345" s="13">
        <v>0</v>
      </c>
      <c r="X345" s="13">
        <v>0</v>
      </c>
      <c r="Y345" s="13">
        <v>487</v>
      </c>
      <c r="Z345" s="13">
        <v>286</v>
      </c>
      <c r="AA345" s="13">
        <v>95.482546201232026</v>
      </c>
      <c r="AB345" s="13" t="s">
        <v>16</v>
      </c>
      <c r="AC345" s="13" t="s">
        <v>17</v>
      </c>
      <c r="AD345" s="17">
        <v>27</v>
      </c>
      <c r="AE345" s="13">
        <v>333</v>
      </c>
      <c r="AF345" s="13">
        <v>81</v>
      </c>
      <c r="AG345" s="13">
        <v>28</v>
      </c>
      <c r="AH345" s="13">
        <v>18</v>
      </c>
      <c r="AI345" s="18">
        <v>493.2593</v>
      </c>
      <c r="AJ345" s="18">
        <v>2071.3362000000002</v>
      </c>
      <c r="AK345" s="18">
        <v>7852.9591</v>
      </c>
      <c r="AL345" s="27">
        <f>Table2[[#This Row],[Direct Tax Revenue
Through Current FY]]+Table2[[#This Row],[Direct Tax Revenue
Next FY &amp; After]]</f>
        <v>9924.2952999999998</v>
      </c>
      <c r="AM345" s="18">
        <v>927.35770000000002</v>
      </c>
      <c r="AN345" s="18">
        <v>3794.2750999999998</v>
      </c>
      <c r="AO345" s="18">
        <v>14764.042299999999</v>
      </c>
      <c r="AP345" s="18">
        <f>Table2[[#This Row],[Indirect  &amp; Induced Tax Revenue
Through Current FY]]+Table2[[#This Row],[Indirect  &amp; Induced Tax Revenue
Next FY &amp; After]]</f>
        <v>18558.3174</v>
      </c>
      <c r="AQ345" s="18">
        <v>1420.617</v>
      </c>
      <c r="AR345" s="18">
        <v>5865.6112999999996</v>
      </c>
      <c r="AS345" s="18">
        <v>22617.001400000001</v>
      </c>
      <c r="AT345" s="18">
        <f>Table2[[#This Row],[Total Tax Revenue Generated
Through Current FY]]+Table2[[#This Row],[Total Tax Revenues Generated 
Next FY &amp; After]]</f>
        <v>28482.612700000001</v>
      </c>
      <c r="AU345" s="18">
        <f>VLOOKUP(A:A,[1]AssistancePivot!$1:$1048576,86,FALSE)</f>
        <v>0</v>
      </c>
      <c r="AV345" s="18">
        <v>0</v>
      </c>
      <c r="AW345" s="18">
        <v>0</v>
      </c>
      <c r="AX345" s="18">
        <v>0</v>
      </c>
      <c r="AY345" s="18">
        <v>0</v>
      </c>
      <c r="AZ345" s="18">
        <v>81.760000000000005</v>
      </c>
      <c r="BA345" s="18">
        <v>0</v>
      </c>
      <c r="BB345" s="18">
        <f>Table2[[#This Row],[MRT Savings
Through Current FY]]+Table2[[#This Row],[MRT Savings
Next FY &amp; After]]</f>
        <v>81.760000000000005</v>
      </c>
      <c r="BC345" s="18">
        <v>0</v>
      </c>
      <c r="BD345" s="18">
        <v>0</v>
      </c>
      <c r="BE345" s="18">
        <v>0</v>
      </c>
      <c r="BF345" s="18">
        <f>Table2[[#This Row],[ST Savings
Through Current FY]]+Table2[[#This Row],[ST Savings
Next FY &amp; After]]</f>
        <v>0</v>
      </c>
      <c r="BG345" s="18">
        <v>0</v>
      </c>
      <c r="BH345" s="18">
        <v>0</v>
      </c>
      <c r="BI345" s="18">
        <v>0</v>
      </c>
      <c r="BJ345" s="18">
        <f>Table2[[#This Row],[Energy Savings
Through Current FY]]+Table2[[#This Row],[Energy Savings
Next FY &amp; After]]</f>
        <v>0</v>
      </c>
      <c r="BK345" s="18">
        <v>3.4325999999999999</v>
      </c>
      <c r="BL345" s="18">
        <v>11.2133</v>
      </c>
      <c r="BM345" s="18">
        <v>36.878500000000003</v>
      </c>
      <c r="BN345" s="18">
        <f>Table2[[#This Row],[Bond Savings
Through Current FY]]+Table2[[#This Row],[Bond Savings
Next FY &amp; After]]</f>
        <v>48.091800000000006</v>
      </c>
      <c r="BO345" s="18">
        <v>3.4325999999999999</v>
      </c>
      <c r="BP345" s="18">
        <v>92.973299999999995</v>
      </c>
      <c r="BQ345" s="18">
        <v>36.878500000000003</v>
      </c>
      <c r="BR345" s="18">
        <f>Table2[[#This Row],[Total Savings
Through Current FY]]+Table2[[#This Row],[Total Savings
Next FY &amp; After]]</f>
        <v>129.8518</v>
      </c>
      <c r="BS345" s="18">
        <v>0</v>
      </c>
      <c r="BT345" s="18">
        <v>0</v>
      </c>
      <c r="BU345" s="18">
        <v>0</v>
      </c>
      <c r="BV345" s="18">
        <f>Table2[[#This Row],[Recapture, Cancellation, or Reduction
Through Current FY]]+Table2[[#This Row],[Recapture, Cancellation, or Reduction
Next FY &amp; After]]</f>
        <v>0</v>
      </c>
      <c r="BW345" s="18">
        <v>0</v>
      </c>
      <c r="BX345" s="18">
        <v>0</v>
      </c>
      <c r="BY345" s="18">
        <v>0</v>
      </c>
      <c r="BZ345" s="18">
        <f>Table2[[#This Row],[Penalty Paid
Through Current FY]]+Table2[[#This Row],[Penalty Paid
Next FY &amp; After]]</f>
        <v>0</v>
      </c>
      <c r="CA345" s="18">
        <v>0</v>
      </c>
      <c r="CB345" s="18">
        <v>0</v>
      </c>
      <c r="CC345" s="18">
        <v>0</v>
      </c>
      <c r="CD345" s="18">
        <f>Table2[[#This Row],[Total Recapture &amp; Penalties
Through Current FY]]+Table2[[#This Row],[Total Recapture &amp; Penalties
Next FY &amp; After]]</f>
        <v>0</v>
      </c>
      <c r="CE345" s="18">
        <v>1417.1844000000001</v>
      </c>
      <c r="CF345" s="18">
        <v>5772.6379999999999</v>
      </c>
      <c r="CG345" s="18">
        <v>22580.122899999998</v>
      </c>
      <c r="CH345" s="18">
        <f>Table2[[#This Row],[Total Net Tax Revenue Generated
Through Current FY]]+Table2[[#This Row],[Total Net Tax Revenue Generated
Next FY &amp; After]]</f>
        <v>28352.760899999997</v>
      </c>
      <c r="CI345" s="18">
        <v>0</v>
      </c>
      <c r="CJ345" s="18">
        <v>0</v>
      </c>
      <c r="CK345" s="18">
        <v>0</v>
      </c>
      <c r="CL345" s="18">
        <v>0</v>
      </c>
      <c r="CM345" s="43">
        <v>0</v>
      </c>
      <c r="CN345" s="43">
        <v>0</v>
      </c>
      <c r="CO345" s="43">
        <v>0</v>
      </c>
      <c r="CP345" s="43">
        <v>487</v>
      </c>
      <c r="CQ345" s="43">
        <f>Table2[[#This Row],[Total Number of Industrial Jobs]]+Table2[[#This Row],[Total Number of Restaurant Jobs]]+Table2[[#This Row],[Total Number of Retail Jobs]]+Table2[[#This Row],[Total Number of Other Jobs]]</f>
        <v>487</v>
      </c>
      <c r="CR345" s="43">
        <v>0</v>
      </c>
      <c r="CS345" s="43">
        <v>0</v>
      </c>
      <c r="CT345" s="43">
        <v>0</v>
      </c>
      <c r="CU345" s="43">
        <v>487</v>
      </c>
      <c r="CV345" s="43">
        <f>Table2[[#This Row],[Number of Industrial Jobs Earning a Living Wage or more]]+Table2[[#This Row],[Number of Restaurant Jobs Earning a Living Wage or more]]+Table2[[#This Row],[Number of Retail Jobs Earning a Living Wage or more]]+Table2[[#This Row],[Number of Other Jobs Earning a Living Wage or more]]</f>
        <v>487</v>
      </c>
      <c r="CW345" s="47">
        <v>0</v>
      </c>
      <c r="CX345" s="47">
        <v>0</v>
      </c>
      <c r="CY345" s="47">
        <v>0</v>
      </c>
      <c r="CZ345" s="47">
        <v>100</v>
      </c>
      <c r="DA345" s="42">
        <v>1</v>
      </c>
      <c r="DB345" s="4"/>
      <c r="DE345" s="3"/>
      <c r="DF345" s="4"/>
      <c r="DG345" s="4"/>
      <c r="DH345" s="11"/>
      <c r="DI345" s="3"/>
      <c r="DJ345" s="1"/>
      <c r="DK345" s="1"/>
      <c r="DL345" s="1"/>
    </row>
    <row r="346" spans="1:116" x14ac:dyDescent="0.2">
      <c r="A346" s="12">
        <v>94175</v>
      </c>
      <c r="B346" s="14" t="s">
        <v>1141</v>
      </c>
      <c r="C346" s="15" t="s">
        <v>1524</v>
      </c>
      <c r="D346" s="15" t="s">
        <v>1143</v>
      </c>
      <c r="E346" s="25" t="s">
        <v>1797</v>
      </c>
      <c r="F346" s="26" t="s">
        <v>477</v>
      </c>
      <c r="G346" s="16">
        <v>8825000</v>
      </c>
      <c r="H346" s="14" t="s">
        <v>91</v>
      </c>
      <c r="I346" s="14" t="s">
        <v>1142</v>
      </c>
      <c r="J346" s="12">
        <v>17</v>
      </c>
      <c r="K346" s="14" t="s">
        <v>25</v>
      </c>
      <c r="L346" s="15" t="s">
        <v>2362</v>
      </c>
      <c r="M346" s="15" t="s">
        <v>2030</v>
      </c>
      <c r="N346" s="15">
        <v>9059</v>
      </c>
      <c r="O346" s="15">
        <v>25837</v>
      </c>
      <c r="P346" s="13">
        <v>74</v>
      </c>
      <c r="Q346" s="13">
        <v>0</v>
      </c>
      <c r="R346" s="13">
        <v>0</v>
      </c>
      <c r="S346" s="13">
        <v>0</v>
      </c>
      <c r="T346" s="13">
        <v>3</v>
      </c>
      <c r="U346" s="13">
        <v>0</v>
      </c>
      <c r="V346" s="13">
        <v>35</v>
      </c>
      <c r="W346" s="13">
        <v>0</v>
      </c>
      <c r="X346" s="13">
        <v>0</v>
      </c>
      <c r="Y346" s="13">
        <v>38</v>
      </c>
      <c r="Z346" s="13">
        <v>36</v>
      </c>
      <c r="AA346" s="13">
        <v>68.421052631578945</v>
      </c>
      <c r="AB346" s="13" t="s">
        <v>16</v>
      </c>
      <c r="AC346" s="13" t="s">
        <v>17</v>
      </c>
      <c r="AD346" s="17">
        <v>0</v>
      </c>
      <c r="AE346" s="13">
        <v>0</v>
      </c>
      <c r="AF346" s="13">
        <v>0</v>
      </c>
      <c r="AG346" s="13">
        <v>0</v>
      </c>
      <c r="AH346" s="13">
        <v>0</v>
      </c>
      <c r="AI346" s="18">
        <v>76.183300000000003</v>
      </c>
      <c r="AJ346" s="18">
        <v>405.58069999999998</v>
      </c>
      <c r="AK346" s="18">
        <v>1181.5915</v>
      </c>
      <c r="AL346" s="27">
        <f>Table2[[#This Row],[Direct Tax Revenue
Through Current FY]]+Table2[[#This Row],[Direct Tax Revenue
Next FY &amp; After]]</f>
        <v>1587.1722</v>
      </c>
      <c r="AM346" s="18">
        <v>138.05959999999999</v>
      </c>
      <c r="AN346" s="18">
        <v>478.18689999999998</v>
      </c>
      <c r="AO346" s="18">
        <v>2141.2856000000002</v>
      </c>
      <c r="AP346" s="18">
        <f>Table2[[#This Row],[Indirect  &amp; Induced Tax Revenue
Through Current FY]]+Table2[[#This Row],[Indirect  &amp; Induced Tax Revenue
Next FY &amp; After]]</f>
        <v>2619.4725000000003</v>
      </c>
      <c r="AQ346" s="18">
        <v>214.24289999999999</v>
      </c>
      <c r="AR346" s="18">
        <v>883.76760000000002</v>
      </c>
      <c r="AS346" s="18">
        <v>3322.8771000000002</v>
      </c>
      <c r="AT346" s="18">
        <f>Table2[[#This Row],[Total Tax Revenue Generated
Through Current FY]]+Table2[[#This Row],[Total Tax Revenues Generated 
Next FY &amp; After]]</f>
        <v>4206.6446999999998</v>
      </c>
      <c r="AU346" s="18">
        <f>VLOOKUP(A:A,[1]AssistancePivot!$1:$1048576,86,FALSE)</f>
        <v>0</v>
      </c>
      <c r="AV346" s="18">
        <v>0</v>
      </c>
      <c r="AW346" s="18">
        <v>0</v>
      </c>
      <c r="AX346" s="18">
        <v>0</v>
      </c>
      <c r="AY346" s="18">
        <v>0</v>
      </c>
      <c r="AZ346" s="18">
        <v>144.3064</v>
      </c>
      <c r="BA346" s="18">
        <v>0</v>
      </c>
      <c r="BB346" s="18">
        <f>Table2[[#This Row],[MRT Savings
Through Current FY]]+Table2[[#This Row],[MRT Savings
Next FY &amp; After]]</f>
        <v>144.3064</v>
      </c>
      <c r="BC346" s="18">
        <v>0</v>
      </c>
      <c r="BD346" s="18">
        <v>0</v>
      </c>
      <c r="BE346" s="18">
        <v>0</v>
      </c>
      <c r="BF346" s="18">
        <f>Table2[[#This Row],[ST Savings
Through Current FY]]+Table2[[#This Row],[ST Savings
Next FY &amp; After]]</f>
        <v>0</v>
      </c>
      <c r="BG346" s="18">
        <v>0</v>
      </c>
      <c r="BH346" s="18">
        <v>0</v>
      </c>
      <c r="BI346" s="18">
        <v>0</v>
      </c>
      <c r="BJ346" s="18">
        <f>Table2[[#This Row],[Energy Savings
Through Current FY]]+Table2[[#This Row],[Energy Savings
Next FY &amp; After]]</f>
        <v>0</v>
      </c>
      <c r="BK346" s="18">
        <v>7.0198</v>
      </c>
      <c r="BL346" s="18">
        <v>22.765599999999999</v>
      </c>
      <c r="BM346" s="18">
        <v>74.2791</v>
      </c>
      <c r="BN346" s="18">
        <f>Table2[[#This Row],[Bond Savings
Through Current FY]]+Table2[[#This Row],[Bond Savings
Next FY &amp; After]]</f>
        <v>97.044700000000006</v>
      </c>
      <c r="BO346" s="18">
        <v>7.0198</v>
      </c>
      <c r="BP346" s="18">
        <v>167.072</v>
      </c>
      <c r="BQ346" s="18">
        <v>74.2791</v>
      </c>
      <c r="BR346" s="18">
        <f>Table2[[#This Row],[Total Savings
Through Current FY]]+Table2[[#This Row],[Total Savings
Next FY &amp; After]]</f>
        <v>241.3511</v>
      </c>
      <c r="BS346" s="18">
        <v>0</v>
      </c>
      <c r="BT346" s="18">
        <v>0</v>
      </c>
      <c r="BU346" s="18">
        <v>0</v>
      </c>
      <c r="BV346" s="18">
        <f>Table2[[#This Row],[Recapture, Cancellation, or Reduction
Through Current FY]]+Table2[[#This Row],[Recapture, Cancellation, or Reduction
Next FY &amp; After]]</f>
        <v>0</v>
      </c>
      <c r="BW346" s="18">
        <v>0</v>
      </c>
      <c r="BX346" s="18">
        <v>0</v>
      </c>
      <c r="BY346" s="18">
        <v>0</v>
      </c>
      <c r="BZ346" s="18">
        <f>Table2[[#This Row],[Penalty Paid
Through Current FY]]+Table2[[#This Row],[Penalty Paid
Next FY &amp; After]]</f>
        <v>0</v>
      </c>
      <c r="CA346" s="18">
        <v>0</v>
      </c>
      <c r="CB346" s="18">
        <v>0</v>
      </c>
      <c r="CC346" s="18">
        <v>0</v>
      </c>
      <c r="CD346" s="18">
        <f>Table2[[#This Row],[Total Recapture &amp; Penalties
Through Current FY]]+Table2[[#This Row],[Total Recapture &amp; Penalties
Next FY &amp; After]]</f>
        <v>0</v>
      </c>
      <c r="CE346" s="18">
        <v>207.22309999999999</v>
      </c>
      <c r="CF346" s="18">
        <v>716.69560000000001</v>
      </c>
      <c r="CG346" s="18">
        <v>3248.598</v>
      </c>
      <c r="CH346" s="18">
        <f>Table2[[#This Row],[Total Net Tax Revenue Generated
Through Current FY]]+Table2[[#This Row],[Total Net Tax Revenue Generated
Next FY &amp; After]]</f>
        <v>3965.2936</v>
      </c>
      <c r="CI346" s="18">
        <v>0</v>
      </c>
      <c r="CJ346" s="18">
        <v>0</v>
      </c>
      <c r="CK346" s="18">
        <v>0</v>
      </c>
      <c r="CL346" s="18">
        <v>0</v>
      </c>
      <c r="CM346" s="43">
        <v>0</v>
      </c>
      <c r="CN346" s="43">
        <v>0</v>
      </c>
      <c r="CO346" s="43">
        <v>0</v>
      </c>
      <c r="CP346" s="43">
        <v>38</v>
      </c>
      <c r="CQ346" s="43">
        <f>Table2[[#This Row],[Total Number of Industrial Jobs]]+Table2[[#This Row],[Total Number of Restaurant Jobs]]+Table2[[#This Row],[Total Number of Retail Jobs]]+Table2[[#This Row],[Total Number of Other Jobs]]</f>
        <v>38</v>
      </c>
      <c r="CR346" s="43">
        <v>0</v>
      </c>
      <c r="CS346" s="43">
        <v>0</v>
      </c>
      <c r="CT346" s="43">
        <v>0</v>
      </c>
      <c r="CU346" s="43">
        <v>38</v>
      </c>
      <c r="CV346" s="43">
        <f>Table2[[#This Row],[Number of Industrial Jobs Earning a Living Wage or more]]+Table2[[#This Row],[Number of Restaurant Jobs Earning a Living Wage or more]]+Table2[[#This Row],[Number of Retail Jobs Earning a Living Wage or more]]+Table2[[#This Row],[Number of Other Jobs Earning a Living Wage or more]]</f>
        <v>38</v>
      </c>
      <c r="CW346" s="47">
        <v>0</v>
      </c>
      <c r="CX346" s="47">
        <v>0</v>
      </c>
      <c r="CY346" s="47">
        <v>0</v>
      </c>
      <c r="CZ346" s="47">
        <v>100</v>
      </c>
      <c r="DA346" s="42">
        <v>1</v>
      </c>
      <c r="DB346" s="4"/>
      <c r="DE346" s="3"/>
      <c r="DF346" s="4"/>
      <c r="DG346" s="4"/>
      <c r="DH346" s="11"/>
      <c r="DI346" s="3"/>
      <c r="DJ346" s="1"/>
      <c r="DK346" s="1"/>
      <c r="DL346" s="1"/>
    </row>
    <row r="347" spans="1:116" x14ac:dyDescent="0.2">
      <c r="A347" s="12">
        <v>94231</v>
      </c>
      <c r="B347" s="14" t="s">
        <v>1267</v>
      </c>
      <c r="C347" s="15" t="s">
        <v>1647</v>
      </c>
      <c r="D347" s="15" t="s">
        <v>1264</v>
      </c>
      <c r="E347" s="25" t="s">
        <v>1706</v>
      </c>
      <c r="F347" s="26" t="s">
        <v>13</v>
      </c>
      <c r="G347" s="16">
        <v>2800000</v>
      </c>
      <c r="H347" s="14" t="s">
        <v>123</v>
      </c>
      <c r="I347" s="14" t="s">
        <v>1268</v>
      </c>
      <c r="J347" s="12">
        <v>34</v>
      </c>
      <c r="K347" s="14" t="s">
        <v>20</v>
      </c>
      <c r="L347" s="15" t="s">
        <v>2407</v>
      </c>
      <c r="M347" s="15" t="s">
        <v>1902</v>
      </c>
      <c r="N347" s="15">
        <v>81800</v>
      </c>
      <c r="O347" s="15">
        <v>18062</v>
      </c>
      <c r="P347" s="13">
        <v>24</v>
      </c>
      <c r="Q347" s="13">
        <v>8</v>
      </c>
      <c r="R347" s="13">
        <v>0</v>
      </c>
      <c r="S347" s="13">
        <v>0</v>
      </c>
      <c r="T347" s="13">
        <v>0</v>
      </c>
      <c r="U347" s="13">
        <v>0</v>
      </c>
      <c r="V347" s="13">
        <v>0</v>
      </c>
      <c r="W347" s="13">
        <v>0</v>
      </c>
      <c r="X347" s="13">
        <v>0</v>
      </c>
      <c r="Y347" s="13">
        <v>0</v>
      </c>
      <c r="Z347" s="13">
        <v>13</v>
      </c>
      <c r="AA347" s="13">
        <v>0</v>
      </c>
      <c r="AB347" s="13">
        <v>0</v>
      </c>
      <c r="AC347" s="13">
        <v>0</v>
      </c>
      <c r="AD347" s="17">
        <v>0</v>
      </c>
      <c r="AE347" s="13">
        <v>0</v>
      </c>
      <c r="AF347" s="13">
        <v>0</v>
      </c>
      <c r="AG347" s="13">
        <v>0</v>
      </c>
      <c r="AH347" s="13">
        <v>0</v>
      </c>
      <c r="AI347" s="18">
        <v>328.07040000000001</v>
      </c>
      <c r="AJ347" s="18">
        <v>669.98059999999998</v>
      </c>
      <c r="AK347" s="18">
        <v>0</v>
      </c>
      <c r="AL347" s="27">
        <f>Table2[[#This Row],[Direct Tax Revenue
Through Current FY]]+Table2[[#This Row],[Direct Tax Revenue
Next FY &amp; After]]</f>
        <v>669.98059999999998</v>
      </c>
      <c r="AM347" s="18">
        <v>215.04259999999999</v>
      </c>
      <c r="AN347" s="18">
        <v>419.95769999999999</v>
      </c>
      <c r="AO347" s="18">
        <v>0</v>
      </c>
      <c r="AP347" s="18">
        <f>Table2[[#This Row],[Indirect  &amp; Induced Tax Revenue
Through Current FY]]+Table2[[#This Row],[Indirect  &amp; Induced Tax Revenue
Next FY &amp; After]]</f>
        <v>419.95769999999999</v>
      </c>
      <c r="AQ347" s="18">
        <v>543.11300000000006</v>
      </c>
      <c r="AR347" s="18">
        <v>1089.9383</v>
      </c>
      <c r="AS347" s="18">
        <v>0</v>
      </c>
      <c r="AT347" s="18">
        <f>Table2[[#This Row],[Total Tax Revenue Generated
Through Current FY]]+Table2[[#This Row],[Total Tax Revenues Generated 
Next FY &amp; After]]</f>
        <v>1089.9383</v>
      </c>
      <c r="AU347" s="18">
        <f>VLOOKUP(A:A,[1]AssistancePivot!$1:$1048576,86,FALSE)</f>
        <v>115.55500000000001</v>
      </c>
      <c r="AV347" s="18">
        <v>108.7576</v>
      </c>
      <c r="AW347" s="18">
        <v>0</v>
      </c>
      <c r="AX347" s="18">
        <v>108.7576</v>
      </c>
      <c r="AY347" s="18">
        <v>0</v>
      </c>
      <c r="AZ347" s="18">
        <v>0</v>
      </c>
      <c r="BA347" s="18">
        <v>0</v>
      </c>
      <c r="BB347" s="18">
        <f>Table2[[#This Row],[MRT Savings
Through Current FY]]+Table2[[#This Row],[MRT Savings
Next FY &amp; After]]</f>
        <v>0</v>
      </c>
      <c r="BC347" s="18">
        <v>0</v>
      </c>
      <c r="BD347" s="18">
        <v>0</v>
      </c>
      <c r="BE347" s="18">
        <v>0</v>
      </c>
      <c r="BF347" s="18">
        <f>Table2[[#This Row],[ST Savings
Through Current FY]]+Table2[[#This Row],[ST Savings
Next FY &amp; After]]</f>
        <v>0</v>
      </c>
      <c r="BG347" s="18">
        <v>0</v>
      </c>
      <c r="BH347" s="18">
        <v>0</v>
      </c>
      <c r="BI347" s="18">
        <v>0</v>
      </c>
      <c r="BJ347" s="18">
        <f>Table2[[#This Row],[Energy Savings
Through Current FY]]+Table2[[#This Row],[Energy Savings
Next FY &amp; After]]</f>
        <v>0</v>
      </c>
      <c r="BK347" s="18">
        <v>0</v>
      </c>
      <c r="BL347" s="18">
        <v>0</v>
      </c>
      <c r="BM347" s="18">
        <v>0</v>
      </c>
      <c r="BN347" s="18">
        <f>Table2[[#This Row],[Bond Savings
Through Current FY]]+Table2[[#This Row],[Bond Savings
Next FY &amp; After]]</f>
        <v>0</v>
      </c>
      <c r="BO347" s="18">
        <v>115.55500000000001</v>
      </c>
      <c r="BP347" s="18">
        <v>108.7576</v>
      </c>
      <c r="BQ347" s="18">
        <v>0</v>
      </c>
      <c r="BR347" s="18">
        <f>Table2[[#This Row],[Total Savings
Through Current FY]]+Table2[[#This Row],[Total Savings
Next FY &amp; After]]</f>
        <v>108.7576</v>
      </c>
      <c r="BS347" s="18">
        <v>141.13310000000001</v>
      </c>
      <c r="BT347" s="18">
        <v>132.8312</v>
      </c>
      <c r="BU347" s="18">
        <v>0</v>
      </c>
      <c r="BV347" s="18">
        <f>Table2[[#This Row],[Recapture, Cancellation, or Reduction
Through Current FY]]+Table2[[#This Row],[Recapture, Cancellation, or Reduction
Next FY &amp; After]]</f>
        <v>132.8312</v>
      </c>
      <c r="BW347" s="18">
        <v>0</v>
      </c>
      <c r="BX347" s="18">
        <v>0</v>
      </c>
      <c r="BY347" s="18">
        <v>0</v>
      </c>
      <c r="BZ347" s="18">
        <f>Table2[[#This Row],[Penalty Paid
Through Current FY]]+Table2[[#This Row],[Penalty Paid
Next FY &amp; After]]</f>
        <v>0</v>
      </c>
      <c r="CA347" s="18">
        <v>141.13310000000001</v>
      </c>
      <c r="CB347" s="18">
        <v>132.8312</v>
      </c>
      <c r="CC347" s="18">
        <v>0</v>
      </c>
      <c r="CD347" s="18">
        <f>Table2[[#This Row],[Total Recapture &amp; Penalties
Through Current FY]]+Table2[[#This Row],[Total Recapture &amp; Penalties
Next FY &amp; After]]</f>
        <v>132.8312</v>
      </c>
      <c r="CE347" s="18">
        <v>568.69110000000001</v>
      </c>
      <c r="CF347" s="18">
        <v>1114.0119</v>
      </c>
      <c r="CG347" s="18">
        <v>0</v>
      </c>
      <c r="CH347" s="18">
        <f>Table2[[#This Row],[Total Net Tax Revenue Generated
Through Current FY]]+Table2[[#This Row],[Total Net Tax Revenue Generated
Next FY &amp; After]]</f>
        <v>1114.0119</v>
      </c>
      <c r="CI347" s="18">
        <v>0</v>
      </c>
      <c r="CJ347" s="18">
        <v>0</v>
      </c>
      <c r="CK347" s="18">
        <v>0</v>
      </c>
      <c r="CL347" s="18">
        <v>0</v>
      </c>
      <c r="CM347" s="43"/>
      <c r="CN347" s="43"/>
      <c r="CO347" s="43"/>
      <c r="CP347" s="43"/>
      <c r="CQ347" s="43"/>
      <c r="CR347" s="43"/>
      <c r="CS347" s="43"/>
      <c r="CT347" s="43"/>
      <c r="CU347" s="43"/>
      <c r="CV347" s="43"/>
      <c r="CW347" s="47"/>
      <c r="CX347" s="47"/>
      <c r="CY347" s="47"/>
      <c r="CZ347" s="47"/>
      <c r="DA347" s="42"/>
      <c r="DB347" s="4"/>
      <c r="DE347" s="3"/>
      <c r="DF347" s="4"/>
      <c r="DG347" s="4"/>
      <c r="DH347" s="11"/>
      <c r="DI347" s="3"/>
      <c r="DJ347" s="1"/>
      <c r="DK347" s="1"/>
      <c r="DL347" s="1"/>
    </row>
    <row r="348" spans="1:116" x14ac:dyDescent="0.2">
      <c r="A348" s="12">
        <v>94112</v>
      </c>
      <c r="B348" s="14" t="s">
        <v>995</v>
      </c>
      <c r="C348" s="15" t="s">
        <v>1625</v>
      </c>
      <c r="D348" s="15" t="s">
        <v>997</v>
      </c>
      <c r="E348" s="25" t="s">
        <v>1786</v>
      </c>
      <c r="F348" s="26" t="s">
        <v>13</v>
      </c>
      <c r="G348" s="16">
        <v>47450000</v>
      </c>
      <c r="H348" s="14" t="s">
        <v>22</v>
      </c>
      <c r="I348" s="14" t="s">
        <v>996</v>
      </c>
      <c r="J348" s="12">
        <v>30</v>
      </c>
      <c r="K348" s="14" t="s">
        <v>20</v>
      </c>
      <c r="L348" s="15" t="s">
        <v>1957</v>
      </c>
      <c r="M348" s="15" t="s">
        <v>1923</v>
      </c>
      <c r="N348" s="15">
        <v>68000</v>
      </c>
      <c r="O348" s="15">
        <v>150000</v>
      </c>
      <c r="P348" s="13">
        <v>0</v>
      </c>
      <c r="Q348" s="13">
        <v>10</v>
      </c>
      <c r="R348" s="13">
        <v>0</v>
      </c>
      <c r="S348" s="13">
        <v>4</v>
      </c>
      <c r="T348" s="13">
        <v>2</v>
      </c>
      <c r="U348" s="13">
        <v>2</v>
      </c>
      <c r="V348" s="13">
        <v>36</v>
      </c>
      <c r="W348" s="13">
        <v>0</v>
      </c>
      <c r="X348" s="13">
        <v>0</v>
      </c>
      <c r="Y348" s="13">
        <v>44</v>
      </c>
      <c r="Z348" s="13">
        <v>41</v>
      </c>
      <c r="AA348" s="13">
        <v>59.090909090909093</v>
      </c>
      <c r="AB348" s="13" t="s">
        <v>16</v>
      </c>
      <c r="AC348" s="13" t="s">
        <v>16</v>
      </c>
      <c r="AD348" s="17">
        <v>0</v>
      </c>
      <c r="AE348" s="13">
        <v>0</v>
      </c>
      <c r="AF348" s="13">
        <v>0</v>
      </c>
      <c r="AG348" s="13">
        <v>0</v>
      </c>
      <c r="AH348" s="13">
        <v>0</v>
      </c>
      <c r="AI348" s="18">
        <v>549.03089999999997</v>
      </c>
      <c r="AJ348" s="18">
        <v>2638.3256999999999</v>
      </c>
      <c r="AK348" s="18">
        <v>5861.7425999999996</v>
      </c>
      <c r="AL348" s="27">
        <f>Table2[[#This Row],[Direct Tax Revenue
Through Current FY]]+Table2[[#This Row],[Direct Tax Revenue
Next FY &amp; After]]</f>
        <v>8500.068299999999</v>
      </c>
      <c r="AM348" s="18">
        <v>599.71130000000005</v>
      </c>
      <c r="AN348" s="18">
        <v>2061.4387999999999</v>
      </c>
      <c r="AO348" s="18">
        <v>6402.8312999999998</v>
      </c>
      <c r="AP348" s="18">
        <f>Table2[[#This Row],[Indirect  &amp; Induced Tax Revenue
Through Current FY]]+Table2[[#This Row],[Indirect  &amp; Induced Tax Revenue
Next FY &amp; After]]</f>
        <v>8464.2700999999997</v>
      </c>
      <c r="AQ348" s="18">
        <v>1148.7421999999999</v>
      </c>
      <c r="AR348" s="18">
        <v>4699.7645000000002</v>
      </c>
      <c r="AS348" s="18">
        <v>12264.573899999999</v>
      </c>
      <c r="AT348" s="18">
        <f>Table2[[#This Row],[Total Tax Revenue Generated
Through Current FY]]+Table2[[#This Row],[Total Tax Revenues Generated 
Next FY &amp; After]]</f>
        <v>16964.338400000001</v>
      </c>
      <c r="AU348" s="18">
        <f>VLOOKUP(A:A,[1]AssistancePivot!$1:$1048576,86,FALSE)</f>
        <v>67.756500000000003</v>
      </c>
      <c r="AV348" s="18">
        <v>323.92140000000001</v>
      </c>
      <c r="AW348" s="18">
        <v>723.40480000000002</v>
      </c>
      <c r="AX348" s="18">
        <v>1047.3262</v>
      </c>
      <c r="AY348" s="18">
        <v>0</v>
      </c>
      <c r="AZ348" s="18">
        <v>245.7</v>
      </c>
      <c r="BA348" s="18">
        <v>0</v>
      </c>
      <c r="BB348" s="18">
        <f>Table2[[#This Row],[MRT Savings
Through Current FY]]+Table2[[#This Row],[MRT Savings
Next FY &amp; After]]</f>
        <v>245.7</v>
      </c>
      <c r="BC348" s="18">
        <v>0</v>
      </c>
      <c r="BD348" s="18">
        <v>374.2627</v>
      </c>
      <c r="BE348" s="18">
        <v>0</v>
      </c>
      <c r="BF348" s="18">
        <f>Table2[[#This Row],[ST Savings
Through Current FY]]+Table2[[#This Row],[ST Savings
Next FY &amp; After]]</f>
        <v>374.2627</v>
      </c>
      <c r="BG348" s="18">
        <v>0</v>
      </c>
      <c r="BH348" s="18">
        <v>0</v>
      </c>
      <c r="BI348" s="18">
        <v>0</v>
      </c>
      <c r="BJ348" s="18">
        <f>Table2[[#This Row],[Energy Savings
Through Current FY]]+Table2[[#This Row],[Energy Savings
Next FY &amp; After]]</f>
        <v>0</v>
      </c>
      <c r="BK348" s="18">
        <v>0</v>
      </c>
      <c r="BL348" s="18">
        <v>0</v>
      </c>
      <c r="BM348" s="18">
        <v>0</v>
      </c>
      <c r="BN348" s="18">
        <f>Table2[[#This Row],[Bond Savings
Through Current FY]]+Table2[[#This Row],[Bond Savings
Next FY &amp; After]]</f>
        <v>0</v>
      </c>
      <c r="BO348" s="18">
        <v>67.756500000000003</v>
      </c>
      <c r="BP348" s="18">
        <v>943.88409999999999</v>
      </c>
      <c r="BQ348" s="18">
        <v>723.40480000000002</v>
      </c>
      <c r="BR348" s="18">
        <f>Table2[[#This Row],[Total Savings
Through Current FY]]+Table2[[#This Row],[Total Savings
Next FY &amp; After]]</f>
        <v>1667.2889</v>
      </c>
      <c r="BS348" s="18">
        <v>0</v>
      </c>
      <c r="BT348" s="18">
        <v>0</v>
      </c>
      <c r="BU348" s="18">
        <v>0</v>
      </c>
      <c r="BV348" s="18">
        <f>Table2[[#This Row],[Recapture, Cancellation, or Reduction
Through Current FY]]+Table2[[#This Row],[Recapture, Cancellation, or Reduction
Next FY &amp; After]]</f>
        <v>0</v>
      </c>
      <c r="BW348" s="18">
        <v>0</v>
      </c>
      <c r="BX348" s="18">
        <v>0</v>
      </c>
      <c r="BY348" s="18">
        <v>0</v>
      </c>
      <c r="BZ348" s="18">
        <f>Table2[[#This Row],[Penalty Paid
Through Current FY]]+Table2[[#This Row],[Penalty Paid
Next FY &amp; After]]</f>
        <v>0</v>
      </c>
      <c r="CA348" s="18">
        <v>0</v>
      </c>
      <c r="CB348" s="18">
        <v>0</v>
      </c>
      <c r="CC348" s="18">
        <v>0</v>
      </c>
      <c r="CD348" s="18">
        <f>Table2[[#This Row],[Total Recapture &amp; Penalties
Through Current FY]]+Table2[[#This Row],[Total Recapture &amp; Penalties
Next FY &amp; After]]</f>
        <v>0</v>
      </c>
      <c r="CE348" s="18">
        <v>1080.9857</v>
      </c>
      <c r="CF348" s="18">
        <v>3755.8804</v>
      </c>
      <c r="CG348" s="18">
        <v>11541.169099999999</v>
      </c>
      <c r="CH348" s="18">
        <f>Table2[[#This Row],[Total Net Tax Revenue Generated
Through Current FY]]+Table2[[#This Row],[Total Net Tax Revenue Generated
Next FY &amp; After]]</f>
        <v>15297.049499999999</v>
      </c>
      <c r="CI348" s="18">
        <v>0</v>
      </c>
      <c r="CJ348" s="18">
        <v>0</v>
      </c>
      <c r="CK348" s="18">
        <v>0</v>
      </c>
      <c r="CL348" s="18">
        <v>0</v>
      </c>
      <c r="CM348" s="43">
        <v>8</v>
      </c>
      <c r="CN348" s="43">
        <v>0</v>
      </c>
      <c r="CO348" s="43">
        <v>0</v>
      </c>
      <c r="CP348" s="43">
        <v>36</v>
      </c>
      <c r="CQ348" s="43">
        <f>Table2[[#This Row],[Total Number of Industrial Jobs]]+Table2[[#This Row],[Total Number of Restaurant Jobs]]+Table2[[#This Row],[Total Number of Retail Jobs]]+Table2[[#This Row],[Total Number of Other Jobs]]</f>
        <v>44</v>
      </c>
      <c r="CR348" s="43">
        <v>8</v>
      </c>
      <c r="CS348" s="43">
        <v>0</v>
      </c>
      <c r="CT348" s="43">
        <v>0</v>
      </c>
      <c r="CU348" s="43">
        <v>36</v>
      </c>
      <c r="CV348" s="43">
        <f>Table2[[#This Row],[Number of Industrial Jobs Earning a Living Wage or more]]+Table2[[#This Row],[Number of Restaurant Jobs Earning a Living Wage or more]]+Table2[[#This Row],[Number of Retail Jobs Earning a Living Wage or more]]+Table2[[#This Row],[Number of Other Jobs Earning a Living Wage or more]]</f>
        <v>44</v>
      </c>
      <c r="CW348" s="47">
        <v>100</v>
      </c>
      <c r="CX348" s="47">
        <v>0</v>
      </c>
      <c r="CY348" s="47">
        <v>0</v>
      </c>
      <c r="CZ348" s="47">
        <v>100</v>
      </c>
      <c r="DA348" s="42">
        <v>1</v>
      </c>
      <c r="DB348" s="4"/>
      <c r="DE348" s="3"/>
      <c r="DF348" s="4"/>
      <c r="DG348" s="4"/>
      <c r="DH348" s="11"/>
      <c r="DI348" s="3"/>
      <c r="DJ348" s="1"/>
      <c r="DK348" s="1"/>
      <c r="DL348" s="1"/>
    </row>
    <row r="349" spans="1:116" x14ac:dyDescent="0.2">
      <c r="A349" s="12">
        <v>93964</v>
      </c>
      <c r="B349" s="14" t="s">
        <v>761</v>
      </c>
      <c r="C349" s="15" t="s">
        <v>1524</v>
      </c>
      <c r="D349" s="15" t="s">
        <v>763</v>
      </c>
      <c r="E349" s="25" t="s">
        <v>1738</v>
      </c>
      <c r="F349" s="26" t="s">
        <v>477</v>
      </c>
      <c r="G349" s="16">
        <v>10000000</v>
      </c>
      <c r="H349" s="14" t="s">
        <v>91</v>
      </c>
      <c r="I349" s="14" t="s">
        <v>762</v>
      </c>
      <c r="J349" s="12">
        <v>43</v>
      </c>
      <c r="K349" s="14" t="s">
        <v>12</v>
      </c>
      <c r="L349" s="15" t="s">
        <v>2227</v>
      </c>
      <c r="M349" s="15" t="s">
        <v>1902</v>
      </c>
      <c r="N349" s="15">
        <v>1020818</v>
      </c>
      <c r="O349" s="15">
        <v>162790</v>
      </c>
      <c r="P349" s="13">
        <v>228</v>
      </c>
      <c r="Q349" s="13">
        <v>0</v>
      </c>
      <c r="R349" s="13">
        <v>0</v>
      </c>
      <c r="S349" s="13">
        <v>0</v>
      </c>
      <c r="T349" s="13">
        <v>0</v>
      </c>
      <c r="U349" s="13">
        <v>0</v>
      </c>
      <c r="V349" s="13">
        <v>0</v>
      </c>
      <c r="W349" s="13">
        <v>0</v>
      </c>
      <c r="X349" s="13">
        <v>0</v>
      </c>
      <c r="Y349" s="13">
        <v>0</v>
      </c>
      <c r="Z349" s="13">
        <v>275</v>
      </c>
      <c r="AA349" s="13">
        <v>0</v>
      </c>
      <c r="AB349" s="13">
        <v>0</v>
      </c>
      <c r="AC349" s="13">
        <v>0</v>
      </c>
      <c r="AD349" s="17">
        <v>0</v>
      </c>
      <c r="AE349" s="13">
        <v>0</v>
      </c>
      <c r="AF349" s="13">
        <v>0</v>
      </c>
      <c r="AG349" s="13">
        <v>0</v>
      </c>
      <c r="AH349" s="13">
        <v>0</v>
      </c>
      <c r="AI349" s="18">
        <v>642.41610000000003</v>
      </c>
      <c r="AJ349" s="18">
        <v>4479.4956000000002</v>
      </c>
      <c r="AK349" s="18">
        <v>0</v>
      </c>
      <c r="AL349" s="27">
        <f>Table2[[#This Row],[Direct Tax Revenue
Through Current FY]]+Table2[[#This Row],[Direct Tax Revenue
Next FY &amp; After]]</f>
        <v>4479.4956000000002</v>
      </c>
      <c r="AM349" s="18">
        <v>1109.0250000000001</v>
      </c>
      <c r="AN349" s="18">
        <v>8174.0091000000002</v>
      </c>
      <c r="AO349" s="18">
        <v>0</v>
      </c>
      <c r="AP349" s="18">
        <f>Table2[[#This Row],[Indirect  &amp; Induced Tax Revenue
Through Current FY]]+Table2[[#This Row],[Indirect  &amp; Induced Tax Revenue
Next FY &amp; After]]</f>
        <v>8174.0091000000002</v>
      </c>
      <c r="AQ349" s="18">
        <v>1751.4411</v>
      </c>
      <c r="AR349" s="18">
        <v>12653.5047</v>
      </c>
      <c r="AS349" s="18">
        <v>0</v>
      </c>
      <c r="AT349" s="18">
        <f>Table2[[#This Row],[Total Tax Revenue Generated
Through Current FY]]+Table2[[#This Row],[Total Tax Revenues Generated 
Next FY &amp; After]]</f>
        <v>12653.5047</v>
      </c>
      <c r="AU349" s="18">
        <f>VLOOKUP(A:A,[1]AssistancePivot!$1:$1048576,86,FALSE)</f>
        <v>0</v>
      </c>
      <c r="AV349" s="18">
        <v>0</v>
      </c>
      <c r="AW349" s="18">
        <v>0</v>
      </c>
      <c r="AX349" s="18">
        <v>0</v>
      </c>
      <c r="AY349" s="18">
        <v>0</v>
      </c>
      <c r="AZ349" s="18">
        <v>167.44</v>
      </c>
      <c r="BA349" s="18">
        <v>0</v>
      </c>
      <c r="BB349" s="18">
        <f>Table2[[#This Row],[MRT Savings
Through Current FY]]+Table2[[#This Row],[MRT Savings
Next FY &amp; After]]</f>
        <v>167.44</v>
      </c>
      <c r="BC349" s="18">
        <v>0</v>
      </c>
      <c r="BD349" s="18">
        <v>0</v>
      </c>
      <c r="BE349" s="18">
        <v>0</v>
      </c>
      <c r="BF349" s="18">
        <f>Table2[[#This Row],[ST Savings
Through Current FY]]+Table2[[#This Row],[ST Savings
Next FY &amp; After]]</f>
        <v>0</v>
      </c>
      <c r="BG349" s="18">
        <v>0</v>
      </c>
      <c r="BH349" s="18">
        <v>0</v>
      </c>
      <c r="BI349" s="18">
        <v>0</v>
      </c>
      <c r="BJ349" s="18">
        <f>Table2[[#This Row],[Energy Savings
Through Current FY]]+Table2[[#This Row],[Energy Savings
Next FY &amp; After]]</f>
        <v>0</v>
      </c>
      <c r="BK349" s="18">
        <v>2.4821</v>
      </c>
      <c r="BL349" s="18">
        <v>34.874200000000002</v>
      </c>
      <c r="BM349" s="18">
        <v>0</v>
      </c>
      <c r="BN349" s="18">
        <f>Table2[[#This Row],[Bond Savings
Through Current FY]]+Table2[[#This Row],[Bond Savings
Next FY &amp; After]]</f>
        <v>34.874200000000002</v>
      </c>
      <c r="BO349" s="18">
        <v>2.4821</v>
      </c>
      <c r="BP349" s="18">
        <v>202.3142</v>
      </c>
      <c r="BQ349" s="18">
        <v>0</v>
      </c>
      <c r="BR349" s="18">
        <f>Table2[[#This Row],[Total Savings
Through Current FY]]+Table2[[#This Row],[Total Savings
Next FY &amp; After]]</f>
        <v>202.3142</v>
      </c>
      <c r="BS349" s="18">
        <v>0</v>
      </c>
      <c r="BT349" s="18">
        <v>0</v>
      </c>
      <c r="BU349" s="18">
        <v>0</v>
      </c>
      <c r="BV349" s="18">
        <f>Table2[[#This Row],[Recapture, Cancellation, or Reduction
Through Current FY]]+Table2[[#This Row],[Recapture, Cancellation, or Reduction
Next FY &amp; After]]</f>
        <v>0</v>
      </c>
      <c r="BW349" s="18">
        <v>0</v>
      </c>
      <c r="BX349" s="18">
        <v>0</v>
      </c>
      <c r="BY349" s="18">
        <v>0</v>
      </c>
      <c r="BZ349" s="18">
        <f>Table2[[#This Row],[Penalty Paid
Through Current FY]]+Table2[[#This Row],[Penalty Paid
Next FY &amp; After]]</f>
        <v>0</v>
      </c>
      <c r="CA349" s="18">
        <v>0</v>
      </c>
      <c r="CB349" s="18">
        <v>0</v>
      </c>
      <c r="CC349" s="18">
        <v>0</v>
      </c>
      <c r="CD349" s="18">
        <f>Table2[[#This Row],[Total Recapture &amp; Penalties
Through Current FY]]+Table2[[#This Row],[Total Recapture &amp; Penalties
Next FY &amp; After]]</f>
        <v>0</v>
      </c>
      <c r="CE349" s="18">
        <v>1748.9590000000001</v>
      </c>
      <c r="CF349" s="18">
        <v>12451.190500000001</v>
      </c>
      <c r="CG349" s="18">
        <v>0</v>
      </c>
      <c r="CH349" s="18">
        <f>Table2[[#This Row],[Total Net Tax Revenue Generated
Through Current FY]]+Table2[[#This Row],[Total Net Tax Revenue Generated
Next FY &amp; After]]</f>
        <v>12451.190500000001</v>
      </c>
      <c r="CI349" s="18">
        <v>0</v>
      </c>
      <c r="CJ349" s="18">
        <v>0</v>
      </c>
      <c r="CK349" s="18">
        <v>0</v>
      </c>
      <c r="CL349" s="18">
        <v>0</v>
      </c>
      <c r="CM349" s="43"/>
      <c r="CN349" s="43"/>
      <c r="CO349" s="43"/>
      <c r="CP349" s="43"/>
      <c r="CQ349" s="43"/>
      <c r="CR349" s="43"/>
      <c r="CS349" s="43"/>
      <c r="CT349" s="43"/>
      <c r="CU349" s="43"/>
      <c r="CV349" s="43"/>
      <c r="CW349" s="47"/>
      <c r="CX349" s="47"/>
      <c r="CY349" s="47"/>
      <c r="CZ349" s="47"/>
      <c r="DA349" s="42"/>
      <c r="DB349" s="4"/>
      <c r="DE349" s="3"/>
      <c r="DF349" s="4"/>
      <c r="DG349" s="4"/>
      <c r="DH349" s="11"/>
      <c r="DI349" s="3"/>
      <c r="DJ349" s="1"/>
      <c r="DK349" s="1"/>
      <c r="DL349" s="1"/>
    </row>
    <row r="350" spans="1:116" x14ac:dyDescent="0.2">
      <c r="A350" s="12">
        <v>94055</v>
      </c>
      <c r="B350" s="14" t="s">
        <v>863</v>
      </c>
      <c r="C350" s="15" t="s">
        <v>1559</v>
      </c>
      <c r="D350" s="15" t="s">
        <v>865</v>
      </c>
      <c r="E350" s="25" t="s">
        <v>1759</v>
      </c>
      <c r="F350" s="26" t="s">
        <v>477</v>
      </c>
      <c r="G350" s="16">
        <v>96300000</v>
      </c>
      <c r="H350" s="14" t="s">
        <v>91</v>
      </c>
      <c r="I350" s="14" t="s">
        <v>864</v>
      </c>
      <c r="J350" s="12">
        <v>50</v>
      </c>
      <c r="K350" s="14" t="s">
        <v>106</v>
      </c>
      <c r="L350" s="15" t="s">
        <v>2262</v>
      </c>
      <c r="M350" s="15" t="s">
        <v>2263</v>
      </c>
      <c r="N350" s="15">
        <v>1829520</v>
      </c>
      <c r="O350" s="15">
        <v>245400</v>
      </c>
      <c r="P350" s="13">
        <v>108</v>
      </c>
      <c r="Q350" s="13">
        <v>0</v>
      </c>
      <c r="R350" s="13">
        <v>0</v>
      </c>
      <c r="S350" s="13">
        <v>0</v>
      </c>
      <c r="T350" s="13">
        <v>0</v>
      </c>
      <c r="U350" s="13">
        <v>0</v>
      </c>
      <c r="V350" s="13">
        <v>76</v>
      </c>
      <c r="W350" s="13">
        <v>37</v>
      </c>
      <c r="X350" s="13">
        <v>0</v>
      </c>
      <c r="Y350" s="13">
        <v>113</v>
      </c>
      <c r="Z350" s="13">
        <v>113</v>
      </c>
      <c r="AA350" s="13">
        <v>48.672566371681413</v>
      </c>
      <c r="AB350" s="13" t="s">
        <v>16</v>
      </c>
      <c r="AC350" s="13" t="s">
        <v>17</v>
      </c>
      <c r="AD350" s="17">
        <v>0</v>
      </c>
      <c r="AE350" s="13">
        <v>0</v>
      </c>
      <c r="AF350" s="13">
        <v>0</v>
      </c>
      <c r="AG350" s="13">
        <v>0</v>
      </c>
      <c r="AH350" s="13">
        <v>0</v>
      </c>
      <c r="AI350" s="18">
        <v>2311.9432000000002</v>
      </c>
      <c r="AJ350" s="18">
        <v>20493.576099999998</v>
      </c>
      <c r="AK350" s="18">
        <v>16443.199199999999</v>
      </c>
      <c r="AL350" s="27">
        <f>Table2[[#This Row],[Direct Tax Revenue
Through Current FY]]+Table2[[#This Row],[Direct Tax Revenue
Next FY &amp; After]]</f>
        <v>36936.775299999994</v>
      </c>
      <c r="AM350" s="18">
        <v>1247.251</v>
      </c>
      <c r="AN350" s="18">
        <v>11057.0514</v>
      </c>
      <c r="AO350" s="18">
        <v>8870.8047000000006</v>
      </c>
      <c r="AP350" s="18">
        <f>Table2[[#This Row],[Indirect  &amp; Induced Tax Revenue
Through Current FY]]+Table2[[#This Row],[Indirect  &amp; Induced Tax Revenue
Next FY &amp; After]]</f>
        <v>19927.856100000001</v>
      </c>
      <c r="AQ350" s="18">
        <v>3559.1941999999999</v>
      </c>
      <c r="AR350" s="18">
        <v>31550.627499999999</v>
      </c>
      <c r="AS350" s="18">
        <v>25314.0039</v>
      </c>
      <c r="AT350" s="18">
        <f>Table2[[#This Row],[Total Tax Revenue Generated
Through Current FY]]+Table2[[#This Row],[Total Tax Revenues Generated 
Next FY &amp; After]]</f>
        <v>56864.631399999998</v>
      </c>
      <c r="AU350" s="18">
        <f>VLOOKUP(A:A,[1]AssistancePivot!$1:$1048576,86,FALSE)</f>
        <v>0</v>
      </c>
      <c r="AV350" s="18">
        <v>0</v>
      </c>
      <c r="AW350" s="18">
        <v>0</v>
      </c>
      <c r="AX350" s="18">
        <v>0</v>
      </c>
      <c r="AY350" s="18">
        <v>0</v>
      </c>
      <c r="AZ350" s="18">
        <v>1577.394</v>
      </c>
      <c r="BA350" s="18">
        <v>0</v>
      </c>
      <c r="BB350" s="18">
        <f>Table2[[#This Row],[MRT Savings
Through Current FY]]+Table2[[#This Row],[MRT Savings
Next FY &amp; After]]</f>
        <v>1577.394</v>
      </c>
      <c r="BC350" s="18">
        <v>0</v>
      </c>
      <c r="BD350" s="18">
        <v>0</v>
      </c>
      <c r="BE350" s="18">
        <v>0</v>
      </c>
      <c r="BF350" s="18">
        <f>Table2[[#This Row],[ST Savings
Through Current FY]]+Table2[[#This Row],[ST Savings
Next FY &amp; After]]</f>
        <v>0</v>
      </c>
      <c r="BG350" s="18">
        <v>0</v>
      </c>
      <c r="BH350" s="18">
        <v>0</v>
      </c>
      <c r="BI350" s="18">
        <v>0</v>
      </c>
      <c r="BJ350" s="18">
        <f>Table2[[#This Row],[Energy Savings
Through Current FY]]+Table2[[#This Row],[Energy Savings
Next FY &amp; After]]</f>
        <v>0</v>
      </c>
      <c r="BK350" s="18">
        <v>97.726299999999995</v>
      </c>
      <c r="BL350" s="18">
        <v>692.14750000000004</v>
      </c>
      <c r="BM350" s="18">
        <v>557.78309999999999</v>
      </c>
      <c r="BN350" s="18">
        <f>Table2[[#This Row],[Bond Savings
Through Current FY]]+Table2[[#This Row],[Bond Savings
Next FY &amp; After]]</f>
        <v>1249.9306000000001</v>
      </c>
      <c r="BO350" s="18">
        <v>97.726299999999995</v>
      </c>
      <c r="BP350" s="18">
        <v>2269.5414999999998</v>
      </c>
      <c r="BQ350" s="18">
        <v>557.78309999999999</v>
      </c>
      <c r="BR350" s="18">
        <f>Table2[[#This Row],[Total Savings
Through Current FY]]+Table2[[#This Row],[Total Savings
Next FY &amp; After]]</f>
        <v>2827.3245999999999</v>
      </c>
      <c r="BS350" s="18">
        <v>0</v>
      </c>
      <c r="BT350" s="18">
        <v>0</v>
      </c>
      <c r="BU350" s="18">
        <v>0</v>
      </c>
      <c r="BV350" s="18">
        <f>Table2[[#This Row],[Recapture, Cancellation, or Reduction
Through Current FY]]+Table2[[#This Row],[Recapture, Cancellation, or Reduction
Next FY &amp; After]]</f>
        <v>0</v>
      </c>
      <c r="BW350" s="18">
        <v>0</v>
      </c>
      <c r="BX350" s="18">
        <v>0</v>
      </c>
      <c r="BY350" s="18">
        <v>0</v>
      </c>
      <c r="BZ350" s="18">
        <f>Table2[[#This Row],[Penalty Paid
Through Current FY]]+Table2[[#This Row],[Penalty Paid
Next FY &amp; After]]</f>
        <v>0</v>
      </c>
      <c r="CA350" s="18">
        <v>0</v>
      </c>
      <c r="CB350" s="18">
        <v>0</v>
      </c>
      <c r="CC350" s="18">
        <v>0</v>
      </c>
      <c r="CD350" s="18">
        <f>Table2[[#This Row],[Total Recapture &amp; Penalties
Through Current FY]]+Table2[[#This Row],[Total Recapture &amp; Penalties
Next FY &amp; After]]</f>
        <v>0</v>
      </c>
      <c r="CE350" s="18">
        <v>3461.4679000000001</v>
      </c>
      <c r="CF350" s="18">
        <v>29281.085999999999</v>
      </c>
      <c r="CG350" s="18">
        <v>24756.220799999999</v>
      </c>
      <c r="CH350" s="18">
        <f>Table2[[#This Row],[Total Net Tax Revenue Generated
Through Current FY]]+Table2[[#This Row],[Total Net Tax Revenue Generated
Next FY &amp; After]]</f>
        <v>54037.306799999998</v>
      </c>
      <c r="CI350" s="18">
        <v>0</v>
      </c>
      <c r="CJ350" s="18">
        <v>0</v>
      </c>
      <c r="CK350" s="18">
        <v>0</v>
      </c>
      <c r="CL350" s="18">
        <v>0</v>
      </c>
      <c r="CM350" s="43">
        <v>0</v>
      </c>
      <c r="CN350" s="43">
        <v>0</v>
      </c>
      <c r="CO350" s="43">
        <v>0</v>
      </c>
      <c r="CP350" s="43">
        <v>0</v>
      </c>
      <c r="CQ350" s="43">
        <f>Table2[[#This Row],[Total Number of Industrial Jobs]]+Table2[[#This Row],[Total Number of Restaurant Jobs]]+Table2[[#This Row],[Total Number of Retail Jobs]]+Table2[[#This Row],[Total Number of Other Jobs]]</f>
        <v>0</v>
      </c>
      <c r="CR350" s="43">
        <v>0</v>
      </c>
      <c r="CS350" s="43">
        <v>0</v>
      </c>
      <c r="CT350" s="43">
        <v>0</v>
      </c>
      <c r="CU350" s="43">
        <v>0</v>
      </c>
      <c r="CV350" s="43">
        <f>Table2[[#This Row],[Number of Industrial Jobs Earning a Living Wage or more]]+Table2[[#This Row],[Number of Restaurant Jobs Earning a Living Wage or more]]+Table2[[#This Row],[Number of Retail Jobs Earning a Living Wage or more]]+Table2[[#This Row],[Number of Other Jobs Earning a Living Wage or more]]</f>
        <v>0</v>
      </c>
      <c r="CW350" s="47">
        <v>0</v>
      </c>
      <c r="CX350" s="47">
        <v>0</v>
      </c>
      <c r="CY350" s="47">
        <v>0</v>
      </c>
      <c r="CZ350" s="47">
        <v>0</v>
      </c>
      <c r="DA350" s="42"/>
      <c r="DB350" s="4"/>
      <c r="DE350" s="3"/>
      <c r="DF350" s="4"/>
      <c r="DG350" s="4"/>
      <c r="DH350" s="11"/>
      <c r="DI350" s="3"/>
      <c r="DJ350" s="1"/>
      <c r="DK350" s="1"/>
      <c r="DL350" s="1"/>
    </row>
    <row r="351" spans="1:116" x14ac:dyDescent="0.2">
      <c r="A351" s="12">
        <v>92844</v>
      </c>
      <c r="B351" s="14" t="s">
        <v>289</v>
      </c>
      <c r="C351" s="15" t="s">
        <v>1519</v>
      </c>
      <c r="D351" s="15" t="s">
        <v>291</v>
      </c>
      <c r="E351" s="25" t="s">
        <v>1655</v>
      </c>
      <c r="F351" s="26" t="s">
        <v>13</v>
      </c>
      <c r="G351" s="16">
        <v>6560000</v>
      </c>
      <c r="H351" s="14" t="s">
        <v>22</v>
      </c>
      <c r="I351" s="14" t="s">
        <v>290</v>
      </c>
      <c r="J351" s="12">
        <v>19</v>
      </c>
      <c r="K351" s="14" t="s">
        <v>20</v>
      </c>
      <c r="L351" s="15" t="s">
        <v>1959</v>
      </c>
      <c r="M351" s="15" t="s">
        <v>1960</v>
      </c>
      <c r="N351" s="15">
        <v>45600</v>
      </c>
      <c r="O351" s="15">
        <v>53534</v>
      </c>
      <c r="P351" s="13">
        <v>0</v>
      </c>
      <c r="Q351" s="13">
        <v>9</v>
      </c>
      <c r="R351" s="13">
        <v>0</v>
      </c>
      <c r="S351" s="13">
        <v>0</v>
      </c>
      <c r="T351" s="13">
        <v>1</v>
      </c>
      <c r="U351" s="13">
        <v>0</v>
      </c>
      <c r="V351" s="13">
        <v>145</v>
      </c>
      <c r="W351" s="13">
        <v>0</v>
      </c>
      <c r="X351" s="13">
        <v>0</v>
      </c>
      <c r="Y351" s="13">
        <v>146</v>
      </c>
      <c r="Z351" s="13">
        <v>145</v>
      </c>
      <c r="AA351" s="13">
        <v>69.178082191780817</v>
      </c>
      <c r="AB351" s="13" t="s">
        <v>16</v>
      </c>
      <c r="AC351" s="13" t="s">
        <v>17</v>
      </c>
      <c r="AD351" s="17">
        <v>0</v>
      </c>
      <c r="AE351" s="13">
        <v>0</v>
      </c>
      <c r="AF351" s="13">
        <v>0</v>
      </c>
      <c r="AG351" s="13">
        <v>0</v>
      </c>
      <c r="AH351" s="13">
        <v>0</v>
      </c>
      <c r="AI351" s="18">
        <v>2691.8380000000002</v>
      </c>
      <c r="AJ351" s="18">
        <v>14309.223</v>
      </c>
      <c r="AK351" s="18">
        <v>910.65539999999999</v>
      </c>
      <c r="AL351" s="27">
        <f>Table2[[#This Row],[Direct Tax Revenue
Through Current FY]]+Table2[[#This Row],[Direct Tax Revenue
Next FY &amp; After]]</f>
        <v>15219.8784</v>
      </c>
      <c r="AM351" s="18">
        <v>1453.4093</v>
      </c>
      <c r="AN351" s="18">
        <v>9109.2675999999992</v>
      </c>
      <c r="AO351" s="18">
        <v>491.6918</v>
      </c>
      <c r="AP351" s="18">
        <f>Table2[[#This Row],[Indirect  &amp; Induced Tax Revenue
Through Current FY]]+Table2[[#This Row],[Indirect  &amp; Induced Tax Revenue
Next FY &amp; After]]</f>
        <v>9600.9593999999997</v>
      </c>
      <c r="AQ351" s="18">
        <v>4145.2473</v>
      </c>
      <c r="AR351" s="18">
        <v>23418.490600000001</v>
      </c>
      <c r="AS351" s="18">
        <v>1402.3471999999999</v>
      </c>
      <c r="AT351" s="18">
        <f>Table2[[#This Row],[Total Tax Revenue Generated
Through Current FY]]+Table2[[#This Row],[Total Tax Revenues Generated 
Next FY &amp; After]]</f>
        <v>24820.837800000001</v>
      </c>
      <c r="AU351" s="18">
        <f>VLOOKUP(A:A,[1]AssistancePivot!$1:$1048576,86,FALSE)</f>
        <v>106.1392</v>
      </c>
      <c r="AV351" s="18">
        <v>805.64409999999998</v>
      </c>
      <c r="AW351" s="18">
        <v>35.907200000000003</v>
      </c>
      <c r="AX351" s="18">
        <v>841.55129999999997</v>
      </c>
      <c r="AY351" s="18">
        <v>0</v>
      </c>
      <c r="AZ351" s="18">
        <v>51.494900000000001</v>
      </c>
      <c r="BA351" s="18">
        <v>0</v>
      </c>
      <c r="BB351" s="18">
        <f>Table2[[#This Row],[MRT Savings
Through Current FY]]+Table2[[#This Row],[MRT Savings
Next FY &amp; After]]</f>
        <v>51.494900000000001</v>
      </c>
      <c r="BC351" s="18">
        <v>0</v>
      </c>
      <c r="BD351" s="18">
        <v>38.105899999999998</v>
      </c>
      <c r="BE351" s="18">
        <v>0</v>
      </c>
      <c r="BF351" s="18">
        <f>Table2[[#This Row],[ST Savings
Through Current FY]]+Table2[[#This Row],[ST Savings
Next FY &amp; After]]</f>
        <v>38.105899999999998</v>
      </c>
      <c r="BG351" s="18">
        <v>0</v>
      </c>
      <c r="BH351" s="18">
        <v>0</v>
      </c>
      <c r="BI351" s="18">
        <v>0</v>
      </c>
      <c r="BJ351" s="18">
        <f>Table2[[#This Row],[Energy Savings
Through Current FY]]+Table2[[#This Row],[Energy Savings
Next FY &amp; After]]</f>
        <v>0</v>
      </c>
      <c r="BK351" s="18">
        <v>0</v>
      </c>
      <c r="BL351" s="18">
        <v>51.05</v>
      </c>
      <c r="BM351" s="18">
        <v>0</v>
      </c>
      <c r="BN351" s="18">
        <f>Table2[[#This Row],[Bond Savings
Through Current FY]]+Table2[[#This Row],[Bond Savings
Next FY &amp; After]]</f>
        <v>51.05</v>
      </c>
      <c r="BO351" s="18">
        <v>106.1392</v>
      </c>
      <c r="BP351" s="18">
        <v>946.29489999999998</v>
      </c>
      <c r="BQ351" s="18">
        <v>35.907200000000003</v>
      </c>
      <c r="BR351" s="18">
        <f>Table2[[#This Row],[Total Savings
Through Current FY]]+Table2[[#This Row],[Total Savings
Next FY &amp; After]]</f>
        <v>982.20209999999997</v>
      </c>
      <c r="BS351" s="18">
        <v>0</v>
      </c>
      <c r="BT351" s="18">
        <v>0</v>
      </c>
      <c r="BU351" s="18">
        <v>0</v>
      </c>
      <c r="BV351" s="18">
        <f>Table2[[#This Row],[Recapture, Cancellation, or Reduction
Through Current FY]]+Table2[[#This Row],[Recapture, Cancellation, or Reduction
Next FY &amp; After]]</f>
        <v>0</v>
      </c>
      <c r="BW351" s="18">
        <v>0</v>
      </c>
      <c r="BX351" s="18">
        <v>0</v>
      </c>
      <c r="BY351" s="18">
        <v>0</v>
      </c>
      <c r="BZ351" s="18">
        <f>Table2[[#This Row],[Penalty Paid
Through Current FY]]+Table2[[#This Row],[Penalty Paid
Next FY &amp; After]]</f>
        <v>0</v>
      </c>
      <c r="CA351" s="18">
        <v>0</v>
      </c>
      <c r="CB351" s="18">
        <v>0</v>
      </c>
      <c r="CC351" s="18">
        <v>0</v>
      </c>
      <c r="CD351" s="18">
        <f>Table2[[#This Row],[Total Recapture &amp; Penalties
Through Current FY]]+Table2[[#This Row],[Total Recapture &amp; Penalties
Next FY &amp; After]]</f>
        <v>0</v>
      </c>
      <c r="CE351" s="18">
        <v>4039.1080999999999</v>
      </c>
      <c r="CF351" s="18">
        <v>22472.1957</v>
      </c>
      <c r="CG351" s="18">
        <v>1366.44</v>
      </c>
      <c r="CH351" s="18">
        <f>Table2[[#This Row],[Total Net Tax Revenue Generated
Through Current FY]]+Table2[[#This Row],[Total Net Tax Revenue Generated
Next FY &amp; After]]</f>
        <v>23838.635699999999</v>
      </c>
      <c r="CI351" s="18">
        <v>0</v>
      </c>
      <c r="CJ351" s="18">
        <v>0</v>
      </c>
      <c r="CK351" s="18">
        <v>0</v>
      </c>
      <c r="CL351" s="18">
        <v>0</v>
      </c>
      <c r="CM351" s="43">
        <v>146</v>
      </c>
      <c r="CN351" s="43">
        <v>0</v>
      </c>
      <c r="CO351" s="43">
        <v>0</v>
      </c>
      <c r="CP351" s="43">
        <v>0</v>
      </c>
      <c r="CQ351" s="43">
        <f>Table2[[#This Row],[Total Number of Industrial Jobs]]+Table2[[#This Row],[Total Number of Restaurant Jobs]]+Table2[[#This Row],[Total Number of Retail Jobs]]+Table2[[#This Row],[Total Number of Other Jobs]]</f>
        <v>146</v>
      </c>
      <c r="CR351" s="43">
        <v>146</v>
      </c>
      <c r="CS351" s="43">
        <v>0</v>
      </c>
      <c r="CT351" s="43">
        <v>0</v>
      </c>
      <c r="CU351" s="43">
        <v>0</v>
      </c>
      <c r="CV351" s="43">
        <f>Table2[[#This Row],[Number of Industrial Jobs Earning a Living Wage or more]]+Table2[[#This Row],[Number of Restaurant Jobs Earning a Living Wage or more]]+Table2[[#This Row],[Number of Retail Jobs Earning a Living Wage or more]]+Table2[[#This Row],[Number of Other Jobs Earning a Living Wage or more]]</f>
        <v>146</v>
      </c>
      <c r="CW351" s="47">
        <v>100</v>
      </c>
      <c r="CX351" s="47">
        <v>0</v>
      </c>
      <c r="CY351" s="47">
        <v>0</v>
      </c>
      <c r="CZ351" s="47">
        <v>0</v>
      </c>
      <c r="DA351" s="42">
        <v>1</v>
      </c>
      <c r="DB351" s="4"/>
      <c r="DE351" s="3"/>
      <c r="DF351" s="4"/>
      <c r="DG351" s="4"/>
      <c r="DH351" s="11"/>
      <c r="DI351" s="3"/>
      <c r="DJ351" s="1"/>
      <c r="DK351" s="1"/>
      <c r="DL351" s="1"/>
    </row>
    <row r="352" spans="1:116" x14ac:dyDescent="0.2">
      <c r="A352" s="12">
        <v>94134</v>
      </c>
      <c r="B352" s="14" t="s">
        <v>1051</v>
      </c>
      <c r="C352" s="15" t="s">
        <v>1524</v>
      </c>
      <c r="D352" s="15" t="s">
        <v>1053</v>
      </c>
      <c r="E352" s="25" t="s">
        <v>1795</v>
      </c>
      <c r="F352" s="26" t="s">
        <v>617</v>
      </c>
      <c r="G352" s="16">
        <v>6856000</v>
      </c>
      <c r="H352" s="14" t="s">
        <v>91</v>
      </c>
      <c r="I352" s="14" t="s">
        <v>1052</v>
      </c>
      <c r="J352" s="12">
        <v>3</v>
      </c>
      <c r="K352" s="14" t="s">
        <v>94</v>
      </c>
      <c r="L352" s="15" t="s">
        <v>2336</v>
      </c>
      <c r="M352" s="15" t="s">
        <v>2110</v>
      </c>
      <c r="N352" s="15">
        <v>6094</v>
      </c>
      <c r="O352" s="15">
        <v>28000</v>
      </c>
      <c r="P352" s="13">
        <v>50</v>
      </c>
      <c r="Q352" s="13">
        <v>0</v>
      </c>
      <c r="R352" s="13">
        <v>0</v>
      </c>
      <c r="S352" s="13">
        <v>0</v>
      </c>
      <c r="T352" s="13">
        <v>0</v>
      </c>
      <c r="U352" s="13">
        <v>0</v>
      </c>
      <c r="V352" s="13">
        <v>41</v>
      </c>
      <c r="W352" s="13">
        <v>1</v>
      </c>
      <c r="X352" s="13">
        <v>0</v>
      </c>
      <c r="Y352" s="13">
        <v>42</v>
      </c>
      <c r="Z352" s="13">
        <v>42</v>
      </c>
      <c r="AA352" s="13">
        <v>71.428571428571431</v>
      </c>
      <c r="AB352" s="13" t="s">
        <v>16</v>
      </c>
      <c r="AC352" s="13" t="s">
        <v>16</v>
      </c>
      <c r="AD352" s="17">
        <v>0</v>
      </c>
      <c r="AE352" s="13">
        <v>0</v>
      </c>
      <c r="AF352" s="13">
        <v>0</v>
      </c>
      <c r="AG352" s="13">
        <v>0</v>
      </c>
      <c r="AH352" s="13">
        <v>0</v>
      </c>
      <c r="AI352" s="18">
        <v>83.169399999999996</v>
      </c>
      <c r="AJ352" s="18">
        <v>586.77070000000003</v>
      </c>
      <c r="AK352" s="18">
        <v>751.77059999999994</v>
      </c>
      <c r="AL352" s="27">
        <f>Table2[[#This Row],[Direct Tax Revenue
Through Current FY]]+Table2[[#This Row],[Direct Tax Revenue
Next FY &amp; After]]</f>
        <v>1338.5412999999999</v>
      </c>
      <c r="AM352" s="18">
        <v>155.93039999999999</v>
      </c>
      <c r="AN352" s="18">
        <v>916.88630000000001</v>
      </c>
      <c r="AO352" s="18">
        <v>1409.4603</v>
      </c>
      <c r="AP352" s="18">
        <f>Table2[[#This Row],[Indirect  &amp; Induced Tax Revenue
Through Current FY]]+Table2[[#This Row],[Indirect  &amp; Induced Tax Revenue
Next FY &amp; After]]</f>
        <v>2326.3465999999999</v>
      </c>
      <c r="AQ352" s="18">
        <v>239.09979999999999</v>
      </c>
      <c r="AR352" s="18">
        <v>1503.6569999999999</v>
      </c>
      <c r="AS352" s="18">
        <v>2161.2309</v>
      </c>
      <c r="AT352" s="18">
        <f>Table2[[#This Row],[Total Tax Revenue Generated
Through Current FY]]+Table2[[#This Row],[Total Tax Revenues Generated 
Next FY &amp; After]]</f>
        <v>3664.8878999999997</v>
      </c>
      <c r="AU352" s="18">
        <f>VLOOKUP(A:A,[1]AssistancePivot!$1:$1048576,86,FALSE)</f>
        <v>0</v>
      </c>
      <c r="AV352" s="18">
        <v>0</v>
      </c>
      <c r="AW352" s="18">
        <v>0</v>
      </c>
      <c r="AX352" s="18">
        <v>0</v>
      </c>
      <c r="AY352" s="18">
        <v>0</v>
      </c>
      <c r="AZ352" s="18">
        <v>116.0992</v>
      </c>
      <c r="BA352" s="18">
        <v>0</v>
      </c>
      <c r="BB352" s="18">
        <f>Table2[[#This Row],[MRT Savings
Through Current FY]]+Table2[[#This Row],[MRT Savings
Next FY &amp; After]]</f>
        <v>116.0992</v>
      </c>
      <c r="BC352" s="18">
        <v>0</v>
      </c>
      <c r="BD352" s="18">
        <v>0</v>
      </c>
      <c r="BE352" s="18">
        <v>0</v>
      </c>
      <c r="BF352" s="18">
        <f>Table2[[#This Row],[ST Savings
Through Current FY]]+Table2[[#This Row],[ST Savings
Next FY &amp; After]]</f>
        <v>0</v>
      </c>
      <c r="BG352" s="18">
        <v>0</v>
      </c>
      <c r="BH352" s="18">
        <v>0</v>
      </c>
      <c r="BI352" s="18">
        <v>0</v>
      </c>
      <c r="BJ352" s="18">
        <f>Table2[[#This Row],[Energy Savings
Through Current FY]]+Table2[[#This Row],[Energy Savings
Next FY &amp; After]]</f>
        <v>0</v>
      </c>
      <c r="BK352" s="18">
        <v>2.8382000000000001</v>
      </c>
      <c r="BL352" s="18">
        <v>14.828799999999999</v>
      </c>
      <c r="BM352" s="18">
        <v>20.028700000000001</v>
      </c>
      <c r="BN352" s="18">
        <f>Table2[[#This Row],[Bond Savings
Through Current FY]]+Table2[[#This Row],[Bond Savings
Next FY &amp; After]]</f>
        <v>34.857500000000002</v>
      </c>
      <c r="BO352" s="18">
        <v>2.8382000000000001</v>
      </c>
      <c r="BP352" s="18">
        <v>130.928</v>
      </c>
      <c r="BQ352" s="18">
        <v>20.028700000000001</v>
      </c>
      <c r="BR352" s="18">
        <f>Table2[[#This Row],[Total Savings
Through Current FY]]+Table2[[#This Row],[Total Savings
Next FY &amp; After]]</f>
        <v>150.95670000000001</v>
      </c>
      <c r="BS352" s="18">
        <v>0</v>
      </c>
      <c r="BT352" s="18">
        <v>0</v>
      </c>
      <c r="BU352" s="18">
        <v>0</v>
      </c>
      <c r="BV352" s="18">
        <f>Table2[[#This Row],[Recapture, Cancellation, or Reduction
Through Current FY]]+Table2[[#This Row],[Recapture, Cancellation, or Reduction
Next FY &amp; After]]</f>
        <v>0</v>
      </c>
      <c r="BW352" s="18">
        <v>0</v>
      </c>
      <c r="BX352" s="18">
        <v>0</v>
      </c>
      <c r="BY352" s="18">
        <v>0</v>
      </c>
      <c r="BZ352" s="18">
        <f>Table2[[#This Row],[Penalty Paid
Through Current FY]]+Table2[[#This Row],[Penalty Paid
Next FY &amp; After]]</f>
        <v>0</v>
      </c>
      <c r="CA352" s="18">
        <v>0</v>
      </c>
      <c r="CB352" s="18">
        <v>0</v>
      </c>
      <c r="CC352" s="18">
        <v>0</v>
      </c>
      <c r="CD352" s="18">
        <f>Table2[[#This Row],[Total Recapture &amp; Penalties
Through Current FY]]+Table2[[#This Row],[Total Recapture &amp; Penalties
Next FY &amp; After]]</f>
        <v>0</v>
      </c>
      <c r="CE352" s="18">
        <v>236.26159999999999</v>
      </c>
      <c r="CF352" s="18">
        <v>1372.729</v>
      </c>
      <c r="CG352" s="18">
        <v>2141.2022000000002</v>
      </c>
      <c r="CH352" s="18">
        <f>Table2[[#This Row],[Total Net Tax Revenue Generated
Through Current FY]]+Table2[[#This Row],[Total Net Tax Revenue Generated
Next FY &amp; After]]</f>
        <v>3513.9312</v>
      </c>
      <c r="CI352" s="18">
        <v>0</v>
      </c>
      <c r="CJ352" s="18">
        <v>0</v>
      </c>
      <c r="CK352" s="18">
        <v>0</v>
      </c>
      <c r="CL352" s="18">
        <v>0</v>
      </c>
      <c r="CM352" s="43">
        <v>0</v>
      </c>
      <c r="CN352" s="43">
        <v>0</v>
      </c>
      <c r="CO352" s="43">
        <v>0</v>
      </c>
      <c r="CP352" s="43">
        <v>42</v>
      </c>
      <c r="CQ352" s="43">
        <f>Table2[[#This Row],[Total Number of Industrial Jobs]]+Table2[[#This Row],[Total Number of Restaurant Jobs]]+Table2[[#This Row],[Total Number of Retail Jobs]]+Table2[[#This Row],[Total Number of Other Jobs]]</f>
        <v>42</v>
      </c>
      <c r="CR352" s="43">
        <v>0</v>
      </c>
      <c r="CS352" s="43">
        <v>0</v>
      </c>
      <c r="CT352" s="43">
        <v>0</v>
      </c>
      <c r="CU352" s="43">
        <v>42</v>
      </c>
      <c r="CV352" s="43">
        <f>Table2[[#This Row],[Number of Industrial Jobs Earning a Living Wage or more]]+Table2[[#This Row],[Number of Restaurant Jobs Earning a Living Wage or more]]+Table2[[#This Row],[Number of Retail Jobs Earning a Living Wage or more]]+Table2[[#This Row],[Number of Other Jobs Earning a Living Wage or more]]</f>
        <v>42</v>
      </c>
      <c r="CW352" s="47">
        <v>0</v>
      </c>
      <c r="CX352" s="47">
        <v>0</v>
      </c>
      <c r="CY352" s="47">
        <v>0</v>
      </c>
      <c r="CZ352" s="47">
        <v>100</v>
      </c>
      <c r="DA352" s="42">
        <v>1</v>
      </c>
      <c r="DB352" s="4"/>
      <c r="DE352" s="3"/>
      <c r="DF352" s="4"/>
      <c r="DG352" s="4"/>
      <c r="DH352" s="11"/>
      <c r="DI352" s="3"/>
      <c r="DJ352" s="1"/>
      <c r="DK352" s="1"/>
      <c r="DL352" s="1"/>
    </row>
    <row r="353" spans="1:116" x14ac:dyDescent="0.2">
      <c r="A353" s="12">
        <v>93317</v>
      </c>
      <c r="B353" s="14" t="s">
        <v>503</v>
      </c>
      <c r="C353" s="15" t="s">
        <v>1494</v>
      </c>
      <c r="D353" s="15" t="s">
        <v>502</v>
      </c>
      <c r="E353" s="25" t="s">
        <v>1704</v>
      </c>
      <c r="F353" s="26" t="s">
        <v>89</v>
      </c>
      <c r="G353" s="16">
        <v>2200000</v>
      </c>
      <c r="H353" s="14" t="s">
        <v>91</v>
      </c>
      <c r="I353" s="14" t="s">
        <v>504</v>
      </c>
      <c r="J353" s="12">
        <v>44</v>
      </c>
      <c r="K353" s="14" t="s">
        <v>12</v>
      </c>
      <c r="L353" s="15" t="s">
        <v>2130</v>
      </c>
      <c r="M353" s="15" t="s">
        <v>1898</v>
      </c>
      <c r="N353" s="15">
        <v>3224</v>
      </c>
      <c r="O353" s="15">
        <v>3172</v>
      </c>
      <c r="P353" s="13">
        <v>6</v>
      </c>
      <c r="Q353" s="13">
        <v>0</v>
      </c>
      <c r="R353" s="13">
        <v>0</v>
      </c>
      <c r="S353" s="13">
        <v>0</v>
      </c>
      <c r="T353" s="13">
        <v>1</v>
      </c>
      <c r="U353" s="13">
        <v>0</v>
      </c>
      <c r="V353" s="13">
        <v>18</v>
      </c>
      <c r="W353" s="13">
        <v>0</v>
      </c>
      <c r="X353" s="13">
        <v>0</v>
      </c>
      <c r="Y353" s="13">
        <v>19</v>
      </c>
      <c r="Z353" s="13">
        <v>18</v>
      </c>
      <c r="AA353" s="13">
        <v>100</v>
      </c>
      <c r="AB353" s="13" t="s">
        <v>16</v>
      </c>
      <c r="AC353" s="13" t="s">
        <v>17</v>
      </c>
      <c r="AD353" s="17">
        <v>0</v>
      </c>
      <c r="AE353" s="13">
        <v>0</v>
      </c>
      <c r="AF353" s="13">
        <v>0</v>
      </c>
      <c r="AG353" s="13">
        <v>0</v>
      </c>
      <c r="AH353" s="13">
        <v>0</v>
      </c>
      <c r="AI353" s="18">
        <v>31.454999999999998</v>
      </c>
      <c r="AJ353" s="18">
        <v>262.32049999999998</v>
      </c>
      <c r="AK353" s="18">
        <v>136.7784</v>
      </c>
      <c r="AL353" s="27">
        <f>Table2[[#This Row],[Direct Tax Revenue
Through Current FY]]+Table2[[#This Row],[Direct Tax Revenue
Next FY &amp; After]]</f>
        <v>399.09889999999996</v>
      </c>
      <c r="AM353" s="18">
        <v>58.765799999999999</v>
      </c>
      <c r="AN353" s="18">
        <v>466.53530000000001</v>
      </c>
      <c r="AO353" s="18">
        <v>255.5367</v>
      </c>
      <c r="AP353" s="18">
        <f>Table2[[#This Row],[Indirect  &amp; Induced Tax Revenue
Through Current FY]]+Table2[[#This Row],[Indirect  &amp; Induced Tax Revenue
Next FY &amp; After]]</f>
        <v>722.072</v>
      </c>
      <c r="AQ353" s="18">
        <v>90.220799999999997</v>
      </c>
      <c r="AR353" s="18">
        <v>728.85580000000004</v>
      </c>
      <c r="AS353" s="18">
        <v>392.31509999999997</v>
      </c>
      <c r="AT353" s="18">
        <f>Table2[[#This Row],[Total Tax Revenue Generated
Through Current FY]]+Table2[[#This Row],[Total Tax Revenues Generated 
Next FY &amp; After]]</f>
        <v>1121.1709000000001</v>
      </c>
      <c r="AU353" s="18">
        <f>VLOOKUP(A:A,[1]AssistancePivot!$1:$1048576,86,FALSE)</f>
        <v>0</v>
      </c>
      <c r="AV353" s="18">
        <v>0</v>
      </c>
      <c r="AW353" s="18">
        <v>0</v>
      </c>
      <c r="AX353" s="18">
        <v>0</v>
      </c>
      <c r="AY353" s="18">
        <v>0</v>
      </c>
      <c r="AZ353" s="18">
        <v>39.300800000000002</v>
      </c>
      <c r="BA353" s="18">
        <v>0</v>
      </c>
      <c r="BB353" s="18">
        <f>Table2[[#This Row],[MRT Savings
Through Current FY]]+Table2[[#This Row],[MRT Savings
Next FY &amp; After]]</f>
        <v>39.300800000000002</v>
      </c>
      <c r="BC353" s="18">
        <v>0</v>
      </c>
      <c r="BD353" s="18">
        <v>0</v>
      </c>
      <c r="BE353" s="18">
        <v>0</v>
      </c>
      <c r="BF353" s="18">
        <f>Table2[[#This Row],[ST Savings
Through Current FY]]+Table2[[#This Row],[ST Savings
Next FY &amp; After]]</f>
        <v>0</v>
      </c>
      <c r="BG353" s="18">
        <v>0</v>
      </c>
      <c r="BH353" s="18">
        <v>0</v>
      </c>
      <c r="BI353" s="18">
        <v>0</v>
      </c>
      <c r="BJ353" s="18">
        <f>Table2[[#This Row],[Energy Savings
Through Current FY]]+Table2[[#This Row],[Energy Savings
Next FY &amp; After]]</f>
        <v>0</v>
      </c>
      <c r="BK353" s="18">
        <v>0.42970000000000003</v>
      </c>
      <c r="BL353" s="18">
        <v>11.918799999999999</v>
      </c>
      <c r="BM353" s="18">
        <v>1.5207999999999999</v>
      </c>
      <c r="BN353" s="18">
        <f>Table2[[#This Row],[Bond Savings
Through Current FY]]+Table2[[#This Row],[Bond Savings
Next FY &amp; After]]</f>
        <v>13.439599999999999</v>
      </c>
      <c r="BO353" s="18">
        <v>0.42970000000000003</v>
      </c>
      <c r="BP353" s="18">
        <v>51.2196</v>
      </c>
      <c r="BQ353" s="18">
        <v>1.5207999999999999</v>
      </c>
      <c r="BR353" s="18">
        <f>Table2[[#This Row],[Total Savings
Through Current FY]]+Table2[[#This Row],[Total Savings
Next FY &amp; After]]</f>
        <v>52.740400000000001</v>
      </c>
      <c r="BS353" s="18">
        <v>0</v>
      </c>
      <c r="BT353" s="18">
        <v>0</v>
      </c>
      <c r="BU353" s="18">
        <v>0</v>
      </c>
      <c r="BV353" s="18">
        <f>Table2[[#This Row],[Recapture, Cancellation, or Reduction
Through Current FY]]+Table2[[#This Row],[Recapture, Cancellation, or Reduction
Next FY &amp; After]]</f>
        <v>0</v>
      </c>
      <c r="BW353" s="18">
        <v>0</v>
      </c>
      <c r="BX353" s="18">
        <v>0</v>
      </c>
      <c r="BY353" s="18">
        <v>0</v>
      </c>
      <c r="BZ353" s="18">
        <f>Table2[[#This Row],[Penalty Paid
Through Current FY]]+Table2[[#This Row],[Penalty Paid
Next FY &amp; After]]</f>
        <v>0</v>
      </c>
      <c r="CA353" s="18">
        <v>0</v>
      </c>
      <c r="CB353" s="18">
        <v>0</v>
      </c>
      <c r="CC353" s="18">
        <v>0</v>
      </c>
      <c r="CD353" s="18">
        <f>Table2[[#This Row],[Total Recapture &amp; Penalties
Through Current FY]]+Table2[[#This Row],[Total Recapture &amp; Penalties
Next FY &amp; After]]</f>
        <v>0</v>
      </c>
      <c r="CE353" s="18">
        <v>89.7911</v>
      </c>
      <c r="CF353" s="18">
        <v>677.63620000000003</v>
      </c>
      <c r="CG353" s="18">
        <v>390.79430000000002</v>
      </c>
      <c r="CH353" s="18">
        <f>Table2[[#This Row],[Total Net Tax Revenue Generated
Through Current FY]]+Table2[[#This Row],[Total Net Tax Revenue Generated
Next FY &amp; After]]</f>
        <v>1068.4304999999999</v>
      </c>
      <c r="CI353" s="18">
        <v>0</v>
      </c>
      <c r="CJ353" s="18">
        <v>0</v>
      </c>
      <c r="CK353" s="18">
        <v>0</v>
      </c>
      <c r="CL353" s="18">
        <v>0</v>
      </c>
      <c r="CM353" s="43">
        <v>0</v>
      </c>
      <c r="CN353" s="43">
        <v>0</v>
      </c>
      <c r="CO353" s="43">
        <v>0</v>
      </c>
      <c r="CP353" s="43">
        <v>19</v>
      </c>
      <c r="CQ353" s="43">
        <f>Table2[[#This Row],[Total Number of Industrial Jobs]]+Table2[[#This Row],[Total Number of Restaurant Jobs]]+Table2[[#This Row],[Total Number of Retail Jobs]]+Table2[[#This Row],[Total Number of Other Jobs]]</f>
        <v>19</v>
      </c>
      <c r="CR353" s="43">
        <v>0</v>
      </c>
      <c r="CS353" s="43">
        <v>0</v>
      </c>
      <c r="CT353" s="43">
        <v>0</v>
      </c>
      <c r="CU353" s="43">
        <v>0</v>
      </c>
      <c r="CV353" s="43">
        <f>Table2[[#This Row],[Number of Industrial Jobs Earning a Living Wage or more]]+Table2[[#This Row],[Number of Restaurant Jobs Earning a Living Wage or more]]+Table2[[#This Row],[Number of Retail Jobs Earning a Living Wage or more]]+Table2[[#This Row],[Number of Other Jobs Earning a Living Wage or more]]</f>
        <v>0</v>
      </c>
      <c r="CW353" s="47">
        <v>0</v>
      </c>
      <c r="CX353" s="47">
        <v>0</v>
      </c>
      <c r="CY353" s="47">
        <v>0</v>
      </c>
      <c r="CZ353" s="47">
        <v>0</v>
      </c>
      <c r="DA353" s="42">
        <v>0</v>
      </c>
      <c r="DB353" s="4"/>
      <c r="DE353" s="3"/>
      <c r="DF353" s="4"/>
      <c r="DG353" s="4"/>
      <c r="DH353" s="11"/>
      <c r="DI353" s="3"/>
      <c r="DJ353" s="1"/>
      <c r="DK353" s="1"/>
      <c r="DL353" s="1"/>
    </row>
    <row r="354" spans="1:116" x14ac:dyDescent="0.2">
      <c r="A354" s="12">
        <v>93287</v>
      </c>
      <c r="B354" s="14" t="s">
        <v>479</v>
      </c>
      <c r="C354" s="15" t="s">
        <v>1501</v>
      </c>
      <c r="D354" s="15" t="s">
        <v>481</v>
      </c>
      <c r="E354" s="25" t="s">
        <v>1694</v>
      </c>
      <c r="F354" s="26" t="s">
        <v>13</v>
      </c>
      <c r="G354" s="16">
        <v>7633000</v>
      </c>
      <c r="H354" s="14" t="s">
        <v>22</v>
      </c>
      <c r="I354" s="14" t="s">
        <v>480</v>
      </c>
      <c r="J354" s="12">
        <v>27</v>
      </c>
      <c r="K354" s="14" t="s">
        <v>20</v>
      </c>
      <c r="L354" s="15" t="s">
        <v>2117</v>
      </c>
      <c r="M354" s="15" t="s">
        <v>1940</v>
      </c>
      <c r="N354" s="15">
        <v>51324</v>
      </c>
      <c r="O354" s="15">
        <v>51324</v>
      </c>
      <c r="P354" s="13">
        <v>21</v>
      </c>
      <c r="Q354" s="13">
        <v>11</v>
      </c>
      <c r="R354" s="13">
        <v>0</v>
      </c>
      <c r="S354" s="13">
        <v>0</v>
      </c>
      <c r="T354" s="13">
        <v>0</v>
      </c>
      <c r="U354" s="13">
        <v>0</v>
      </c>
      <c r="V354" s="13">
        <v>103</v>
      </c>
      <c r="W354" s="13">
        <v>0</v>
      </c>
      <c r="X354" s="13">
        <v>0</v>
      </c>
      <c r="Y354" s="13">
        <v>103</v>
      </c>
      <c r="Z354" s="13">
        <v>103</v>
      </c>
      <c r="AA354" s="13">
        <v>86.40776699029125</v>
      </c>
      <c r="AB354" s="13" t="s">
        <v>16</v>
      </c>
      <c r="AC354" s="13" t="s">
        <v>17</v>
      </c>
      <c r="AD354" s="17">
        <v>0</v>
      </c>
      <c r="AE354" s="13">
        <v>0</v>
      </c>
      <c r="AF354" s="13">
        <v>0</v>
      </c>
      <c r="AG354" s="13">
        <v>0</v>
      </c>
      <c r="AH354" s="13">
        <v>0</v>
      </c>
      <c r="AI354" s="18">
        <v>1695.9503999999999</v>
      </c>
      <c r="AJ354" s="18">
        <v>7775.7761</v>
      </c>
      <c r="AK354" s="18">
        <v>6844.8095999999996</v>
      </c>
      <c r="AL354" s="27">
        <f>Table2[[#This Row],[Direct Tax Revenue
Through Current FY]]+Table2[[#This Row],[Direct Tax Revenue
Next FY &amp; After]]</f>
        <v>14620.5857</v>
      </c>
      <c r="AM354" s="18">
        <v>1703.759</v>
      </c>
      <c r="AN354" s="18">
        <v>6762.1633000000002</v>
      </c>
      <c r="AO354" s="18">
        <v>6876.3249999999998</v>
      </c>
      <c r="AP354" s="18">
        <f>Table2[[#This Row],[Indirect  &amp; Induced Tax Revenue
Through Current FY]]+Table2[[#This Row],[Indirect  &amp; Induced Tax Revenue
Next FY &amp; After]]</f>
        <v>13638.488300000001</v>
      </c>
      <c r="AQ354" s="18">
        <v>3399.7094000000002</v>
      </c>
      <c r="AR354" s="18">
        <v>14537.939399999999</v>
      </c>
      <c r="AS354" s="18">
        <v>13721.134599999999</v>
      </c>
      <c r="AT354" s="18">
        <f>Table2[[#This Row],[Total Tax Revenue Generated
Through Current FY]]+Table2[[#This Row],[Total Tax Revenues Generated 
Next FY &amp; After]]</f>
        <v>28259.074000000001</v>
      </c>
      <c r="AU354" s="18">
        <f>VLOOKUP(A:A,[1]AssistancePivot!$1:$1048576,86,FALSE)</f>
        <v>90.742800000000003</v>
      </c>
      <c r="AV354" s="18">
        <v>665.47349999999994</v>
      </c>
      <c r="AW354" s="18">
        <v>366.2355</v>
      </c>
      <c r="AX354" s="18">
        <v>1031.7089999999998</v>
      </c>
      <c r="AY354" s="18">
        <v>0</v>
      </c>
      <c r="AZ354" s="18">
        <v>91.106399999999994</v>
      </c>
      <c r="BA354" s="18">
        <v>0</v>
      </c>
      <c r="BB354" s="18">
        <f>Table2[[#This Row],[MRT Savings
Through Current FY]]+Table2[[#This Row],[MRT Savings
Next FY &amp; After]]</f>
        <v>91.106399999999994</v>
      </c>
      <c r="BC354" s="18">
        <v>0</v>
      </c>
      <c r="BD354" s="18">
        <v>0</v>
      </c>
      <c r="BE354" s="18">
        <v>0</v>
      </c>
      <c r="BF354" s="18">
        <f>Table2[[#This Row],[ST Savings
Through Current FY]]+Table2[[#This Row],[ST Savings
Next FY &amp; After]]</f>
        <v>0</v>
      </c>
      <c r="BG354" s="18">
        <v>0</v>
      </c>
      <c r="BH354" s="18">
        <v>0</v>
      </c>
      <c r="BI354" s="18">
        <v>0</v>
      </c>
      <c r="BJ354" s="18">
        <f>Table2[[#This Row],[Energy Savings
Through Current FY]]+Table2[[#This Row],[Energy Savings
Next FY &amp; After]]</f>
        <v>0</v>
      </c>
      <c r="BK354" s="18">
        <v>0</v>
      </c>
      <c r="BL354" s="18">
        <v>0</v>
      </c>
      <c r="BM354" s="18">
        <v>0</v>
      </c>
      <c r="BN354" s="18">
        <f>Table2[[#This Row],[Bond Savings
Through Current FY]]+Table2[[#This Row],[Bond Savings
Next FY &amp; After]]</f>
        <v>0</v>
      </c>
      <c r="BO354" s="18">
        <v>90.742800000000003</v>
      </c>
      <c r="BP354" s="18">
        <v>756.57989999999995</v>
      </c>
      <c r="BQ354" s="18">
        <v>366.2355</v>
      </c>
      <c r="BR354" s="18">
        <f>Table2[[#This Row],[Total Savings
Through Current FY]]+Table2[[#This Row],[Total Savings
Next FY &amp; After]]</f>
        <v>1122.8154</v>
      </c>
      <c r="BS354" s="18">
        <v>0</v>
      </c>
      <c r="BT354" s="18">
        <v>0</v>
      </c>
      <c r="BU354" s="18">
        <v>0</v>
      </c>
      <c r="BV354" s="18">
        <f>Table2[[#This Row],[Recapture, Cancellation, or Reduction
Through Current FY]]+Table2[[#This Row],[Recapture, Cancellation, or Reduction
Next FY &amp; After]]</f>
        <v>0</v>
      </c>
      <c r="BW354" s="18">
        <v>0</v>
      </c>
      <c r="BX354" s="18">
        <v>0</v>
      </c>
      <c r="BY354" s="18">
        <v>0</v>
      </c>
      <c r="BZ354" s="18">
        <f>Table2[[#This Row],[Penalty Paid
Through Current FY]]+Table2[[#This Row],[Penalty Paid
Next FY &amp; After]]</f>
        <v>0</v>
      </c>
      <c r="CA354" s="18">
        <v>0</v>
      </c>
      <c r="CB354" s="18">
        <v>0</v>
      </c>
      <c r="CC354" s="18">
        <v>0</v>
      </c>
      <c r="CD354" s="18">
        <f>Table2[[#This Row],[Total Recapture &amp; Penalties
Through Current FY]]+Table2[[#This Row],[Total Recapture &amp; Penalties
Next FY &amp; After]]</f>
        <v>0</v>
      </c>
      <c r="CE354" s="18">
        <v>3308.9666000000002</v>
      </c>
      <c r="CF354" s="18">
        <v>13781.3595</v>
      </c>
      <c r="CG354" s="18">
        <v>13354.899100000001</v>
      </c>
      <c r="CH354" s="18">
        <f>Table2[[#This Row],[Total Net Tax Revenue Generated
Through Current FY]]+Table2[[#This Row],[Total Net Tax Revenue Generated
Next FY &amp; After]]</f>
        <v>27136.258600000001</v>
      </c>
      <c r="CI354" s="18">
        <v>0</v>
      </c>
      <c r="CJ354" s="18">
        <v>0</v>
      </c>
      <c r="CK354" s="18">
        <v>0</v>
      </c>
      <c r="CL354" s="18">
        <v>0</v>
      </c>
      <c r="CM354" s="43">
        <v>0</v>
      </c>
      <c r="CN354" s="43">
        <v>0</v>
      </c>
      <c r="CO354" s="43">
        <v>0</v>
      </c>
      <c r="CP354" s="43">
        <v>0</v>
      </c>
      <c r="CQ354" s="43">
        <f>Table2[[#This Row],[Total Number of Industrial Jobs]]+Table2[[#This Row],[Total Number of Restaurant Jobs]]+Table2[[#This Row],[Total Number of Retail Jobs]]+Table2[[#This Row],[Total Number of Other Jobs]]</f>
        <v>0</v>
      </c>
      <c r="CR354" s="43">
        <v>0</v>
      </c>
      <c r="CS354" s="43">
        <v>0</v>
      </c>
      <c r="CT354" s="43">
        <v>0</v>
      </c>
      <c r="CU354" s="43">
        <v>0</v>
      </c>
      <c r="CV354" s="43">
        <f>Table2[[#This Row],[Number of Industrial Jobs Earning a Living Wage or more]]+Table2[[#This Row],[Number of Restaurant Jobs Earning a Living Wage or more]]+Table2[[#This Row],[Number of Retail Jobs Earning a Living Wage or more]]+Table2[[#This Row],[Number of Other Jobs Earning a Living Wage or more]]</f>
        <v>0</v>
      </c>
      <c r="CW354" s="47">
        <v>0</v>
      </c>
      <c r="CX354" s="47">
        <v>0</v>
      </c>
      <c r="CY354" s="47">
        <v>0</v>
      </c>
      <c r="CZ354" s="47">
        <v>0</v>
      </c>
      <c r="DA354" s="42"/>
      <c r="DB354" s="4"/>
      <c r="DE354" s="3"/>
      <c r="DF354" s="4"/>
      <c r="DG354" s="4"/>
      <c r="DH354" s="11"/>
      <c r="DI354" s="3"/>
      <c r="DJ354" s="1"/>
      <c r="DK354" s="1"/>
      <c r="DL354" s="1"/>
    </row>
    <row r="355" spans="1:116" x14ac:dyDescent="0.2">
      <c r="A355" s="12">
        <v>94059</v>
      </c>
      <c r="B355" s="14" t="s">
        <v>875</v>
      </c>
      <c r="C355" s="15" t="s">
        <v>1509</v>
      </c>
      <c r="D355" s="15" t="s">
        <v>877</v>
      </c>
      <c r="E355" s="25" t="s">
        <v>1734</v>
      </c>
      <c r="F355" s="26" t="s">
        <v>477</v>
      </c>
      <c r="G355" s="16">
        <v>65230000</v>
      </c>
      <c r="H355" s="14" t="s">
        <v>229</v>
      </c>
      <c r="I355" s="14" t="s">
        <v>876</v>
      </c>
      <c r="J355" s="12">
        <v>24</v>
      </c>
      <c r="K355" s="14" t="s">
        <v>20</v>
      </c>
      <c r="L355" s="15" t="s">
        <v>2268</v>
      </c>
      <c r="M355" s="15" t="s">
        <v>1902</v>
      </c>
      <c r="N355" s="15">
        <v>2567000</v>
      </c>
      <c r="O355" s="15">
        <v>2096206</v>
      </c>
      <c r="P355" s="13">
        <v>18</v>
      </c>
      <c r="Q355" s="13">
        <v>0</v>
      </c>
      <c r="R355" s="13">
        <v>0</v>
      </c>
      <c r="S355" s="13">
        <v>5</v>
      </c>
      <c r="T355" s="13">
        <v>5</v>
      </c>
      <c r="U355" s="13">
        <v>0</v>
      </c>
      <c r="V355" s="13">
        <v>6</v>
      </c>
      <c r="W355" s="13">
        <v>15</v>
      </c>
      <c r="X355" s="13">
        <v>0</v>
      </c>
      <c r="Y355" s="13">
        <v>31</v>
      </c>
      <c r="Z355" s="13">
        <v>25</v>
      </c>
      <c r="AA355" s="13">
        <v>6.4516129032258061</v>
      </c>
      <c r="AB355" s="13" t="s">
        <v>16</v>
      </c>
      <c r="AC355" s="13" t="s">
        <v>17</v>
      </c>
      <c r="AD355" s="17">
        <v>0</v>
      </c>
      <c r="AE355" s="13">
        <v>0</v>
      </c>
      <c r="AF355" s="13">
        <v>0</v>
      </c>
      <c r="AG355" s="13">
        <v>0</v>
      </c>
      <c r="AH355" s="13">
        <v>0</v>
      </c>
      <c r="AI355" s="18">
        <v>53.928100000000001</v>
      </c>
      <c r="AJ355" s="18">
        <v>270.22320000000002</v>
      </c>
      <c r="AK355" s="18">
        <v>562.23569999999995</v>
      </c>
      <c r="AL355" s="27">
        <f>Table2[[#This Row],[Direct Tax Revenue
Through Current FY]]+Table2[[#This Row],[Direct Tax Revenue
Next FY &amp; After]]</f>
        <v>832.45889999999997</v>
      </c>
      <c r="AM355" s="18">
        <v>96.792900000000003</v>
      </c>
      <c r="AN355" s="18">
        <v>518.64329999999995</v>
      </c>
      <c r="AO355" s="18">
        <v>1009.1314</v>
      </c>
      <c r="AP355" s="18">
        <f>Table2[[#This Row],[Indirect  &amp; Induced Tax Revenue
Through Current FY]]+Table2[[#This Row],[Indirect  &amp; Induced Tax Revenue
Next FY &amp; After]]</f>
        <v>1527.7746999999999</v>
      </c>
      <c r="AQ355" s="18">
        <v>150.721</v>
      </c>
      <c r="AR355" s="18">
        <v>788.86649999999997</v>
      </c>
      <c r="AS355" s="18">
        <v>1571.3670999999999</v>
      </c>
      <c r="AT355" s="18">
        <f>Table2[[#This Row],[Total Tax Revenue Generated
Through Current FY]]+Table2[[#This Row],[Total Tax Revenues Generated 
Next FY &amp; After]]</f>
        <v>2360.2336</v>
      </c>
      <c r="AU355" s="18">
        <f>VLOOKUP(A:A,[1]AssistancePivot!$1:$1048576,86,FALSE)</f>
        <v>0</v>
      </c>
      <c r="AV355" s="18">
        <v>0</v>
      </c>
      <c r="AW355" s="18">
        <v>0</v>
      </c>
      <c r="AX355" s="18">
        <v>0</v>
      </c>
      <c r="AY355" s="18">
        <v>0</v>
      </c>
      <c r="AZ355" s="18">
        <v>0</v>
      </c>
      <c r="BA355" s="18">
        <v>0</v>
      </c>
      <c r="BB355" s="18">
        <f>Table2[[#This Row],[MRT Savings
Through Current FY]]+Table2[[#This Row],[MRT Savings
Next FY &amp; After]]</f>
        <v>0</v>
      </c>
      <c r="BC355" s="18">
        <v>0</v>
      </c>
      <c r="BD355" s="18">
        <v>0</v>
      </c>
      <c r="BE355" s="18">
        <v>0</v>
      </c>
      <c r="BF355" s="18">
        <f>Table2[[#This Row],[ST Savings
Through Current FY]]+Table2[[#This Row],[ST Savings
Next FY &amp; After]]</f>
        <v>0</v>
      </c>
      <c r="BG355" s="18">
        <v>0</v>
      </c>
      <c r="BH355" s="18">
        <v>0</v>
      </c>
      <c r="BI355" s="18">
        <v>0</v>
      </c>
      <c r="BJ355" s="18">
        <f>Table2[[#This Row],[Energy Savings
Through Current FY]]+Table2[[#This Row],[Energy Savings
Next FY &amp; After]]</f>
        <v>0</v>
      </c>
      <c r="BK355" s="18">
        <v>49.385300000000001</v>
      </c>
      <c r="BL355" s="18">
        <v>315.17570000000001</v>
      </c>
      <c r="BM355" s="18">
        <v>372.19729999999998</v>
      </c>
      <c r="BN355" s="18">
        <f>Table2[[#This Row],[Bond Savings
Through Current FY]]+Table2[[#This Row],[Bond Savings
Next FY &amp; After]]</f>
        <v>687.37300000000005</v>
      </c>
      <c r="BO355" s="18">
        <v>49.385300000000001</v>
      </c>
      <c r="BP355" s="18">
        <v>315.17570000000001</v>
      </c>
      <c r="BQ355" s="18">
        <v>372.19729999999998</v>
      </c>
      <c r="BR355" s="18">
        <f>Table2[[#This Row],[Total Savings
Through Current FY]]+Table2[[#This Row],[Total Savings
Next FY &amp; After]]</f>
        <v>687.37300000000005</v>
      </c>
      <c r="BS355" s="18">
        <v>0</v>
      </c>
      <c r="BT355" s="18">
        <v>0</v>
      </c>
      <c r="BU355" s="18">
        <v>0</v>
      </c>
      <c r="BV355" s="18">
        <f>Table2[[#This Row],[Recapture, Cancellation, or Reduction
Through Current FY]]+Table2[[#This Row],[Recapture, Cancellation, or Reduction
Next FY &amp; After]]</f>
        <v>0</v>
      </c>
      <c r="BW355" s="18">
        <v>0</v>
      </c>
      <c r="BX355" s="18">
        <v>0</v>
      </c>
      <c r="BY355" s="18">
        <v>0</v>
      </c>
      <c r="BZ355" s="18">
        <f>Table2[[#This Row],[Penalty Paid
Through Current FY]]+Table2[[#This Row],[Penalty Paid
Next FY &amp; After]]</f>
        <v>0</v>
      </c>
      <c r="CA355" s="18">
        <v>0</v>
      </c>
      <c r="CB355" s="18">
        <v>0</v>
      </c>
      <c r="CC355" s="18">
        <v>0</v>
      </c>
      <c r="CD355" s="18">
        <f>Table2[[#This Row],[Total Recapture &amp; Penalties
Through Current FY]]+Table2[[#This Row],[Total Recapture &amp; Penalties
Next FY &amp; After]]</f>
        <v>0</v>
      </c>
      <c r="CE355" s="18">
        <v>101.3357</v>
      </c>
      <c r="CF355" s="18">
        <v>473.69080000000002</v>
      </c>
      <c r="CG355" s="18">
        <v>1199.1697999999999</v>
      </c>
      <c r="CH355" s="18">
        <f>Table2[[#This Row],[Total Net Tax Revenue Generated
Through Current FY]]+Table2[[#This Row],[Total Net Tax Revenue Generated
Next FY &amp; After]]</f>
        <v>1672.8606</v>
      </c>
      <c r="CI355" s="18">
        <v>0</v>
      </c>
      <c r="CJ355" s="18">
        <v>0</v>
      </c>
      <c r="CK355" s="18">
        <v>0</v>
      </c>
      <c r="CL355" s="18">
        <v>0</v>
      </c>
      <c r="CM355" s="43">
        <v>0</v>
      </c>
      <c r="CN355" s="43">
        <v>0</v>
      </c>
      <c r="CO355" s="43">
        <v>0</v>
      </c>
      <c r="CP355" s="43">
        <v>0</v>
      </c>
      <c r="CQ355" s="43">
        <f>Table2[[#This Row],[Total Number of Industrial Jobs]]+Table2[[#This Row],[Total Number of Restaurant Jobs]]+Table2[[#This Row],[Total Number of Retail Jobs]]+Table2[[#This Row],[Total Number of Other Jobs]]</f>
        <v>0</v>
      </c>
      <c r="CR355" s="43">
        <v>0</v>
      </c>
      <c r="CS355" s="43">
        <v>0</v>
      </c>
      <c r="CT355" s="43">
        <v>0</v>
      </c>
      <c r="CU355" s="43">
        <v>0</v>
      </c>
      <c r="CV355" s="43">
        <f>Table2[[#This Row],[Number of Industrial Jobs Earning a Living Wage or more]]+Table2[[#This Row],[Number of Restaurant Jobs Earning a Living Wage or more]]+Table2[[#This Row],[Number of Retail Jobs Earning a Living Wage or more]]+Table2[[#This Row],[Number of Other Jobs Earning a Living Wage or more]]</f>
        <v>0</v>
      </c>
      <c r="CW355" s="47">
        <v>0</v>
      </c>
      <c r="CX355" s="47">
        <v>0</v>
      </c>
      <c r="CY355" s="47">
        <v>0</v>
      </c>
      <c r="CZ355" s="47">
        <v>0</v>
      </c>
      <c r="DA355" s="42"/>
      <c r="DB355" s="4"/>
      <c r="DE355" s="3"/>
      <c r="DF355" s="4"/>
      <c r="DG355" s="4"/>
      <c r="DH355" s="11"/>
      <c r="DI355" s="3"/>
      <c r="DJ355" s="1"/>
      <c r="DK355" s="1"/>
      <c r="DL355" s="1"/>
    </row>
    <row r="356" spans="1:116" x14ac:dyDescent="0.2">
      <c r="A356" s="12">
        <v>93176</v>
      </c>
      <c r="B356" s="14" t="s">
        <v>393</v>
      </c>
      <c r="C356" s="15" t="s">
        <v>1572</v>
      </c>
      <c r="D356" s="15" t="s">
        <v>396</v>
      </c>
      <c r="E356" s="25" t="s">
        <v>1689</v>
      </c>
      <c r="F356" s="26" t="s">
        <v>395</v>
      </c>
      <c r="G356" s="16">
        <v>896932088</v>
      </c>
      <c r="H356" s="14" t="s">
        <v>72</v>
      </c>
      <c r="I356" s="14" t="s">
        <v>394</v>
      </c>
      <c r="J356" s="12">
        <v>21</v>
      </c>
      <c r="K356" s="14" t="s">
        <v>20</v>
      </c>
      <c r="L356" s="15" t="s">
        <v>2082</v>
      </c>
      <c r="M356" s="15" t="s">
        <v>2083</v>
      </c>
      <c r="N356" s="15">
        <v>0</v>
      </c>
      <c r="O356" s="15">
        <v>0</v>
      </c>
      <c r="P356" s="13">
        <v>0</v>
      </c>
      <c r="Q356" s="13">
        <v>2209</v>
      </c>
      <c r="R356" s="13">
        <v>0</v>
      </c>
      <c r="S356" s="13">
        <v>2545</v>
      </c>
      <c r="T356" s="13">
        <v>37</v>
      </c>
      <c r="U356" s="13">
        <v>38</v>
      </c>
      <c r="V356" s="13">
        <v>634</v>
      </c>
      <c r="W356" s="13">
        <v>0</v>
      </c>
      <c r="X356" s="13">
        <v>0</v>
      </c>
      <c r="Y356" s="13">
        <v>3254</v>
      </c>
      <c r="Z356" s="13">
        <v>1962</v>
      </c>
      <c r="AA356" s="13">
        <v>24.031960663798401</v>
      </c>
      <c r="AB356" s="13" t="s">
        <v>16</v>
      </c>
      <c r="AC356" s="13" t="s">
        <v>17</v>
      </c>
      <c r="AD356" s="17">
        <v>377</v>
      </c>
      <c r="AE356" s="13">
        <v>979</v>
      </c>
      <c r="AF356" s="13">
        <v>77</v>
      </c>
      <c r="AG356" s="13">
        <v>34</v>
      </c>
      <c r="AH356" s="13">
        <v>127</v>
      </c>
      <c r="AI356" s="18">
        <v>4818.3284000000003</v>
      </c>
      <c r="AJ356" s="18">
        <v>87393.093299999993</v>
      </c>
      <c r="AK356" s="18">
        <v>34115.184699999998</v>
      </c>
      <c r="AL356" s="27">
        <f>Table2[[#This Row],[Direct Tax Revenue
Through Current FY]]+Table2[[#This Row],[Direct Tax Revenue
Next FY &amp; After]]</f>
        <v>121508.27799999999</v>
      </c>
      <c r="AM356" s="18">
        <v>6405.7749999999996</v>
      </c>
      <c r="AN356" s="18">
        <v>99543.804799999998</v>
      </c>
      <c r="AO356" s="18">
        <v>45354.775199999996</v>
      </c>
      <c r="AP356" s="18">
        <f>Table2[[#This Row],[Indirect  &amp; Induced Tax Revenue
Through Current FY]]+Table2[[#This Row],[Indirect  &amp; Induced Tax Revenue
Next FY &amp; After]]</f>
        <v>144898.57999999999</v>
      </c>
      <c r="AQ356" s="18">
        <v>11224.1034</v>
      </c>
      <c r="AR356" s="18">
        <v>186936.89809999999</v>
      </c>
      <c r="AS356" s="18">
        <v>79469.959900000002</v>
      </c>
      <c r="AT356" s="18">
        <f>Table2[[#This Row],[Total Tax Revenue Generated
Through Current FY]]+Table2[[#This Row],[Total Tax Revenues Generated 
Next FY &amp; After]]</f>
        <v>266406.85800000001</v>
      </c>
      <c r="AU356" s="18">
        <f>VLOOKUP(A:A,[1]AssistancePivot!$1:$1048576,86,FALSE)</f>
        <v>62006.137999999999</v>
      </c>
      <c r="AV356" s="18">
        <v>126390.49709999999</v>
      </c>
      <c r="AW356" s="18">
        <v>439021.72450000001</v>
      </c>
      <c r="AX356" s="18">
        <v>565412.22160000005</v>
      </c>
      <c r="AY356" s="18">
        <v>0</v>
      </c>
      <c r="AZ356" s="18">
        <v>25181.362400000002</v>
      </c>
      <c r="BA356" s="18">
        <v>0</v>
      </c>
      <c r="BB356" s="18">
        <f>Table2[[#This Row],[MRT Savings
Through Current FY]]+Table2[[#This Row],[MRT Savings
Next FY &amp; After]]</f>
        <v>25181.362400000002</v>
      </c>
      <c r="BC356" s="18">
        <v>1966.7950000000001</v>
      </c>
      <c r="BD356" s="18">
        <v>8295.1651000000002</v>
      </c>
      <c r="BE356" s="18">
        <v>0</v>
      </c>
      <c r="BF356" s="18">
        <f>Table2[[#This Row],[ST Savings
Through Current FY]]+Table2[[#This Row],[ST Savings
Next FY &amp; After]]</f>
        <v>8295.1651000000002</v>
      </c>
      <c r="BG356" s="18">
        <v>0</v>
      </c>
      <c r="BH356" s="18">
        <v>0</v>
      </c>
      <c r="BI356" s="18">
        <v>0</v>
      </c>
      <c r="BJ356" s="18">
        <f>Table2[[#This Row],[Energy Savings
Through Current FY]]+Table2[[#This Row],[Energy Savings
Next FY &amp; After]]</f>
        <v>0</v>
      </c>
      <c r="BK356" s="18">
        <v>500.3845</v>
      </c>
      <c r="BL356" s="18">
        <v>5284.7862999999998</v>
      </c>
      <c r="BM356" s="18">
        <v>2472.0495999999998</v>
      </c>
      <c r="BN356" s="18">
        <f>Table2[[#This Row],[Bond Savings
Through Current FY]]+Table2[[#This Row],[Bond Savings
Next FY &amp; After]]</f>
        <v>7756.8359</v>
      </c>
      <c r="BO356" s="18">
        <v>64473.317499999997</v>
      </c>
      <c r="BP356" s="18">
        <v>165151.81090000001</v>
      </c>
      <c r="BQ356" s="18">
        <v>441493.77409999998</v>
      </c>
      <c r="BR356" s="18">
        <f>Table2[[#This Row],[Total Savings
Through Current FY]]+Table2[[#This Row],[Total Savings
Next FY &amp; After]]</f>
        <v>606645.58499999996</v>
      </c>
      <c r="BS356" s="18">
        <v>20.096499999999999</v>
      </c>
      <c r="BT356" s="18">
        <v>11.5075</v>
      </c>
      <c r="BU356" s="18">
        <v>0</v>
      </c>
      <c r="BV356" s="18">
        <f>Table2[[#This Row],[Recapture, Cancellation, or Reduction
Through Current FY]]+Table2[[#This Row],[Recapture, Cancellation, or Reduction
Next FY &amp; After]]</f>
        <v>11.5075</v>
      </c>
      <c r="BW356" s="18">
        <v>0</v>
      </c>
      <c r="BX356" s="18">
        <v>0</v>
      </c>
      <c r="BY356" s="18">
        <v>0</v>
      </c>
      <c r="BZ356" s="18">
        <f>Table2[[#This Row],[Penalty Paid
Through Current FY]]+Table2[[#This Row],[Penalty Paid
Next FY &amp; After]]</f>
        <v>0</v>
      </c>
      <c r="CA356" s="18">
        <v>20.096499999999999</v>
      </c>
      <c r="CB356" s="18">
        <v>11.5075</v>
      </c>
      <c r="CC356" s="18">
        <v>0</v>
      </c>
      <c r="CD356" s="18">
        <f>Table2[[#This Row],[Total Recapture &amp; Penalties
Through Current FY]]+Table2[[#This Row],[Total Recapture &amp; Penalties
Next FY &amp; After]]</f>
        <v>11.5075</v>
      </c>
      <c r="CE356" s="18">
        <v>-53229.117599999998</v>
      </c>
      <c r="CF356" s="18">
        <v>21796.594700000001</v>
      </c>
      <c r="CG356" s="18">
        <v>-362023.81420000002</v>
      </c>
      <c r="CH356" s="18">
        <f>Table2[[#This Row],[Total Net Tax Revenue Generated
Through Current FY]]+Table2[[#This Row],[Total Net Tax Revenue Generated
Next FY &amp; After]]</f>
        <v>-340227.21950000001</v>
      </c>
      <c r="CI356" s="18">
        <v>0</v>
      </c>
      <c r="CJ356" s="18">
        <v>0</v>
      </c>
      <c r="CK356" s="18">
        <v>0</v>
      </c>
      <c r="CL356" s="18">
        <v>0</v>
      </c>
      <c r="CM356" s="43">
        <v>0</v>
      </c>
      <c r="CN356" s="43">
        <v>0</v>
      </c>
      <c r="CO356" s="43">
        <v>0</v>
      </c>
      <c r="CP356" s="43">
        <v>0</v>
      </c>
      <c r="CQ356" s="43">
        <f>Table2[[#This Row],[Total Number of Industrial Jobs]]+Table2[[#This Row],[Total Number of Restaurant Jobs]]+Table2[[#This Row],[Total Number of Retail Jobs]]+Table2[[#This Row],[Total Number of Other Jobs]]</f>
        <v>0</v>
      </c>
      <c r="CR356" s="43">
        <v>0</v>
      </c>
      <c r="CS356" s="43">
        <v>0</v>
      </c>
      <c r="CT356" s="43">
        <v>0</v>
      </c>
      <c r="CU356" s="43">
        <v>0</v>
      </c>
      <c r="CV356" s="43">
        <f>Table2[[#This Row],[Number of Industrial Jobs Earning a Living Wage or more]]+Table2[[#This Row],[Number of Restaurant Jobs Earning a Living Wage or more]]+Table2[[#This Row],[Number of Retail Jobs Earning a Living Wage or more]]+Table2[[#This Row],[Number of Other Jobs Earning a Living Wage or more]]</f>
        <v>0</v>
      </c>
      <c r="CW356" s="47">
        <v>0</v>
      </c>
      <c r="CX356" s="47">
        <v>0</v>
      </c>
      <c r="CY356" s="47">
        <v>0</v>
      </c>
      <c r="CZ356" s="47">
        <v>0</v>
      </c>
      <c r="DA356" s="42"/>
      <c r="DB356" s="4"/>
      <c r="DE356" s="3"/>
      <c r="DF356" s="4"/>
      <c r="DG356" s="4"/>
      <c r="DH356" s="11"/>
      <c r="DI356" s="3"/>
      <c r="DJ356" s="1"/>
      <c r="DK356" s="1"/>
      <c r="DL356" s="1"/>
    </row>
    <row r="357" spans="1:116" x14ac:dyDescent="0.2">
      <c r="A357" s="12">
        <v>92928</v>
      </c>
      <c r="B357" s="14" t="s">
        <v>315</v>
      </c>
      <c r="C357" s="15" t="s">
        <v>1559</v>
      </c>
      <c r="D357" s="15" t="s">
        <v>317</v>
      </c>
      <c r="E357" s="25" t="s">
        <v>1683</v>
      </c>
      <c r="F357" s="26" t="s">
        <v>13</v>
      </c>
      <c r="G357" s="16">
        <v>3250000</v>
      </c>
      <c r="H357" s="14" t="s">
        <v>318</v>
      </c>
      <c r="I357" s="14" t="s">
        <v>316</v>
      </c>
      <c r="J357" s="12">
        <v>30</v>
      </c>
      <c r="K357" s="14" t="s">
        <v>20</v>
      </c>
      <c r="L357" s="15" t="s">
        <v>1954</v>
      </c>
      <c r="M357" s="15" t="s">
        <v>1973</v>
      </c>
      <c r="N357" s="15">
        <v>37753</v>
      </c>
      <c r="O357" s="15">
        <v>37575</v>
      </c>
      <c r="P357" s="13">
        <v>0</v>
      </c>
      <c r="Q357" s="13">
        <v>11</v>
      </c>
      <c r="R357" s="13">
        <v>0</v>
      </c>
      <c r="S357" s="13">
        <v>0</v>
      </c>
      <c r="T357" s="13">
        <v>0</v>
      </c>
      <c r="U357" s="13">
        <v>0</v>
      </c>
      <c r="V357" s="13">
        <v>52</v>
      </c>
      <c r="W357" s="13">
        <v>0</v>
      </c>
      <c r="X357" s="13">
        <v>0</v>
      </c>
      <c r="Y357" s="13">
        <v>52</v>
      </c>
      <c r="Z357" s="13">
        <v>52</v>
      </c>
      <c r="AA357" s="13">
        <v>92.307692307692307</v>
      </c>
      <c r="AB357" s="13" t="s">
        <v>16</v>
      </c>
      <c r="AC357" s="13" t="s">
        <v>17</v>
      </c>
      <c r="AD357" s="17">
        <v>0</v>
      </c>
      <c r="AE357" s="13">
        <v>0</v>
      </c>
      <c r="AF357" s="13">
        <v>0</v>
      </c>
      <c r="AG357" s="13">
        <v>0</v>
      </c>
      <c r="AH357" s="13">
        <v>0</v>
      </c>
      <c r="AI357" s="18">
        <v>1099.6550999999999</v>
      </c>
      <c r="AJ357" s="18">
        <v>11437.290800000001</v>
      </c>
      <c r="AK357" s="18">
        <v>2287.5065</v>
      </c>
      <c r="AL357" s="27">
        <f>Table2[[#This Row],[Direct Tax Revenue
Through Current FY]]+Table2[[#This Row],[Direct Tax Revenue
Next FY &amp; After]]</f>
        <v>13724.7973</v>
      </c>
      <c r="AM357" s="18">
        <v>554.82380000000001</v>
      </c>
      <c r="AN357" s="18">
        <v>7213.6629999999996</v>
      </c>
      <c r="AO357" s="18">
        <v>1154.1464000000001</v>
      </c>
      <c r="AP357" s="18">
        <f>Table2[[#This Row],[Indirect  &amp; Induced Tax Revenue
Through Current FY]]+Table2[[#This Row],[Indirect  &amp; Induced Tax Revenue
Next FY &amp; After]]</f>
        <v>8367.8094000000001</v>
      </c>
      <c r="AQ357" s="18">
        <v>1654.4789000000001</v>
      </c>
      <c r="AR357" s="18">
        <v>18650.953799999999</v>
      </c>
      <c r="AS357" s="18">
        <v>3441.6529</v>
      </c>
      <c r="AT357" s="18">
        <f>Table2[[#This Row],[Total Tax Revenue Generated
Through Current FY]]+Table2[[#This Row],[Total Tax Revenues Generated 
Next FY &amp; After]]</f>
        <v>22092.6067</v>
      </c>
      <c r="AU357" s="18">
        <f>VLOOKUP(A:A,[1]AssistancePivot!$1:$1048576,86,FALSE)</f>
        <v>101.461</v>
      </c>
      <c r="AV357" s="18">
        <v>772.41079999999999</v>
      </c>
      <c r="AW357" s="18">
        <v>211.05940000000001</v>
      </c>
      <c r="AX357" s="18">
        <v>983.47019999999998</v>
      </c>
      <c r="AY357" s="18">
        <v>0</v>
      </c>
      <c r="AZ357" s="18">
        <v>49.476900000000001</v>
      </c>
      <c r="BA357" s="18">
        <v>0</v>
      </c>
      <c r="BB357" s="18">
        <f>Table2[[#This Row],[MRT Savings
Through Current FY]]+Table2[[#This Row],[MRT Savings
Next FY &amp; After]]</f>
        <v>49.476900000000001</v>
      </c>
      <c r="BC357" s="18">
        <v>0</v>
      </c>
      <c r="BD357" s="18">
        <v>0</v>
      </c>
      <c r="BE357" s="18">
        <v>0</v>
      </c>
      <c r="BF357" s="18">
        <f>Table2[[#This Row],[ST Savings
Through Current FY]]+Table2[[#This Row],[ST Savings
Next FY &amp; After]]</f>
        <v>0</v>
      </c>
      <c r="BG357" s="18">
        <v>0</v>
      </c>
      <c r="BH357" s="18">
        <v>1.5926</v>
      </c>
      <c r="BI357" s="18">
        <v>0</v>
      </c>
      <c r="BJ357" s="18">
        <f>Table2[[#This Row],[Energy Savings
Through Current FY]]+Table2[[#This Row],[Energy Savings
Next FY &amp; After]]</f>
        <v>1.5926</v>
      </c>
      <c r="BK357" s="18">
        <v>0</v>
      </c>
      <c r="BL357" s="18">
        <v>0</v>
      </c>
      <c r="BM357" s="18">
        <v>0</v>
      </c>
      <c r="BN357" s="18">
        <f>Table2[[#This Row],[Bond Savings
Through Current FY]]+Table2[[#This Row],[Bond Savings
Next FY &amp; After]]</f>
        <v>0</v>
      </c>
      <c r="BO357" s="18">
        <v>101.461</v>
      </c>
      <c r="BP357" s="18">
        <v>823.48030000000006</v>
      </c>
      <c r="BQ357" s="18">
        <v>211.05940000000001</v>
      </c>
      <c r="BR357" s="18">
        <f>Table2[[#This Row],[Total Savings
Through Current FY]]+Table2[[#This Row],[Total Savings
Next FY &amp; After]]</f>
        <v>1034.5397</v>
      </c>
      <c r="BS357" s="18">
        <v>0</v>
      </c>
      <c r="BT357" s="18">
        <v>0</v>
      </c>
      <c r="BU357" s="18">
        <v>0</v>
      </c>
      <c r="BV357" s="18">
        <f>Table2[[#This Row],[Recapture, Cancellation, or Reduction
Through Current FY]]+Table2[[#This Row],[Recapture, Cancellation, or Reduction
Next FY &amp; After]]</f>
        <v>0</v>
      </c>
      <c r="BW357" s="18">
        <v>0</v>
      </c>
      <c r="BX357" s="18">
        <v>0</v>
      </c>
      <c r="BY357" s="18">
        <v>0</v>
      </c>
      <c r="BZ357" s="18">
        <f>Table2[[#This Row],[Penalty Paid
Through Current FY]]+Table2[[#This Row],[Penalty Paid
Next FY &amp; After]]</f>
        <v>0</v>
      </c>
      <c r="CA357" s="18">
        <v>0</v>
      </c>
      <c r="CB357" s="18">
        <v>0</v>
      </c>
      <c r="CC357" s="18">
        <v>0</v>
      </c>
      <c r="CD357" s="18">
        <f>Table2[[#This Row],[Total Recapture &amp; Penalties
Through Current FY]]+Table2[[#This Row],[Total Recapture &amp; Penalties
Next FY &amp; After]]</f>
        <v>0</v>
      </c>
      <c r="CE357" s="18">
        <v>1553.0179000000001</v>
      </c>
      <c r="CF357" s="18">
        <v>17827.4735</v>
      </c>
      <c r="CG357" s="18">
        <v>3230.5934999999999</v>
      </c>
      <c r="CH357" s="18">
        <f>Table2[[#This Row],[Total Net Tax Revenue Generated
Through Current FY]]+Table2[[#This Row],[Total Net Tax Revenue Generated
Next FY &amp; After]]</f>
        <v>21058.066999999999</v>
      </c>
      <c r="CI357" s="18">
        <v>0</v>
      </c>
      <c r="CJ357" s="18">
        <v>0</v>
      </c>
      <c r="CK357" s="18">
        <v>0</v>
      </c>
      <c r="CL357" s="18">
        <v>0</v>
      </c>
      <c r="CM357" s="43">
        <v>0</v>
      </c>
      <c r="CN357" s="43">
        <v>0</v>
      </c>
      <c r="CO357" s="43">
        <v>0</v>
      </c>
      <c r="CP357" s="43">
        <v>52</v>
      </c>
      <c r="CQ357" s="43">
        <f>Table2[[#This Row],[Total Number of Industrial Jobs]]+Table2[[#This Row],[Total Number of Restaurant Jobs]]+Table2[[#This Row],[Total Number of Retail Jobs]]+Table2[[#This Row],[Total Number of Other Jobs]]</f>
        <v>52</v>
      </c>
      <c r="CR357" s="43">
        <v>0</v>
      </c>
      <c r="CS357" s="43">
        <v>0</v>
      </c>
      <c r="CT357" s="43">
        <v>0</v>
      </c>
      <c r="CU357" s="43">
        <v>52</v>
      </c>
      <c r="CV357" s="43">
        <f>Table2[[#This Row],[Number of Industrial Jobs Earning a Living Wage or more]]+Table2[[#This Row],[Number of Restaurant Jobs Earning a Living Wage or more]]+Table2[[#This Row],[Number of Retail Jobs Earning a Living Wage or more]]+Table2[[#This Row],[Number of Other Jobs Earning a Living Wage or more]]</f>
        <v>52</v>
      </c>
      <c r="CW357" s="47">
        <v>0</v>
      </c>
      <c r="CX357" s="47">
        <v>0</v>
      </c>
      <c r="CY357" s="47">
        <v>0</v>
      </c>
      <c r="CZ357" s="47">
        <v>100</v>
      </c>
      <c r="DA357" s="42">
        <v>1</v>
      </c>
      <c r="DB357" s="4"/>
      <c r="DE357" s="3"/>
      <c r="DF357" s="4"/>
      <c r="DG357" s="4"/>
      <c r="DH357" s="11"/>
      <c r="DI357" s="3"/>
      <c r="DJ357" s="1"/>
      <c r="DK357" s="1"/>
      <c r="DL357" s="1"/>
    </row>
    <row r="358" spans="1:116" x14ac:dyDescent="0.2">
      <c r="A358" s="12">
        <v>93246</v>
      </c>
      <c r="B358" s="14" t="s">
        <v>450</v>
      </c>
      <c r="C358" s="15" t="s">
        <v>1591</v>
      </c>
      <c r="D358" s="15" t="s">
        <v>453</v>
      </c>
      <c r="E358" s="25" t="s">
        <v>1700</v>
      </c>
      <c r="F358" s="26" t="s">
        <v>452</v>
      </c>
      <c r="G358" s="16">
        <v>4000000</v>
      </c>
      <c r="H358" s="14"/>
      <c r="I358" s="14" t="s">
        <v>451</v>
      </c>
      <c r="J358" s="12">
        <v>17</v>
      </c>
      <c r="K358" s="14" t="s">
        <v>25</v>
      </c>
      <c r="L358" s="15" t="s">
        <v>2123</v>
      </c>
      <c r="M358" s="15" t="s">
        <v>1925</v>
      </c>
      <c r="N358" s="15">
        <v>137882</v>
      </c>
      <c r="O358" s="15">
        <v>288379</v>
      </c>
      <c r="P358" s="13">
        <v>0</v>
      </c>
      <c r="Q358" s="13">
        <v>0</v>
      </c>
      <c r="R358" s="13">
        <v>0</v>
      </c>
      <c r="S358" s="13">
        <v>0</v>
      </c>
      <c r="T358" s="13">
        <v>68</v>
      </c>
      <c r="U358" s="13">
        <v>5</v>
      </c>
      <c r="V358" s="13">
        <v>120</v>
      </c>
      <c r="W358" s="13">
        <v>0</v>
      </c>
      <c r="X358" s="13">
        <v>0</v>
      </c>
      <c r="Y358" s="13">
        <v>193</v>
      </c>
      <c r="Z358" s="13">
        <v>159</v>
      </c>
      <c r="AA358" s="13">
        <v>0</v>
      </c>
      <c r="AB358" s="13" t="s">
        <v>17</v>
      </c>
      <c r="AC358" s="13" t="s">
        <v>17</v>
      </c>
      <c r="AD358" s="17">
        <v>0</v>
      </c>
      <c r="AE358" s="13">
        <v>0</v>
      </c>
      <c r="AF358" s="13">
        <v>0</v>
      </c>
      <c r="AG358" s="13">
        <v>0</v>
      </c>
      <c r="AH358" s="13">
        <v>0</v>
      </c>
      <c r="AI358" s="18">
        <v>776.55050000000006</v>
      </c>
      <c r="AJ358" s="18">
        <v>10955.9238</v>
      </c>
      <c r="AK358" s="18">
        <v>2329.1703000000002</v>
      </c>
      <c r="AL358" s="27">
        <f>Table2[[#This Row],[Direct Tax Revenue
Through Current FY]]+Table2[[#This Row],[Direct Tax Revenue
Next FY &amp; After]]</f>
        <v>13285.0941</v>
      </c>
      <c r="AM358" s="18">
        <v>548.00959999999998</v>
      </c>
      <c r="AN358" s="18">
        <v>4075.3099000000002</v>
      </c>
      <c r="AO358" s="18">
        <v>1643.6896999999999</v>
      </c>
      <c r="AP358" s="18">
        <f>Table2[[#This Row],[Indirect  &amp; Induced Tax Revenue
Through Current FY]]+Table2[[#This Row],[Indirect  &amp; Induced Tax Revenue
Next FY &amp; After]]</f>
        <v>5718.9996000000001</v>
      </c>
      <c r="AQ358" s="18">
        <v>1324.5600999999999</v>
      </c>
      <c r="AR358" s="18">
        <v>15031.233700000001</v>
      </c>
      <c r="AS358" s="18">
        <v>3972.86</v>
      </c>
      <c r="AT358" s="18">
        <f>Table2[[#This Row],[Total Tax Revenue Generated
Through Current FY]]+Table2[[#This Row],[Total Tax Revenues Generated 
Next FY &amp; After]]</f>
        <v>19004.093700000001</v>
      </c>
      <c r="AU358" s="18">
        <f>VLOOKUP(A:A,[1]AssistancePivot!$1:$1048576,86,FALSE)</f>
        <v>0</v>
      </c>
      <c r="AV358" s="18">
        <v>0</v>
      </c>
      <c r="AW358" s="18">
        <v>0</v>
      </c>
      <c r="AX358" s="18">
        <v>0</v>
      </c>
      <c r="AY358" s="18">
        <v>0</v>
      </c>
      <c r="AZ358" s="18">
        <v>0</v>
      </c>
      <c r="BA358" s="18">
        <v>0</v>
      </c>
      <c r="BB358" s="18">
        <f>Table2[[#This Row],[MRT Savings
Through Current FY]]+Table2[[#This Row],[MRT Savings
Next FY &amp; After]]</f>
        <v>0</v>
      </c>
      <c r="BC358" s="18">
        <v>0</v>
      </c>
      <c r="BD358" s="18">
        <v>0</v>
      </c>
      <c r="BE358" s="18">
        <v>0</v>
      </c>
      <c r="BF358" s="18">
        <f>Table2[[#This Row],[ST Savings
Through Current FY]]+Table2[[#This Row],[ST Savings
Next FY &amp; After]]</f>
        <v>0</v>
      </c>
      <c r="BG358" s="18">
        <v>0</v>
      </c>
      <c r="BH358" s="18">
        <v>0</v>
      </c>
      <c r="BI358" s="18">
        <v>0</v>
      </c>
      <c r="BJ358" s="18">
        <f>Table2[[#This Row],[Energy Savings
Through Current FY]]+Table2[[#This Row],[Energy Savings
Next FY &amp; After]]</f>
        <v>0</v>
      </c>
      <c r="BK358" s="18">
        <v>0</v>
      </c>
      <c r="BL358" s="18">
        <v>0</v>
      </c>
      <c r="BM358" s="18">
        <v>0</v>
      </c>
      <c r="BN358" s="18">
        <f>Table2[[#This Row],[Bond Savings
Through Current FY]]+Table2[[#This Row],[Bond Savings
Next FY &amp; After]]</f>
        <v>0</v>
      </c>
      <c r="BO358" s="18">
        <v>0</v>
      </c>
      <c r="BP358" s="18">
        <v>0</v>
      </c>
      <c r="BQ358" s="18">
        <v>0</v>
      </c>
      <c r="BR358" s="18">
        <f>Table2[[#This Row],[Total Savings
Through Current FY]]+Table2[[#This Row],[Total Savings
Next FY &amp; After]]</f>
        <v>0</v>
      </c>
      <c r="BS358" s="18">
        <v>0</v>
      </c>
      <c r="BT358" s="18">
        <v>0</v>
      </c>
      <c r="BU358" s="18">
        <v>0</v>
      </c>
      <c r="BV358" s="18">
        <f>Table2[[#This Row],[Recapture, Cancellation, or Reduction
Through Current FY]]+Table2[[#This Row],[Recapture, Cancellation, or Reduction
Next FY &amp; After]]</f>
        <v>0</v>
      </c>
      <c r="BW358" s="18">
        <v>0</v>
      </c>
      <c r="BX358" s="18">
        <v>0</v>
      </c>
      <c r="BY358" s="18">
        <v>0</v>
      </c>
      <c r="BZ358" s="18">
        <f>Table2[[#This Row],[Penalty Paid
Through Current FY]]+Table2[[#This Row],[Penalty Paid
Next FY &amp; After]]</f>
        <v>0</v>
      </c>
      <c r="CA358" s="18">
        <v>0</v>
      </c>
      <c r="CB358" s="18">
        <v>0</v>
      </c>
      <c r="CC358" s="18">
        <v>0</v>
      </c>
      <c r="CD358" s="18">
        <f>Table2[[#This Row],[Total Recapture &amp; Penalties
Through Current FY]]+Table2[[#This Row],[Total Recapture &amp; Penalties
Next FY &amp; After]]</f>
        <v>0</v>
      </c>
      <c r="CE358" s="18">
        <v>1324.5600999999999</v>
      </c>
      <c r="CF358" s="18">
        <v>15031.233700000001</v>
      </c>
      <c r="CG358" s="18">
        <v>3972.86</v>
      </c>
      <c r="CH358" s="18">
        <f>Table2[[#This Row],[Total Net Tax Revenue Generated
Through Current FY]]+Table2[[#This Row],[Total Net Tax Revenue Generated
Next FY &amp; After]]</f>
        <v>19004.093700000001</v>
      </c>
      <c r="CI358" s="18">
        <v>0</v>
      </c>
      <c r="CJ358" s="18">
        <v>0</v>
      </c>
      <c r="CK358" s="18">
        <v>0</v>
      </c>
      <c r="CL358" s="18">
        <v>0</v>
      </c>
      <c r="CM358" s="43">
        <v>0</v>
      </c>
      <c r="CN358" s="43">
        <v>0</v>
      </c>
      <c r="CO358" s="43">
        <v>109</v>
      </c>
      <c r="CP358" s="43">
        <v>84</v>
      </c>
      <c r="CQ358" s="43">
        <f>Table2[[#This Row],[Total Number of Industrial Jobs]]+Table2[[#This Row],[Total Number of Restaurant Jobs]]+Table2[[#This Row],[Total Number of Retail Jobs]]+Table2[[#This Row],[Total Number of Other Jobs]]</f>
        <v>193</v>
      </c>
      <c r="CR358" s="43">
        <v>0</v>
      </c>
      <c r="CS358" s="43">
        <v>0</v>
      </c>
      <c r="CT358" s="43">
        <v>89</v>
      </c>
      <c r="CU358" s="43">
        <v>84</v>
      </c>
      <c r="CV358" s="43">
        <f>Table2[[#This Row],[Number of Industrial Jobs Earning a Living Wage or more]]+Table2[[#This Row],[Number of Restaurant Jobs Earning a Living Wage or more]]+Table2[[#This Row],[Number of Retail Jobs Earning a Living Wage or more]]+Table2[[#This Row],[Number of Other Jobs Earning a Living Wage or more]]</f>
        <v>173</v>
      </c>
      <c r="CW358" s="47">
        <v>0</v>
      </c>
      <c r="CX358" s="47">
        <v>0</v>
      </c>
      <c r="CY358" s="47">
        <v>81.650000000000006</v>
      </c>
      <c r="CZ358" s="47">
        <v>100</v>
      </c>
      <c r="DA358" s="42">
        <v>0.89637305699481862</v>
      </c>
      <c r="DB358" s="4"/>
      <c r="DE358" s="3"/>
      <c r="DF358" s="4"/>
      <c r="DG358" s="4"/>
      <c r="DH358" s="11"/>
      <c r="DI358" s="3"/>
      <c r="DJ358" s="1"/>
      <c r="DK358" s="1"/>
      <c r="DL358" s="1"/>
    </row>
    <row r="359" spans="1:116" x14ac:dyDescent="0.2">
      <c r="A359" s="12">
        <v>93848</v>
      </c>
      <c r="B359" s="14" t="s">
        <v>580</v>
      </c>
      <c r="C359" s="15" t="s">
        <v>1601</v>
      </c>
      <c r="D359" s="15" t="s">
        <v>582</v>
      </c>
      <c r="E359" s="25" t="s">
        <v>1714</v>
      </c>
      <c r="F359" s="26" t="s">
        <v>539</v>
      </c>
      <c r="G359" s="16">
        <v>2650000</v>
      </c>
      <c r="H359" s="14" t="s">
        <v>15</v>
      </c>
      <c r="I359" s="14" t="s">
        <v>581</v>
      </c>
      <c r="J359" s="12">
        <v>8</v>
      </c>
      <c r="K359" s="14" t="s">
        <v>94</v>
      </c>
      <c r="L359" s="15" t="s">
        <v>2173</v>
      </c>
      <c r="M359" s="15" t="s">
        <v>1923</v>
      </c>
      <c r="N359" s="15">
        <v>9500</v>
      </c>
      <c r="O359" s="15">
        <v>12700</v>
      </c>
      <c r="P359" s="13">
        <v>0</v>
      </c>
      <c r="Q359" s="13">
        <v>27</v>
      </c>
      <c r="R359" s="13">
        <v>0</v>
      </c>
      <c r="S359" s="13">
        <v>0</v>
      </c>
      <c r="T359" s="13">
        <v>24</v>
      </c>
      <c r="U359" s="13">
        <v>0</v>
      </c>
      <c r="V359" s="13">
        <v>8</v>
      </c>
      <c r="W359" s="13">
        <v>0</v>
      </c>
      <c r="X359" s="13">
        <v>0</v>
      </c>
      <c r="Y359" s="13">
        <v>32</v>
      </c>
      <c r="Z359" s="13">
        <v>20</v>
      </c>
      <c r="AA359" s="13">
        <v>90.625</v>
      </c>
      <c r="AB359" s="13" t="s">
        <v>17</v>
      </c>
      <c r="AC359" s="13" t="s">
        <v>17</v>
      </c>
      <c r="AD359" s="17">
        <v>0</v>
      </c>
      <c r="AE359" s="13">
        <v>0</v>
      </c>
      <c r="AF359" s="13">
        <v>0</v>
      </c>
      <c r="AG359" s="13">
        <v>0</v>
      </c>
      <c r="AH359" s="13">
        <v>0</v>
      </c>
      <c r="AI359" s="18">
        <v>138.25069999999999</v>
      </c>
      <c r="AJ359" s="18">
        <v>1126.8501000000001</v>
      </c>
      <c r="AK359" s="18">
        <v>1134.4876999999999</v>
      </c>
      <c r="AL359" s="27">
        <f>Table2[[#This Row],[Direct Tax Revenue
Through Current FY]]+Table2[[#This Row],[Direct Tax Revenue
Next FY &amp; After]]</f>
        <v>2261.3378000000002</v>
      </c>
      <c r="AM359" s="18">
        <v>61.6203</v>
      </c>
      <c r="AN359" s="18">
        <v>504.86849999999998</v>
      </c>
      <c r="AO359" s="18">
        <v>505.65550000000002</v>
      </c>
      <c r="AP359" s="18">
        <f>Table2[[#This Row],[Indirect  &amp; Induced Tax Revenue
Through Current FY]]+Table2[[#This Row],[Indirect  &amp; Induced Tax Revenue
Next FY &amp; After]]</f>
        <v>1010.524</v>
      </c>
      <c r="AQ359" s="18">
        <v>199.87100000000001</v>
      </c>
      <c r="AR359" s="18">
        <v>1631.7185999999999</v>
      </c>
      <c r="AS359" s="18">
        <v>1640.1432</v>
      </c>
      <c r="AT359" s="18">
        <f>Table2[[#This Row],[Total Tax Revenue Generated
Through Current FY]]+Table2[[#This Row],[Total Tax Revenues Generated 
Next FY &amp; After]]</f>
        <v>3271.8617999999997</v>
      </c>
      <c r="AU359" s="18">
        <f>VLOOKUP(A:A,[1]AssistancePivot!$1:$1048576,86,FALSE)</f>
        <v>86.099100000000007</v>
      </c>
      <c r="AV359" s="18">
        <v>571.47040000000004</v>
      </c>
      <c r="AW359" s="18">
        <v>706.53089999999997</v>
      </c>
      <c r="AX359" s="18">
        <v>1278.0012999999999</v>
      </c>
      <c r="AY359" s="18">
        <v>0</v>
      </c>
      <c r="AZ359" s="18">
        <v>0</v>
      </c>
      <c r="BA359" s="18">
        <v>0</v>
      </c>
      <c r="BB359" s="18">
        <f>Table2[[#This Row],[MRT Savings
Through Current FY]]+Table2[[#This Row],[MRT Savings
Next FY &amp; After]]</f>
        <v>0</v>
      </c>
      <c r="BC359" s="18">
        <v>0</v>
      </c>
      <c r="BD359" s="18">
        <v>0</v>
      </c>
      <c r="BE359" s="18">
        <v>0</v>
      </c>
      <c r="BF359" s="18">
        <f>Table2[[#This Row],[ST Savings
Through Current FY]]+Table2[[#This Row],[ST Savings
Next FY &amp; After]]</f>
        <v>0</v>
      </c>
      <c r="BG359" s="18">
        <v>0</v>
      </c>
      <c r="BH359" s="18">
        <v>0</v>
      </c>
      <c r="BI359" s="18">
        <v>0</v>
      </c>
      <c r="BJ359" s="18">
        <f>Table2[[#This Row],[Energy Savings
Through Current FY]]+Table2[[#This Row],[Energy Savings
Next FY &amp; After]]</f>
        <v>0</v>
      </c>
      <c r="BK359" s="18">
        <v>0</v>
      </c>
      <c r="BL359" s="18">
        <v>0</v>
      </c>
      <c r="BM359" s="18">
        <v>0</v>
      </c>
      <c r="BN359" s="18">
        <f>Table2[[#This Row],[Bond Savings
Through Current FY]]+Table2[[#This Row],[Bond Savings
Next FY &amp; After]]</f>
        <v>0</v>
      </c>
      <c r="BO359" s="18">
        <v>86.099100000000007</v>
      </c>
      <c r="BP359" s="18">
        <v>571.47040000000004</v>
      </c>
      <c r="BQ359" s="18">
        <v>706.53089999999997</v>
      </c>
      <c r="BR359" s="18">
        <f>Table2[[#This Row],[Total Savings
Through Current FY]]+Table2[[#This Row],[Total Savings
Next FY &amp; After]]</f>
        <v>1278.0012999999999</v>
      </c>
      <c r="BS359" s="18">
        <v>0</v>
      </c>
      <c r="BT359" s="18">
        <v>0</v>
      </c>
      <c r="BU359" s="18">
        <v>0</v>
      </c>
      <c r="BV359" s="18">
        <f>Table2[[#This Row],[Recapture, Cancellation, or Reduction
Through Current FY]]+Table2[[#This Row],[Recapture, Cancellation, or Reduction
Next FY &amp; After]]</f>
        <v>0</v>
      </c>
      <c r="BW359" s="18">
        <v>0</v>
      </c>
      <c r="BX359" s="18">
        <v>0</v>
      </c>
      <c r="BY359" s="18">
        <v>0</v>
      </c>
      <c r="BZ359" s="18">
        <f>Table2[[#This Row],[Penalty Paid
Through Current FY]]+Table2[[#This Row],[Penalty Paid
Next FY &amp; After]]</f>
        <v>0</v>
      </c>
      <c r="CA359" s="18">
        <v>0</v>
      </c>
      <c r="CB359" s="18">
        <v>0</v>
      </c>
      <c r="CC359" s="18">
        <v>0</v>
      </c>
      <c r="CD359" s="18">
        <f>Table2[[#This Row],[Total Recapture &amp; Penalties
Through Current FY]]+Table2[[#This Row],[Total Recapture &amp; Penalties
Next FY &amp; After]]</f>
        <v>0</v>
      </c>
      <c r="CE359" s="18">
        <v>113.7719</v>
      </c>
      <c r="CF359" s="18">
        <v>1060.2482</v>
      </c>
      <c r="CG359" s="18">
        <v>933.6123</v>
      </c>
      <c r="CH359" s="18">
        <f>Table2[[#This Row],[Total Net Tax Revenue Generated
Through Current FY]]+Table2[[#This Row],[Total Net Tax Revenue Generated
Next FY &amp; After]]</f>
        <v>1993.8605</v>
      </c>
      <c r="CI359" s="18">
        <v>0</v>
      </c>
      <c r="CJ359" s="18">
        <v>0</v>
      </c>
      <c r="CK359" s="18">
        <v>0</v>
      </c>
      <c r="CL359" s="18">
        <v>0</v>
      </c>
      <c r="CM359" s="43">
        <v>0</v>
      </c>
      <c r="CN359" s="43">
        <v>0</v>
      </c>
      <c r="CO359" s="43">
        <v>32</v>
      </c>
      <c r="CP359" s="43">
        <v>0</v>
      </c>
      <c r="CQ359" s="43">
        <f>Table2[[#This Row],[Total Number of Industrial Jobs]]+Table2[[#This Row],[Total Number of Restaurant Jobs]]+Table2[[#This Row],[Total Number of Retail Jobs]]+Table2[[#This Row],[Total Number of Other Jobs]]</f>
        <v>32</v>
      </c>
      <c r="CR359" s="43">
        <v>0</v>
      </c>
      <c r="CS359" s="43">
        <v>0</v>
      </c>
      <c r="CT359" s="43">
        <v>32</v>
      </c>
      <c r="CU359" s="43">
        <v>0</v>
      </c>
      <c r="CV359" s="43">
        <f>Table2[[#This Row],[Number of Industrial Jobs Earning a Living Wage or more]]+Table2[[#This Row],[Number of Restaurant Jobs Earning a Living Wage or more]]+Table2[[#This Row],[Number of Retail Jobs Earning a Living Wage or more]]+Table2[[#This Row],[Number of Other Jobs Earning a Living Wage or more]]</f>
        <v>32</v>
      </c>
      <c r="CW359" s="47">
        <v>0</v>
      </c>
      <c r="CX359" s="47">
        <v>0</v>
      </c>
      <c r="CY359" s="47">
        <v>100</v>
      </c>
      <c r="CZ359" s="47">
        <v>0</v>
      </c>
      <c r="DA359" s="42">
        <v>1</v>
      </c>
      <c r="DB359" s="4"/>
      <c r="DE359" s="3"/>
      <c r="DF359" s="4"/>
      <c r="DG359" s="4"/>
      <c r="DH359" s="11"/>
      <c r="DI359" s="3"/>
      <c r="DJ359" s="1"/>
      <c r="DK359" s="1"/>
      <c r="DL359" s="1"/>
    </row>
    <row r="360" spans="1:116" x14ac:dyDescent="0.2">
      <c r="A360" s="12">
        <v>93841</v>
      </c>
      <c r="B360" s="14" t="s">
        <v>577</v>
      </c>
      <c r="C360" s="15" t="s">
        <v>1556</v>
      </c>
      <c r="D360" s="15" t="s">
        <v>579</v>
      </c>
      <c r="E360" s="25" t="s">
        <v>1712</v>
      </c>
      <c r="F360" s="26" t="s">
        <v>13</v>
      </c>
      <c r="G360" s="16">
        <v>4696526</v>
      </c>
      <c r="H360" s="14" t="s">
        <v>22</v>
      </c>
      <c r="I360" s="14" t="s">
        <v>578</v>
      </c>
      <c r="J360" s="12">
        <v>33</v>
      </c>
      <c r="K360" s="14" t="s">
        <v>12</v>
      </c>
      <c r="L360" s="15" t="s">
        <v>2170</v>
      </c>
      <c r="M360" s="15" t="s">
        <v>1994</v>
      </c>
      <c r="N360" s="15">
        <v>14500</v>
      </c>
      <c r="O360" s="15">
        <v>21521</v>
      </c>
      <c r="P360" s="13">
        <v>0</v>
      </c>
      <c r="Q360" s="13">
        <v>1</v>
      </c>
      <c r="R360" s="13">
        <v>0</v>
      </c>
      <c r="S360" s="13">
        <v>1</v>
      </c>
      <c r="T360" s="13">
        <v>0</v>
      </c>
      <c r="U360" s="13">
        <v>0</v>
      </c>
      <c r="V360" s="13">
        <v>111</v>
      </c>
      <c r="W360" s="13">
        <v>2</v>
      </c>
      <c r="X360" s="13">
        <v>5</v>
      </c>
      <c r="Y360" s="13">
        <v>114</v>
      </c>
      <c r="Z360" s="13">
        <v>113</v>
      </c>
      <c r="AA360" s="13">
        <v>52.631578947368418</v>
      </c>
      <c r="AB360" s="13" t="s">
        <v>16</v>
      </c>
      <c r="AC360" s="13" t="s">
        <v>17</v>
      </c>
      <c r="AD360" s="17">
        <v>0</v>
      </c>
      <c r="AE360" s="13">
        <v>0</v>
      </c>
      <c r="AF360" s="13">
        <v>0</v>
      </c>
      <c r="AG360" s="13">
        <v>0</v>
      </c>
      <c r="AH360" s="13">
        <v>0</v>
      </c>
      <c r="AI360" s="18">
        <v>1023.8335</v>
      </c>
      <c r="AJ360" s="18">
        <v>4237.0024999999996</v>
      </c>
      <c r="AK360" s="18">
        <v>7786.2276000000002</v>
      </c>
      <c r="AL360" s="27">
        <f>Table2[[#This Row],[Direct Tax Revenue
Through Current FY]]+Table2[[#This Row],[Direct Tax Revenue
Next FY &amp; After]]</f>
        <v>12023.230100000001</v>
      </c>
      <c r="AM360" s="18">
        <v>685.35119999999995</v>
      </c>
      <c r="AN360" s="18">
        <v>2806.3391000000001</v>
      </c>
      <c r="AO360" s="18">
        <v>5259.7191999999995</v>
      </c>
      <c r="AP360" s="18">
        <f>Table2[[#This Row],[Indirect  &amp; Induced Tax Revenue
Through Current FY]]+Table2[[#This Row],[Indirect  &amp; Induced Tax Revenue
Next FY &amp; After]]</f>
        <v>8066.0582999999997</v>
      </c>
      <c r="AQ360" s="18">
        <v>1709.1847</v>
      </c>
      <c r="AR360" s="18">
        <v>7043.3415999999997</v>
      </c>
      <c r="AS360" s="18">
        <v>13045.9468</v>
      </c>
      <c r="AT360" s="18">
        <f>Table2[[#This Row],[Total Tax Revenue Generated
Through Current FY]]+Table2[[#This Row],[Total Tax Revenues Generated 
Next FY &amp; After]]</f>
        <v>20089.288399999998</v>
      </c>
      <c r="AU360" s="18">
        <f>VLOOKUP(A:A,[1]AssistancePivot!$1:$1048576,86,FALSE)</f>
        <v>112.7319</v>
      </c>
      <c r="AV360" s="18">
        <v>416.04239999999999</v>
      </c>
      <c r="AW360" s="18">
        <v>884.33309999999994</v>
      </c>
      <c r="AX360" s="18">
        <v>1300.3754999999999</v>
      </c>
      <c r="AY360" s="18">
        <v>0</v>
      </c>
      <c r="AZ360" s="18">
        <v>32.796399999999998</v>
      </c>
      <c r="BA360" s="18">
        <v>0</v>
      </c>
      <c r="BB360" s="18">
        <f>Table2[[#This Row],[MRT Savings
Through Current FY]]+Table2[[#This Row],[MRT Savings
Next FY &amp; After]]</f>
        <v>32.796399999999998</v>
      </c>
      <c r="BC360" s="18">
        <v>0</v>
      </c>
      <c r="BD360" s="18">
        <v>3.6732</v>
      </c>
      <c r="BE360" s="18">
        <v>0</v>
      </c>
      <c r="BF360" s="18">
        <f>Table2[[#This Row],[ST Savings
Through Current FY]]+Table2[[#This Row],[ST Savings
Next FY &amp; After]]</f>
        <v>3.6732</v>
      </c>
      <c r="BG360" s="18">
        <v>0</v>
      </c>
      <c r="BH360" s="18">
        <v>0</v>
      </c>
      <c r="BI360" s="18">
        <v>0</v>
      </c>
      <c r="BJ360" s="18">
        <f>Table2[[#This Row],[Energy Savings
Through Current FY]]+Table2[[#This Row],[Energy Savings
Next FY &amp; After]]</f>
        <v>0</v>
      </c>
      <c r="BK360" s="18">
        <v>0</v>
      </c>
      <c r="BL360" s="18">
        <v>0</v>
      </c>
      <c r="BM360" s="18">
        <v>0</v>
      </c>
      <c r="BN360" s="18">
        <f>Table2[[#This Row],[Bond Savings
Through Current FY]]+Table2[[#This Row],[Bond Savings
Next FY &amp; After]]</f>
        <v>0</v>
      </c>
      <c r="BO360" s="18">
        <v>112.7319</v>
      </c>
      <c r="BP360" s="18">
        <v>452.512</v>
      </c>
      <c r="BQ360" s="18">
        <v>884.33309999999994</v>
      </c>
      <c r="BR360" s="18">
        <f>Table2[[#This Row],[Total Savings
Through Current FY]]+Table2[[#This Row],[Total Savings
Next FY &amp; After]]</f>
        <v>1336.8451</v>
      </c>
      <c r="BS360" s="18">
        <v>0</v>
      </c>
      <c r="BT360" s="18">
        <v>0</v>
      </c>
      <c r="BU360" s="18">
        <v>0</v>
      </c>
      <c r="BV360" s="18">
        <f>Table2[[#This Row],[Recapture, Cancellation, or Reduction
Through Current FY]]+Table2[[#This Row],[Recapture, Cancellation, or Reduction
Next FY &amp; After]]</f>
        <v>0</v>
      </c>
      <c r="BW360" s="18">
        <v>0</v>
      </c>
      <c r="BX360" s="18">
        <v>0</v>
      </c>
      <c r="BY360" s="18">
        <v>0</v>
      </c>
      <c r="BZ360" s="18">
        <f>Table2[[#This Row],[Penalty Paid
Through Current FY]]+Table2[[#This Row],[Penalty Paid
Next FY &amp; After]]</f>
        <v>0</v>
      </c>
      <c r="CA360" s="18">
        <v>0</v>
      </c>
      <c r="CB360" s="18">
        <v>0</v>
      </c>
      <c r="CC360" s="18">
        <v>0</v>
      </c>
      <c r="CD360" s="18">
        <f>Table2[[#This Row],[Total Recapture &amp; Penalties
Through Current FY]]+Table2[[#This Row],[Total Recapture &amp; Penalties
Next FY &amp; After]]</f>
        <v>0</v>
      </c>
      <c r="CE360" s="18">
        <v>1596.4528</v>
      </c>
      <c r="CF360" s="18">
        <v>6590.8296</v>
      </c>
      <c r="CG360" s="18">
        <v>12161.6137</v>
      </c>
      <c r="CH360" s="18">
        <f>Table2[[#This Row],[Total Net Tax Revenue Generated
Through Current FY]]+Table2[[#This Row],[Total Net Tax Revenue Generated
Next FY &amp; After]]</f>
        <v>18752.443299999999</v>
      </c>
      <c r="CI360" s="18">
        <v>0</v>
      </c>
      <c r="CJ360" s="18">
        <v>0</v>
      </c>
      <c r="CK360" s="18">
        <v>0</v>
      </c>
      <c r="CL360" s="18">
        <v>0</v>
      </c>
      <c r="CM360" s="43">
        <v>119</v>
      </c>
      <c r="CN360" s="43">
        <v>0</v>
      </c>
      <c r="CO360" s="43">
        <v>0</v>
      </c>
      <c r="CP360" s="43">
        <v>0</v>
      </c>
      <c r="CQ360" s="43">
        <f>Table2[[#This Row],[Total Number of Industrial Jobs]]+Table2[[#This Row],[Total Number of Restaurant Jobs]]+Table2[[#This Row],[Total Number of Retail Jobs]]+Table2[[#This Row],[Total Number of Other Jobs]]</f>
        <v>119</v>
      </c>
      <c r="CR360" s="43">
        <v>119</v>
      </c>
      <c r="CS360" s="43">
        <v>0</v>
      </c>
      <c r="CT360" s="43">
        <v>0</v>
      </c>
      <c r="CU360" s="43">
        <v>0</v>
      </c>
      <c r="CV360" s="43">
        <f>Table2[[#This Row],[Number of Industrial Jobs Earning a Living Wage or more]]+Table2[[#This Row],[Number of Restaurant Jobs Earning a Living Wage or more]]+Table2[[#This Row],[Number of Retail Jobs Earning a Living Wage or more]]+Table2[[#This Row],[Number of Other Jobs Earning a Living Wage or more]]</f>
        <v>119</v>
      </c>
      <c r="CW360" s="47">
        <v>100</v>
      </c>
      <c r="CX360" s="47">
        <v>0</v>
      </c>
      <c r="CY360" s="47">
        <v>0</v>
      </c>
      <c r="CZ360" s="47">
        <v>0</v>
      </c>
      <c r="DA360" s="42">
        <v>1</v>
      </c>
      <c r="DB360" s="4"/>
      <c r="DE360" s="3"/>
      <c r="DF360" s="4"/>
      <c r="DG360" s="4"/>
      <c r="DH360" s="11"/>
      <c r="DI360" s="3"/>
      <c r="DJ360" s="1"/>
      <c r="DK360" s="1"/>
      <c r="DL360" s="1"/>
    </row>
    <row r="361" spans="1:116" x14ac:dyDescent="0.2">
      <c r="A361" s="12">
        <v>94187</v>
      </c>
      <c r="B361" s="14" t="s">
        <v>1163</v>
      </c>
      <c r="C361" s="15" t="s">
        <v>1610</v>
      </c>
      <c r="D361" s="15" t="s">
        <v>1165</v>
      </c>
      <c r="E361" s="25" t="s">
        <v>1815</v>
      </c>
      <c r="F361" s="26" t="s">
        <v>477</v>
      </c>
      <c r="G361" s="16">
        <v>132065000</v>
      </c>
      <c r="H361" s="14" t="s">
        <v>91</v>
      </c>
      <c r="I361" s="14" t="s">
        <v>1164</v>
      </c>
      <c r="J361" s="12">
        <v>49</v>
      </c>
      <c r="K361" s="14" t="s">
        <v>106</v>
      </c>
      <c r="L361" s="15" t="s">
        <v>2370</v>
      </c>
      <c r="M361" s="15" t="s">
        <v>1902</v>
      </c>
      <c r="N361" s="15">
        <v>530030</v>
      </c>
      <c r="O361" s="15">
        <v>539560</v>
      </c>
      <c r="P361" s="13">
        <v>1957</v>
      </c>
      <c r="Q361" s="13">
        <v>13</v>
      </c>
      <c r="R361" s="13">
        <v>0</v>
      </c>
      <c r="S361" s="13">
        <v>2</v>
      </c>
      <c r="T361" s="13">
        <v>888</v>
      </c>
      <c r="U361" s="13">
        <v>8</v>
      </c>
      <c r="V361" s="13">
        <v>1796</v>
      </c>
      <c r="W361" s="13">
        <v>0</v>
      </c>
      <c r="X361" s="13">
        <v>0</v>
      </c>
      <c r="Y361" s="13">
        <v>2694</v>
      </c>
      <c r="Z361" s="13">
        <v>2249</v>
      </c>
      <c r="AA361" s="13">
        <v>86.377134372680032</v>
      </c>
      <c r="AB361" s="13" t="s">
        <v>16</v>
      </c>
      <c r="AC361" s="13" t="s">
        <v>17</v>
      </c>
      <c r="AD361" s="17">
        <v>547</v>
      </c>
      <c r="AE361" s="13">
        <v>612</v>
      </c>
      <c r="AF361" s="13">
        <v>166</v>
      </c>
      <c r="AG361" s="13">
        <v>443</v>
      </c>
      <c r="AH361" s="13">
        <v>926</v>
      </c>
      <c r="AI361" s="18">
        <v>10494.591399999999</v>
      </c>
      <c r="AJ361" s="18">
        <v>42053.199200000003</v>
      </c>
      <c r="AK361" s="18">
        <v>175368.05540000001</v>
      </c>
      <c r="AL361" s="27">
        <f>Table2[[#This Row],[Direct Tax Revenue
Through Current FY]]+Table2[[#This Row],[Direct Tax Revenue
Next FY &amp; After]]</f>
        <v>217421.25460000001</v>
      </c>
      <c r="AM361" s="18">
        <v>19369.3043</v>
      </c>
      <c r="AN361" s="18">
        <v>75670.821599999996</v>
      </c>
      <c r="AO361" s="18">
        <v>323667.41440000001</v>
      </c>
      <c r="AP361" s="18">
        <f>Table2[[#This Row],[Indirect  &amp; Induced Tax Revenue
Through Current FY]]+Table2[[#This Row],[Indirect  &amp; Induced Tax Revenue
Next FY &amp; After]]</f>
        <v>399338.23600000003</v>
      </c>
      <c r="AQ361" s="18">
        <v>29863.895700000001</v>
      </c>
      <c r="AR361" s="18">
        <v>117724.0208</v>
      </c>
      <c r="AS361" s="18">
        <v>499035.46980000002</v>
      </c>
      <c r="AT361" s="18">
        <f>Table2[[#This Row],[Total Tax Revenue Generated
Through Current FY]]+Table2[[#This Row],[Total Tax Revenues Generated 
Next FY &amp; After]]</f>
        <v>616759.49060000002</v>
      </c>
      <c r="AU361" s="18">
        <f>VLOOKUP(A:A,[1]AssistancePivot!$1:$1048576,86,FALSE)</f>
        <v>0</v>
      </c>
      <c r="AV361" s="18">
        <v>0</v>
      </c>
      <c r="AW361" s="18">
        <v>0</v>
      </c>
      <c r="AX361" s="18">
        <v>0</v>
      </c>
      <c r="AY361" s="18">
        <v>0</v>
      </c>
      <c r="AZ361" s="18">
        <v>1668.9668999999999</v>
      </c>
      <c r="BA361" s="18">
        <v>0</v>
      </c>
      <c r="BB361" s="18">
        <f>Table2[[#This Row],[MRT Savings
Through Current FY]]+Table2[[#This Row],[MRT Savings
Next FY &amp; After]]</f>
        <v>1668.9668999999999</v>
      </c>
      <c r="BC361" s="18">
        <v>0</v>
      </c>
      <c r="BD361" s="18">
        <v>0</v>
      </c>
      <c r="BE361" s="18">
        <v>0</v>
      </c>
      <c r="BF361" s="18">
        <f>Table2[[#This Row],[ST Savings
Through Current FY]]+Table2[[#This Row],[ST Savings
Next FY &amp; After]]</f>
        <v>0</v>
      </c>
      <c r="BG361" s="18">
        <v>0</v>
      </c>
      <c r="BH361" s="18">
        <v>0</v>
      </c>
      <c r="BI361" s="18">
        <v>0</v>
      </c>
      <c r="BJ361" s="18">
        <f>Table2[[#This Row],[Energy Savings
Through Current FY]]+Table2[[#This Row],[Energy Savings
Next FY &amp; After]]</f>
        <v>0</v>
      </c>
      <c r="BK361" s="18">
        <v>123.8296</v>
      </c>
      <c r="BL361" s="18">
        <v>289.46390000000002</v>
      </c>
      <c r="BM361" s="18">
        <v>1367.0804000000001</v>
      </c>
      <c r="BN361" s="18">
        <f>Table2[[#This Row],[Bond Savings
Through Current FY]]+Table2[[#This Row],[Bond Savings
Next FY &amp; After]]</f>
        <v>1656.5443</v>
      </c>
      <c r="BO361" s="18">
        <v>123.8296</v>
      </c>
      <c r="BP361" s="18">
        <v>1958.4308000000001</v>
      </c>
      <c r="BQ361" s="18">
        <v>1367.0804000000001</v>
      </c>
      <c r="BR361" s="18">
        <f>Table2[[#This Row],[Total Savings
Through Current FY]]+Table2[[#This Row],[Total Savings
Next FY &amp; After]]</f>
        <v>3325.5111999999999</v>
      </c>
      <c r="BS361" s="18">
        <v>0</v>
      </c>
      <c r="BT361" s="18">
        <v>0</v>
      </c>
      <c r="BU361" s="18">
        <v>0</v>
      </c>
      <c r="BV361" s="18">
        <f>Table2[[#This Row],[Recapture, Cancellation, or Reduction
Through Current FY]]+Table2[[#This Row],[Recapture, Cancellation, or Reduction
Next FY &amp; After]]</f>
        <v>0</v>
      </c>
      <c r="BW361" s="18">
        <v>0</v>
      </c>
      <c r="BX361" s="18">
        <v>0</v>
      </c>
      <c r="BY361" s="18">
        <v>0</v>
      </c>
      <c r="BZ361" s="18">
        <f>Table2[[#This Row],[Penalty Paid
Through Current FY]]+Table2[[#This Row],[Penalty Paid
Next FY &amp; After]]</f>
        <v>0</v>
      </c>
      <c r="CA361" s="18">
        <v>0</v>
      </c>
      <c r="CB361" s="18">
        <v>0</v>
      </c>
      <c r="CC361" s="18">
        <v>0</v>
      </c>
      <c r="CD361" s="18">
        <f>Table2[[#This Row],[Total Recapture &amp; Penalties
Through Current FY]]+Table2[[#This Row],[Total Recapture &amp; Penalties
Next FY &amp; After]]</f>
        <v>0</v>
      </c>
      <c r="CE361" s="18">
        <v>29740.0661</v>
      </c>
      <c r="CF361" s="18">
        <v>115765.59</v>
      </c>
      <c r="CG361" s="18">
        <v>497668.38939999999</v>
      </c>
      <c r="CH361" s="18">
        <f>Table2[[#This Row],[Total Net Tax Revenue Generated
Through Current FY]]+Table2[[#This Row],[Total Net Tax Revenue Generated
Next FY &amp; After]]</f>
        <v>613433.97939999995</v>
      </c>
      <c r="CI361" s="18">
        <v>24150</v>
      </c>
      <c r="CJ361" s="18">
        <v>0</v>
      </c>
      <c r="CK361" s="18">
        <v>0</v>
      </c>
      <c r="CL361" s="18">
        <v>0</v>
      </c>
      <c r="CM361" s="43">
        <v>0</v>
      </c>
      <c r="CN361" s="43">
        <v>0</v>
      </c>
      <c r="CO361" s="43">
        <v>0</v>
      </c>
      <c r="CP361" s="43">
        <v>0</v>
      </c>
      <c r="CQ361" s="43">
        <f>Table2[[#This Row],[Total Number of Industrial Jobs]]+Table2[[#This Row],[Total Number of Restaurant Jobs]]+Table2[[#This Row],[Total Number of Retail Jobs]]+Table2[[#This Row],[Total Number of Other Jobs]]</f>
        <v>0</v>
      </c>
      <c r="CR361" s="43">
        <v>0</v>
      </c>
      <c r="CS361" s="43">
        <v>0</v>
      </c>
      <c r="CT361" s="43">
        <v>0</v>
      </c>
      <c r="CU361" s="43">
        <v>0</v>
      </c>
      <c r="CV361" s="43">
        <f>Table2[[#This Row],[Number of Industrial Jobs Earning a Living Wage or more]]+Table2[[#This Row],[Number of Restaurant Jobs Earning a Living Wage or more]]+Table2[[#This Row],[Number of Retail Jobs Earning a Living Wage or more]]+Table2[[#This Row],[Number of Other Jobs Earning a Living Wage or more]]</f>
        <v>0</v>
      </c>
      <c r="CW361" s="47">
        <v>0</v>
      </c>
      <c r="CX361" s="47">
        <v>0</v>
      </c>
      <c r="CY361" s="47">
        <v>0</v>
      </c>
      <c r="CZ361" s="47">
        <v>0</v>
      </c>
      <c r="DA361" s="42"/>
      <c r="DB361" s="4"/>
      <c r="DE361" s="3"/>
      <c r="DF361" s="4"/>
      <c r="DG361" s="4"/>
      <c r="DH361" s="11"/>
      <c r="DI361" s="3"/>
      <c r="DJ361" s="1"/>
      <c r="DK361" s="1"/>
      <c r="DL361" s="1"/>
    </row>
    <row r="362" spans="1:116" x14ac:dyDescent="0.2">
      <c r="A362" s="12">
        <v>92448</v>
      </c>
      <c r="B362" s="14" t="s">
        <v>114</v>
      </c>
      <c r="C362" s="15" t="s">
        <v>1526</v>
      </c>
      <c r="D362" s="15" t="s">
        <v>116</v>
      </c>
      <c r="E362" s="25" t="s">
        <v>1659</v>
      </c>
      <c r="F362" s="26" t="s">
        <v>13</v>
      </c>
      <c r="G362" s="16">
        <v>3500000</v>
      </c>
      <c r="H362" s="14" t="s">
        <v>22</v>
      </c>
      <c r="I362" s="14" t="s">
        <v>115</v>
      </c>
      <c r="J362" s="12">
        <v>42</v>
      </c>
      <c r="K362" s="14" t="s">
        <v>12</v>
      </c>
      <c r="L362" s="15" t="s">
        <v>1974</v>
      </c>
      <c r="M362" s="15" t="s">
        <v>1902</v>
      </c>
      <c r="N362" s="15">
        <v>63187</v>
      </c>
      <c r="O362" s="15">
        <v>40000</v>
      </c>
      <c r="P362" s="13">
        <v>0</v>
      </c>
      <c r="Q362" s="13">
        <v>3</v>
      </c>
      <c r="R362" s="13">
        <v>0</v>
      </c>
      <c r="S362" s="13">
        <v>0</v>
      </c>
      <c r="T362" s="13">
        <v>2</v>
      </c>
      <c r="U362" s="13">
        <v>0</v>
      </c>
      <c r="V362" s="13">
        <v>14</v>
      </c>
      <c r="W362" s="13">
        <v>0</v>
      </c>
      <c r="X362" s="13">
        <v>0</v>
      </c>
      <c r="Y362" s="13">
        <v>16</v>
      </c>
      <c r="Z362" s="13">
        <v>15</v>
      </c>
      <c r="AA362" s="13">
        <v>81.25</v>
      </c>
      <c r="AB362" s="13" t="s">
        <v>16</v>
      </c>
      <c r="AC362" s="13" t="s">
        <v>17</v>
      </c>
      <c r="AD362" s="17">
        <v>0</v>
      </c>
      <c r="AE362" s="13">
        <v>0</v>
      </c>
      <c r="AF362" s="13">
        <v>0</v>
      </c>
      <c r="AG362" s="13">
        <v>0</v>
      </c>
      <c r="AH362" s="13">
        <v>0</v>
      </c>
      <c r="AI362" s="18">
        <v>177.60669999999999</v>
      </c>
      <c r="AJ362" s="18">
        <v>1987.0889999999999</v>
      </c>
      <c r="AK362" s="18">
        <v>95.209699999999998</v>
      </c>
      <c r="AL362" s="27">
        <f>Table2[[#This Row],[Direct Tax Revenue
Through Current FY]]+Table2[[#This Row],[Direct Tax Revenue
Next FY &amp; After]]</f>
        <v>2082.2986999999998</v>
      </c>
      <c r="AM362" s="18">
        <v>75.758899999999997</v>
      </c>
      <c r="AN362" s="18">
        <v>1317.5011</v>
      </c>
      <c r="AO362" s="18">
        <v>40.612000000000002</v>
      </c>
      <c r="AP362" s="18">
        <f>Table2[[#This Row],[Indirect  &amp; Induced Tax Revenue
Through Current FY]]+Table2[[#This Row],[Indirect  &amp; Induced Tax Revenue
Next FY &amp; After]]</f>
        <v>1358.1131</v>
      </c>
      <c r="AQ362" s="18">
        <v>253.3656</v>
      </c>
      <c r="AR362" s="18">
        <v>3304.5900999999999</v>
      </c>
      <c r="AS362" s="18">
        <v>135.82169999999999</v>
      </c>
      <c r="AT362" s="18">
        <f>Table2[[#This Row],[Total Tax Revenue Generated
Through Current FY]]+Table2[[#This Row],[Total Tax Revenues Generated 
Next FY &amp; After]]</f>
        <v>3440.4117999999999</v>
      </c>
      <c r="AU362" s="18">
        <f>VLOOKUP(A:A,[1]AssistancePivot!$1:$1048576,86,FALSE)</f>
        <v>79.547799999999995</v>
      </c>
      <c r="AV362" s="18">
        <v>525.524</v>
      </c>
      <c r="AW362" s="18">
        <v>42.6432</v>
      </c>
      <c r="AX362" s="18">
        <v>568.16719999999998</v>
      </c>
      <c r="AY362" s="18">
        <v>0</v>
      </c>
      <c r="AZ362" s="18">
        <v>28.628299999999999</v>
      </c>
      <c r="BA362" s="18">
        <v>0</v>
      </c>
      <c r="BB362" s="18">
        <f>Table2[[#This Row],[MRT Savings
Through Current FY]]+Table2[[#This Row],[MRT Savings
Next FY &amp; After]]</f>
        <v>28.628299999999999</v>
      </c>
      <c r="BC362" s="18">
        <v>0</v>
      </c>
      <c r="BD362" s="18">
        <v>5.5162000000000004</v>
      </c>
      <c r="BE362" s="18">
        <v>0</v>
      </c>
      <c r="BF362" s="18">
        <f>Table2[[#This Row],[ST Savings
Through Current FY]]+Table2[[#This Row],[ST Savings
Next FY &amp; After]]</f>
        <v>5.5162000000000004</v>
      </c>
      <c r="BG362" s="18">
        <v>0</v>
      </c>
      <c r="BH362" s="18">
        <v>0</v>
      </c>
      <c r="BI362" s="18">
        <v>0</v>
      </c>
      <c r="BJ362" s="18">
        <f>Table2[[#This Row],[Energy Savings
Through Current FY]]+Table2[[#This Row],[Energy Savings
Next FY &amp; After]]</f>
        <v>0</v>
      </c>
      <c r="BK362" s="18">
        <v>0</v>
      </c>
      <c r="BL362" s="18">
        <v>0</v>
      </c>
      <c r="BM362" s="18">
        <v>0</v>
      </c>
      <c r="BN362" s="18">
        <f>Table2[[#This Row],[Bond Savings
Through Current FY]]+Table2[[#This Row],[Bond Savings
Next FY &amp; After]]</f>
        <v>0</v>
      </c>
      <c r="BO362" s="18">
        <v>79.547799999999995</v>
      </c>
      <c r="BP362" s="18">
        <v>559.66849999999999</v>
      </c>
      <c r="BQ362" s="18">
        <v>42.6432</v>
      </c>
      <c r="BR362" s="18">
        <f>Table2[[#This Row],[Total Savings
Through Current FY]]+Table2[[#This Row],[Total Savings
Next FY &amp; After]]</f>
        <v>602.31169999999997</v>
      </c>
      <c r="BS362" s="18">
        <v>0</v>
      </c>
      <c r="BT362" s="18">
        <v>0</v>
      </c>
      <c r="BU362" s="18">
        <v>0</v>
      </c>
      <c r="BV362" s="18">
        <f>Table2[[#This Row],[Recapture, Cancellation, or Reduction
Through Current FY]]+Table2[[#This Row],[Recapture, Cancellation, or Reduction
Next FY &amp; After]]</f>
        <v>0</v>
      </c>
      <c r="BW362" s="18">
        <v>0</v>
      </c>
      <c r="BX362" s="18">
        <v>0</v>
      </c>
      <c r="BY362" s="18">
        <v>0</v>
      </c>
      <c r="BZ362" s="18">
        <f>Table2[[#This Row],[Penalty Paid
Through Current FY]]+Table2[[#This Row],[Penalty Paid
Next FY &amp; After]]</f>
        <v>0</v>
      </c>
      <c r="CA362" s="18">
        <v>0</v>
      </c>
      <c r="CB362" s="18">
        <v>0</v>
      </c>
      <c r="CC362" s="18">
        <v>0</v>
      </c>
      <c r="CD362" s="18">
        <f>Table2[[#This Row],[Total Recapture &amp; Penalties
Through Current FY]]+Table2[[#This Row],[Total Recapture &amp; Penalties
Next FY &amp; After]]</f>
        <v>0</v>
      </c>
      <c r="CE362" s="18">
        <v>173.81780000000001</v>
      </c>
      <c r="CF362" s="18">
        <v>2744.9216000000001</v>
      </c>
      <c r="CG362" s="18">
        <v>93.1785</v>
      </c>
      <c r="CH362" s="18">
        <f>Table2[[#This Row],[Total Net Tax Revenue Generated
Through Current FY]]+Table2[[#This Row],[Total Net Tax Revenue Generated
Next FY &amp; After]]</f>
        <v>2838.1001000000001</v>
      </c>
      <c r="CI362" s="18">
        <v>0</v>
      </c>
      <c r="CJ362" s="18">
        <v>0</v>
      </c>
      <c r="CK362" s="18">
        <v>0</v>
      </c>
      <c r="CL362" s="18">
        <v>0</v>
      </c>
      <c r="CM362" s="43">
        <v>0</v>
      </c>
      <c r="CN362" s="43">
        <v>0</v>
      </c>
      <c r="CO362" s="43">
        <v>0</v>
      </c>
      <c r="CP362" s="43">
        <v>16</v>
      </c>
      <c r="CQ362" s="43">
        <f>Table2[[#This Row],[Total Number of Industrial Jobs]]+Table2[[#This Row],[Total Number of Restaurant Jobs]]+Table2[[#This Row],[Total Number of Retail Jobs]]+Table2[[#This Row],[Total Number of Other Jobs]]</f>
        <v>16</v>
      </c>
      <c r="CR362" s="43">
        <v>0</v>
      </c>
      <c r="CS362" s="43">
        <v>0</v>
      </c>
      <c r="CT362" s="43">
        <v>0</v>
      </c>
      <c r="CU362" s="43">
        <v>16</v>
      </c>
      <c r="CV362" s="43">
        <f>Table2[[#This Row],[Number of Industrial Jobs Earning a Living Wage or more]]+Table2[[#This Row],[Number of Restaurant Jobs Earning a Living Wage or more]]+Table2[[#This Row],[Number of Retail Jobs Earning a Living Wage or more]]+Table2[[#This Row],[Number of Other Jobs Earning a Living Wage or more]]</f>
        <v>16</v>
      </c>
      <c r="CW362" s="47">
        <v>0</v>
      </c>
      <c r="CX362" s="47">
        <v>0</v>
      </c>
      <c r="CY362" s="47">
        <v>0</v>
      </c>
      <c r="CZ362" s="47">
        <v>100</v>
      </c>
      <c r="DA362" s="42">
        <v>1</v>
      </c>
      <c r="DB362" s="4"/>
      <c r="DE362" s="3"/>
      <c r="DF362" s="4"/>
      <c r="DG362" s="4"/>
      <c r="DH362" s="11"/>
      <c r="DI362" s="3"/>
      <c r="DJ362" s="1"/>
      <c r="DK362" s="1"/>
      <c r="DL362" s="1"/>
    </row>
    <row r="363" spans="1:116" x14ac:dyDescent="0.2">
      <c r="A363" s="12">
        <v>94081</v>
      </c>
      <c r="B363" s="14" t="s">
        <v>922</v>
      </c>
      <c r="C363" s="15" t="s">
        <v>1524</v>
      </c>
      <c r="D363" s="15" t="s">
        <v>924</v>
      </c>
      <c r="E363" s="25" t="s">
        <v>1768</v>
      </c>
      <c r="F363" s="26" t="s">
        <v>617</v>
      </c>
      <c r="G363" s="16">
        <v>51800000</v>
      </c>
      <c r="H363" s="14" t="s">
        <v>91</v>
      </c>
      <c r="I363" s="14" t="s">
        <v>923</v>
      </c>
      <c r="J363" s="12">
        <v>11</v>
      </c>
      <c r="K363" s="14" t="s">
        <v>25</v>
      </c>
      <c r="L363" s="15" t="s">
        <v>2288</v>
      </c>
      <c r="M363" s="15" t="s">
        <v>2289</v>
      </c>
      <c r="N363" s="15">
        <v>1141667</v>
      </c>
      <c r="O363" s="15">
        <v>172822</v>
      </c>
      <c r="P363" s="13">
        <v>341</v>
      </c>
      <c r="Q363" s="13">
        <v>0</v>
      </c>
      <c r="R363" s="13">
        <v>0</v>
      </c>
      <c r="S363" s="13">
        <v>81</v>
      </c>
      <c r="T363" s="13">
        <v>26</v>
      </c>
      <c r="U363" s="13">
        <v>0</v>
      </c>
      <c r="V363" s="13">
        <v>341</v>
      </c>
      <c r="W363" s="13">
        <v>0</v>
      </c>
      <c r="X363" s="13">
        <v>0</v>
      </c>
      <c r="Y363" s="13">
        <v>448</v>
      </c>
      <c r="Z363" s="13">
        <v>394</v>
      </c>
      <c r="AA363" s="13">
        <v>54.910714285714292</v>
      </c>
      <c r="AB363" s="13" t="s">
        <v>16</v>
      </c>
      <c r="AC363" s="13" t="s">
        <v>17</v>
      </c>
      <c r="AD363" s="17">
        <v>362</v>
      </c>
      <c r="AE363" s="13">
        <v>3</v>
      </c>
      <c r="AF363" s="13">
        <v>19</v>
      </c>
      <c r="AG363" s="13">
        <v>14</v>
      </c>
      <c r="AH363" s="13">
        <v>50</v>
      </c>
      <c r="AI363" s="18">
        <v>833.78399999999999</v>
      </c>
      <c r="AJ363" s="18">
        <v>5968.3752000000004</v>
      </c>
      <c r="AK363" s="18">
        <v>9561.5314999999991</v>
      </c>
      <c r="AL363" s="27">
        <f>Table2[[#This Row],[Direct Tax Revenue
Through Current FY]]+Table2[[#This Row],[Direct Tax Revenue
Next FY &amp; After]]</f>
        <v>15529.9067</v>
      </c>
      <c r="AM363" s="18">
        <v>1511.0083</v>
      </c>
      <c r="AN363" s="18">
        <v>9861.6170999999995</v>
      </c>
      <c r="AO363" s="18">
        <v>17327.693599999999</v>
      </c>
      <c r="AP363" s="18">
        <f>Table2[[#This Row],[Indirect  &amp; Induced Tax Revenue
Through Current FY]]+Table2[[#This Row],[Indirect  &amp; Induced Tax Revenue
Next FY &amp; After]]</f>
        <v>27189.310699999998</v>
      </c>
      <c r="AQ363" s="18">
        <v>2344.7923000000001</v>
      </c>
      <c r="AR363" s="18">
        <v>15829.9923</v>
      </c>
      <c r="AS363" s="18">
        <v>26889.2251</v>
      </c>
      <c r="AT363" s="18">
        <f>Table2[[#This Row],[Total Tax Revenue Generated
Through Current FY]]+Table2[[#This Row],[Total Tax Revenues Generated 
Next FY &amp; After]]</f>
        <v>42719.217400000001</v>
      </c>
      <c r="AU363" s="18">
        <f>VLOOKUP(A:A,[1]AssistancePivot!$1:$1048576,86,FALSE)</f>
        <v>0</v>
      </c>
      <c r="AV363" s="18">
        <v>0</v>
      </c>
      <c r="AW363" s="18">
        <v>0</v>
      </c>
      <c r="AX363" s="18">
        <v>0</v>
      </c>
      <c r="AY363" s="18">
        <v>0</v>
      </c>
      <c r="AZ363" s="18">
        <v>848.25</v>
      </c>
      <c r="BA363" s="18">
        <v>0</v>
      </c>
      <c r="BB363" s="18">
        <f>Table2[[#This Row],[MRT Savings
Through Current FY]]+Table2[[#This Row],[MRT Savings
Next FY &amp; After]]</f>
        <v>848.25</v>
      </c>
      <c r="BC363" s="18">
        <v>0</v>
      </c>
      <c r="BD363" s="18">
        <v>0</v>
      </c>
      <c r="BE363" s="18">
        <v>0</v>
      </c>
      <c r="BF363" s="18">
        <f>Table2[[#This Row],[ST Savings
Through Current FY]]+Table2[[#This Row],[ST Savings
Next FY &amp; After]]</f>
        <v>0</v>
      </c>
      <c r="BG363" s="18">
        <v>0</v>
      </c>
      <c r="BH363" s="18">
        <v>0</v>
      </c>
      <c r="BI363" s="18">
        <v>0</v>
      </c>
      <c r="BJ363" s="18">
        <f>Table2[[#This Row],[Energy Savings
Through Current FY]]+Table2[[#This Row],[Energy Savings
Next FY &amp; After]]</f>
        <v>0</v>
      </c>
      <c r="BK363" s="18">
        <v>24.562899999999999</v>
      </c>
      <c r="BL363" s="18">
        <v>126.15479999999999</v>
      </c>
      <c r="BM363" s="18">
        <v>201.18940000000001</v>
      </c>
      <c r="BN363" s="18">
        <f>Table2[[#This Row],[Bond Savings
Through Current FY]]+Table2[[#This Row],[Bond Savings
Next FY &amp; After]]</f>
        <v>327.3442</v>
      </c>
      <c r="BO363" s="18">
        <v>24.562899999999999</v>
      </c>
      <c r="BP363" s="18">
        <v>974.40480000000002</v>
      </c>
      <c r="BQ363" s="18">
        <v>201.18940000000001</v>
      </c>
      <c r="BR363" s="18">
        <f>Table2[[#This Row],[Total Savings
Through Current FY]]+Table2[[#This Row],[Total Savings
Next FY &amp; After]]</f>
        <v>1175.5942</v>
      </c>
      <c r="BS363" s="18">
        <v>0</v>
      </c>
      <c r="BT363" s="18">
        <v>0</v>
      </c>
      <c r="BU363" s="18">
        <v>0</v>
      </c>
      <c r="BV363" s="18">
        <f>Table2[[#This Row],[Recapture, Cancellation, or Reduction
Through Current FY]]+Table2[[#This Row],[Recapture, Cancellation, or Reduction
Next FY &amp; After]]</f>
        <v>0</v>
      </c>
      <c r="BW363" s="18">
        <v>0</v>
      </c>
      <c r="BX363" s="18">
        <v>0</v>
      </c>
      <c r="BY363" s="18">
        <v>0</v>
      </c>
      <c r="BZ363" s="18">
        <f>Table2[[#This Row],[Penalty Paid
Through Current FY]]+Table2[[#This Row],[Penalty Paid
Next FY &amp; After]]</f>
        <v>0</v>
      </c>
      <c r="CA363" s="18">
        <v>0</v>
      </c>
      <c r="CB363" s="18">
        <v>0</v>
      </c>
      <c r="CC363" s="18">
        <v>0</v>
      </c>
      <c r="CD363" s="18">
        <f>Table2[[#This Row],[Total Recapture &amp; Penalties
Through Current FY]]+Table2[[#This Row],[Total Recapture &amp; Penalties
Next FY &amp; After]]</f>
        <v>0</v>
      </c>
      <c r="CE363" s="18">
        <v>2320.2294000000002</v>
      </c>
      <c r="CF363" s="18">
        <v>14855.5875</v>
      </c>
      <c r="CG363" s="18">
        <v>26688.0357</v>
      </c>
      <c r="CH363" s="18">
        <f>Table2[[#This Row],[Total Net Tax Revenue Generated
Through Current FY]]+Table2[[#This Row],[Total Net Tax Revenue Generated
Next FY &amp; After]]</f>
        <v>41543.623200000002</v>
      </c>
      <c r="CI363" s="18">
        <v>0</v>
      </c>
      <c r="CJ363" s="18">
        <v>0</v>
      </c>
      <c r="CK363" s="18">
        <v>0</v>
      </c>
      <c r="CL363" s="18">
        <v>0</v>
      </c>
      <c r="CM363" s="43">
        <v>0</v>
      </c>
      <c r="CN363" s="43">
        <v>0</v>
      </c>
      <c r="CO363" s="43">
        <v>0</v>
      </c>
      <c r="CP363" s="43">
        <v>448</v>
      </c>
      <c r="CQ363" s="43">
        <f>Table2[[#This Row],[Total Number of Industrial Jobs]]+Table2[[#This Row],[Total Number of Restaurant Jobs]]+Table2[[#This Row],[Total Number of Retail Jobs]]+Table2[[#This Row],[Total Number of Other Jobs]]</f>
        <v>448</v>
      </c>
      <c r="CR363" s="43">
        <v>0</v>
      </c>
      <c r="CS363" s="43">
        <v>0</v>
      </c>
      <c r="CT363" s="43">
        <v>0</v>
      </c>
      <c r="CU363" s="43">
        <v>448</v>
      </c>
      <c r="CV363" s="43">
        <f>Table2[[#This Row],[Number of Industrial Jobs Earning a Living Wage or more]]+Table2[[#This Row],[Number of Restaurant Jobs Earning a Living Wage or more]]+Table2[[#This Row],[Number of Retail Jobs Earning a Living Wage or more]]+Table2[[#This Row],[Number of Other Jobs Earning a Living Wage or more]]</f>
        <v>448</v>
      </c>
      <c r="CW363" s="47">
        <v>0</v>
      </c>
      <c r="CX363" s="47">
        <v>0</v>
      </c>
      <c r="CY363" s="47">
        <v>0</v>
      </c>
      <c r="CZ363" s="47">
        <v>100</v>
      </c>
      <c r="DA363" s="42">
        <v>1</v>
      </c>
      <c r="DB363" s="4"/>
      <c r="DE363" s="3"/>
      <c r="DF363" s="4"/>
      <c r="DG363" s="4"/>
      <c r="DH363" s="11"/>
      <c r="DI363" s="3"/>
      <c r="DJ363" s="1"/>
      <c r="DK363" s="1"/>
      <c r="DL363" s="1"/>
    </row>
    <row r="364" spans="1:116" x14ac:dyDescent="0.2">
      <c r="A364" s="12">
        <v>94127</v>
      </c>
      <c r="B364" s="14" t="s">
        <v>1031</v>
      </c>
      <c r="C364" s="15" t="s">
        <v>1634</v>
      </c>
      <c r="D364" s="15" t="s">
        <v>1033</v>
      </c>
      <c r="E364" s="25" t="s">
        <v>1786</v>
      </c>
      <c r="F364" s="26" t="s">
        <v>13</v>
      </c>
      <c r="G364" s="16">
        <v>4950000</v>
      </c>
      <c r="H364" s="14" t="s">
        <v>22</v>
      </c>
      <c r="I364" s="14" t="s">
        <v>1032</v>
      </c>
      <c r="J364" s="12">
        <v>51</v>
      </c>
      <c r="K364" s="14" t="s">
        <v>106</v>
      </c>
      <c r="L364" s="15" t="s">
        <v>2324</v>
      </c>
      <c r="M364" s="15" t="s">
        <v>1951</v>
      </c>
      <c r="N364" s="15">
        <v>58397</v>
      </c>
      <c r="O364" s="15">
        <v>23625</v>
      </c>
      <c r="P364" s="13">
        <v>34</v>
      </c>
      <c r="Q364" s="13">
        <v>10</v>
      </c>
      <c r="R364" s="13">
        <v>0</v>
      </c>
      <c r="S364" s="13">
        <v>0</v>
      </c>
      <c r="T364" s="13">
        <v>7</v>
      </c>
      <c r="U364" s="13">
        <v>0</v>
      </c>
      <c r="V364" s="13">
        <v>66</v>
      </c>
      <c r="W364" s="13">
        <v>3</v>
      </c>
      <c r="X364" s="13">
        <v>0</v>
      </c>
      <c r="Y364" s="13">
        <v>76</v>
      </c>
      <c r="Z364" s="13">
        <v>72</v>
      </c>
      <c r="AA364" s="13">
        <v>56.578947368421048</v>
      </c>
      <c r="AB364" s="13" t="s">
        <v>16</v>
      </c>
      <c r="AC364" s="13" t="s">
        <v>17</v>
      </c>
      <c r="AD364" s="17">
        <v>0</v>
      </c>
      <c r="AE364" s="13">
        <v>0</v>
      </c>
      <c r="AF364" s="13">
        <v>0</v>
      </c>
      <c r="AG364" s="13">
        <v>0</v>
      </c>
      <c r="AH364" s="13">
        <v>0</v>
      </c>
      <c r="AI364" s="18">
        <v>783.15589999999997</v>
      </c>
      <c r="AJ364" s="18">
        <v>3090.9162999999999</v>
      </c>
      <c r="AK364" s="18">
        <v>8883.9680000000008</v>
      </c>
      <c r="AL364" s="27">
        <f>Table2[[#This Row],[Direct Tax Revenue
Through Current FY]]+Table2[[#This Row],[Direct Tax Revenue
Next FY &amp; After]]</f>
        <v>11974.884300000002</v>
      </c>
      <c r="AM364" s="18">
        <v>707.38670000000002</v>
      </c>
      <c r="AN364" s="18">
        <v>2772.9380000000001</v>
      </c>
      <c r="AO364" s="18">
        <v>8024.4557000000004</v>
      </c>
      <c r="AP364" s="18">
        <f>Table2[[#This Row],[Indirect  &amp; Induced Tax Revenue
Through Current FY]]+Table2[[#This Row],[Indirect  &amp; Induced Tax Revenue
Next FY &amp; After]]</f>
        <v>10797.393700000001</v>
      </c>
      <c r="AQ364" s="18">
        <v>1490.5426</v>
      </c>
      <c r="AR364" s="18">
        <v>5863.8543</v>
      </c>
      <c r="AS364" s="18">
        <v>16908.423699999999</v>
      </c>
      <c r="AT364" s="18">
        <f>Table2[[#This Row],[Total Tax Revenue Generated
Through Current FY]]+Table2[[#This Row],[Total Tax Revenues Generated 
Next FY &amp; After]]</f>
        <v>22772.277999999998</v>
      </c>
      <c r="AU364" s="18">
        <f>VLOOKUP(A:A,[1]AssistancePivot!$1:$1048576,86,FALSE)</f>
        <v>100.7269</v>
      </c>
      <c r="AV364" s="18">
        <v>380.19080000000002</v>
      </c>
      <c r="AW364" s="18">
        <v>1142.6247000000001</v>
      </c>
      <c r="AX364" s="18">
        <v>1522.8155000000002</v>
      </c>
      <c r="AY364" s="18">
        <v>0</v>
      </c>
      <c r="AZ364" s="18">
        <v>54.75</v>
      </c>
      <c r="BA364" s="18">
        <v>0</v>
      </c>
      <c r="BB364" s="18">
        <f>Table2[[#This Row],[MRT Savings
Through Current FY]]+Table2[[#This Row],[MRT Savings
Next FY &amp; After]]</f>
        <v>54.75</v>
      </c>
      <c r="BC364" s="18">
        <v>0</v>
      </c>
      <c r="BD364" s="18">
        <v>0</v>
      </c>
      <c r="BE364" s="18">
        <v>0</v>
      </c>
      <c r="BF364" s="18">
        <f>Table2[[#This Row],[ST Savings
Through Current FY]]+Table2[[#This Row],[ST Savings
Next FY &amp; After]]</f>
        <v>0</v>
      </c>
      <c r="BG364" s="18">
        <v>0</v>
      </c>
      <c r="BH364" s="18">
        <v>0</v>
      </c>
      <c r="BI364" s="18">
        <v>0</v>
      </c>
      <c r="BJ364" s="18">
        <f>Table2[[#This Row],[Energy Savings
Through Current FY]]+Table2[[#This Row],[Energy Savings
Next FY &amp; After]]</f>
        <v>0</v>
      </c>
      <c r="BK364" s="18">
        <v>0</v>
      </c>
      <c r="BL364" s="18">
        <v>0</v>
      </c>
      <c r="BM364" s="18">
        <v>0</v>
      </c>
      <c r="BN364" s="18">
        <f>Table2[[#This Row],[Bond Savings
Through Current FY]]+Table2[[#This Row],[Bond Savings
Next FY &amp; After]]</f>
        <v>0</v>
      </c>
      <c r="BO364" s="18">
        <v>100.7269</v>
      </c>
      <c r="BP364" s="18">
        <v>434.94080000000002</v>
      </c>
      <c r="BQ364" s="18">
        <v>1142.6247000000001</v>
      </c>
      <c r="BR364" s="18">
        <f>Table2[[#This Row],[Total Savings
Through Current FY]]+Table2[[#This Row],[Total Savings
Next FY &amp; After]]</f>
        <v>1577.5655000000002</v>
      </c>
      <c r="BS364" s="18">
        <v>0</v>
      </c>
      <c r="BT364" s="18">
        <v>0</v>
      </c>
      <c r="BU364" s="18">
        <v>0</v>
      </c>
      <c r="BV364" s="18">
        <f>Table2[[#This Row],[Recapture, Cancellation, or Reduction
Through Current FY]]+Table2[[#This Row],[Recapture, Cancellation, or Reduction
Next FY &amp; After]]</f>
        <v>0</v>
      </c>
      <c r="BW364" s="18">
        <v>0</v>
      </c>
      <c r="BX364" s="18">
        <v>0</v>
      </c>
      <c r="BY364" s="18">
        <v>0</v>
      </c>
      <c r="BZ364" s="18">
        <f>Table2[[#This Row],[Penalty Paid
Through Current FY]]+Table2[[#This Row],[Penalty Paid
Next FY &amp; After]]</f>
        <v>0</v>
      </c>
      <c r="CA364" s="18">
        <v>0</v>
      </c>
      <c r="CB364" s="18">
        <v>0</v>
      </c>
      <c r="CC364" s="18">
        <v>0</v>
      </c>
      <c r="CD364" s="18">
        <f>Table2[[#This Row],[Total Recapture &amp; Penalties
Through Current FY]]+Table2[[#This Row],[Total Recapture &amp; Penalties
Next FY &amp; After]]</f>
        <v>0</v>
      </c>
      <c r="CE364" s="18">
        <v>1389.8157000000001</v>
      </c>
      <c r="CF364" s="18">
        <v>5428.9134999999997</v>
      </c>
      <c r="CG364" s="18">
        <v>15765.799000000001</v>
      </c>
      <c r="CH364" s="18">
        <f>Table2[[#This Row],[Total Net Tax Revenue Generated
Through Current FY]]+Table2[[#This Row],[Total Net Tax Revenue Generated
Next FY &amp; After]]</f>
        <v>21194.712500000001</v>
      </c>
      <c r="CI364" s="18">
        <v>0</v>
      </c>
      <c r="CJ364" s="18">
        <v>0</v>
      </c>
      <c r="CK364" s="18">
        <v>0</v>
      </c>
      <c r="CL364" s="18">
        <v>0</v>
      </c>
      <c r="CM364" s="43">
        <v>76</v>
      </c>
      <c r="CN364" s="43">
        <v>0</v>
      </c>
      <c r="CO364" s="43">
        <v>0</v>
      </c>
      <c r="CP364" s="43">
        <v>0</v>
      </c>
      <c r="CQ364" s="43">
        <f>Table2[[#This Row],[Total Number of Industrial Jobs]]+Table2[[#This Row],[Total Number of Restaurant Jobs]]+Table2[[#This Row],[Total Number of Retail Jobs]]+Table2[[#This Row],[Total Number of Other Jobs]]</f>
        <v>76</v>
      </c>
      <c r="CR364" s="43">
        <v>76</v>
      </c>
      <c r="CS364" s="43">
        <v>0</v>
      </c>
      <c r="CT364" s="43">
        <v>0</v>
      </c>
      <c r="CU364" s="43">
        <v>0</v>
      </c>
      <c r="CV364" s="43">
        <f>Table2[[#This Row],[Number of Industrial Jobs Earning a Living Wage or more]]+Table2[[#This Row],[Number of Restaurant Jobs Earning a Living Wage or more]]+Table2[[#This Row],[Number of Retail Jobs Earning a Living Wage or more]]+Table2[[#This Row],[Number of Other Jobs Earning a Living Wage or more]]</f>
        <v>76</v>
      </c>
      <c r="CW364" s="47">
        <v>100</v>
      </c>
      <c r="CX364" s="47">
        <v>0</v>
      </c>
      <c r="CY364" s="47">
        <v>0</v>
      </c>
      <c r="CZ364" s="47">
        <v>0</v>
      </c>
      <c r="DA364" s="42">
        <v>1</v>
      </c>
      <c r="DB364" s="4"/>
      <c r="DE364" s="3"/>
      <c r="DF364" s="4"/>
      <c r="DG364" s="4"/>
      <c r="DH364" s="11"/>
      <c r="DI364" s="3"/>
      <c r="DJ364" s="1"/>
      <c r="DK364" s="1"/>
      <c r="DL364" s="1"/>
    </row>
    <row r="365" spans="1:116" x14ac:dyDescent="0.2">
      <c r="A365" s="12">
        <v>92589</v>
      </c>
      <c r="B365" s="14" t="s">
        <v>162</v>
      </c>
      <c r="C365" s="15" t="s">
        <v>1547</v>
      </c>
      <c r="D365" s="15" t="s">
        <v>164</v>
      </c>
      <c r="E365" s="25" t="s">
        <v>1670</v>
      </c>
      <c r="F365" s="26" t="s">
        <v>41</v>
      </c>
      <c r="G365" s="16">
        <v>4200000</v>
      </c>
      <c r="H365" s="14" t="s">
        <v>54</v>
      </c>
      <c r="I365" s="14" t="s">
        <v>163</v>
      </c>
      <c r="J365" s="12">
        <v>24</v>
      </c>
      <c r="K365" s="14" t="s">
        <v>20</v>
      </c>
      <c r="L365" s="15" t="s">
        <v>2020</v>
      </c>
      <c r="M365" s="15" t="s">
        <v>1976</v>
      </c>
      <c r="N365" s="15">
        <v>49225</v>
      </c>
      <c r="O365" s="15">
        <v>36290</v>
      </c>
      <c r="P365" s="13">
        <v>100</v>
      </c>
      <c r="Q365" s="13">
        <v>130</v>
      </c>
      <c r="R365" s="13">
        <v>0</v>
      </c>
      <c r="S365" s="13">
        <v>0</v>
      </c>
      <c r="T365" s="13">
        <v>0</v>
      </c>
      <c r="U365" s="13">
        <v>0</v>
      </c>
      <c r="V365" s="13">
        <v>0</v>
      </c>
      <c r="W365" s="13">
        <v>0</v>
      </c>
      <c r="X365" s="13">
        <v>0</v>
      </c>
      <c r="Y365" s="13">
        <v>0</v>
      </c>
      <c r="Z365" s="13">
        <v>277</v>
      </c>
      <c r="AA365" s="13">
        <v>0</v>
      </c>
      <c r="AB365" s="13">
        <v>0</v>
      </c>
      <c r="AC365" s="13">
        <v>0</v>
      </c>
      <c r="AD365" s="17">
        <v>0</v>
      </c>
      <c r="AE365" s="13">
        <v>0</v>
      </c>
      <c r="AF365" s="13">
        <v>0</v>
      </c>
      <c r="AG365" s="13">
        <v>0</v>
      </c>
      <c r="AH365" s="13">
        <v>0</v>
      </c>
      <c r="AI365" s="18">
        <v>4510.9423999999999</v>
      </c>
      <c r="AJ365" s="18">
        <v>30983.24</v>
      </c>
      <c r="AK365" s="18">
        <v>5295.7668000000003</v>
      </c>
      <c r="AL365" s="27">
        <f>Table2[[#This Row],[Direct Tax Revenue
Through Current FY]]+Table2[[#This Row],[Direct Tax Revenue
Next FY &amp; After]]</f>
        <v>36279.006800000003</v>
      </c>
      <c r="AM365" s="18">
        <v>2510.9771999999998</v>
      </c>
      <c r="AN365" s="18">
        <v>20277.515299999999</v>
      </c>
      <c r="AO365" s="18">
        <v>2947.8429000000001</v>
      </c>
      <c r="AP365" s="18">
        <f>Table2[[#This Row],[Indirect  &amp; Induced Tax Revenue
Through Current FY]]+Table2[[#This Row],[Indirect  &amp; Induced Tax Revenue
Next FY &amp; After]]</f>
        <v>23225.358199999999</v>
      </c>
      <c r="AQ365" s="18">
        <v>7021.9196000000002</v>
      </c>
      <c r="AR365" s="18">
        <v>51260.755299999997</v>
      </c>
      <c r="AS365" s="18">
        <v>8243.6097000000009</v>
      </c>
      <c r="AT365" s="18">
        <f>Table2[[#This Row],[Total Tax Revenue Generated
Through Current FY]]+Table2[[#This Row],[Total Tax Revenues Generated 
Next FY &amp; After]]</f>
        <v>59504.364999999998</v>
      </c>
      <c r="AU365" s="18">
        <f>VLOOKUP(A:A,[1]AssistancePivot!$1:$1048576,86,FALSE)</f>
        <v>134.56569999999999</v>
      </c>
      <c r="AV365" s="18">
        <v>1093.6594</v>
      </c>
      <c r="AW365" s="18">
        <v>157.9778</v>
      </c>
      <c r="AX365" s="18">
        <v>1251.6372000000001</v>
      </c>
      <c r="AY365" s="18">
        <v>0</v>
      </c>
      <c r="AZ365" s="18">
        <v>73.688999999999993</v>
      </c>
      <c r="BA365" s="18">
        <v>0</v>
      </c>
      <c r="BB365" s="18">
        <f>Table2[[#This Row],[MRT Savings
Through Current FY]]+Table2[[#This Row],[MRT Savings
Next FY &amp; After]]</f>
        <v>73.688999999999993</v>
      </c>
      <c r="BC365" s="18">
        <v>0</v>
      </c>
      <c r="BD365" s="18">
        <v>41.779899999999998</v>
      </c>
      <c r="BE365" s="18">
        <v>0</v>
      </c>
      <c r="BF365" s="18">
        <f>Table2[[#This Row],[ST Savings
Through Current FY]]+Table2[[#This Row],[ST Savings
Next FY &amp; After]]</f>
        <v>41.779899999999998</v>
      </c>
      <c r="BG365" s="18">
        <v>0</v>
      </c>
      <c r="BH365" s="18">
        <v>11.532500000000001</v>
      </c>
      <c r="BI365" s="18">
        <v>0</v>
      </c>
      <c r="BJ365" s="18">
        <f>Table2[[#This Row],[Energy Savings
Through Current FY]]+Table2[[#This Row],[Energy Savings
Next FY &amp; After]]</f>
        <v>11.532500000000001</v>
      </c>
      <c r="BK365" s="18">
        <v>0.1658</v>
      </c>
      <c r="BL365" s="18">
        <v>29.367100000000001</v>
      </c>
      <c r="BM365" s="18">
        <v>0.1736</v>
      </c>
      <c r="BN365" s="18">
        <f>Table2[[#This Row],[Bond Savings
Through Current FY]]+Table2[[#This Row],[Bond Savings
Next FY &amp; After]]</f>
        <v>29.540700000000001</v>
      </c>
      <c r="BO365" s="18">
        <v>134.73150000000001</v>
      </c>
      <c r="BP365" s="18">
        <v>1250.0279</v>
      </c>
      <c r="BQ365" s="18">
        <v>158.1514</v>
      </c>
      <c r="BR365" s="18">
        <f>Table2[[#This Row],[Total Savings
Through Current FY]]+Table2[[#This Row],[Total Savings
Next FY &amp; After]]</f>
        <v>1408.1793</v>
      </c>
      <c r="BS365" s="18">
        <v>0</v>
      </c>
      <c r="BT365" s="18">
        <v>0</v>
      </c>
      <c r="BU365" s="18">
        <v>0</v>
      </c>
      <c r="BV365" s="18">
        <f>Table2[[#This Row],[Recapture, Cancellation, or Reduction
Through Current FY]]+Table2[[#This Row],[Recapture, Cancellation, or Reduction
Next FY &amp; After]]</f>
        <v>0</v>
      </c>
      <c r="BW365" s="18">
        <v>0</v>
      </c>
      <c r="BX365" s="18">
        <v>0</v>
      </c>
      <c r="BY365" s="18">
        <v>0</v>
      </c>
      <c r="BZ365" s="18">
        <f>Table2[[#This Row],[Penalty Paid
Through Current FY]]+Table2[[#This Row],[Penalty Paid
Next FY &amp; After]]</f>
        <v>0</v>
      </c>
      <c r="CA365" s="18">
        <v>0</v>
      </c>
      <c r="CB365" s="18">
        <v>0</v>
      </c>
      <c r="CC365" s="18">
        <v>0</v>
      </c>
      <c r="CD365" s="18">
        <f>Table2[[#This Row],[Total Recapture &amp; Penalties
Through Current FY]]+Table2[[#This Row],[Total Recapture &amp; Penalties
Next FY &amp; After]]</f>
        <v>0</v>
      </c>
      <c r="CE365" s="18">
        <v>6887.1881000000003</v>
      </c>
      <c r="CF365" s="18">
        <v>50010.727400000003</v>
      </c>
      <c r="CG365" s="18">
        <v>8085.4583000000002</v>
      </c>
      <c r="CH365" s="18">
        <f>Table2[[#This Row],[Total Net Tax Revenue Generated
Through Current FY]]+Table2[[#This Row],[Total Net Tax Revenue Generated
Next FY &amp; After]]</f>
        <v>58096.185700000002</v>
      </c>
      <c r="CI365" s="18">
        <v>0</v>
      </c>
      <c r="CJ365" s="18">
        <v>0</v>
      </c>
      <c r="CK365" s="18">
        <v>0</v>
      </c>
      <c r="CL365" s="18">
        <v>0</v>
      </c>
      <c r="CM365" s="43"/>
      <c r="CN365" s="43"/>
      <c r="CO365" s="43"/>
      <c r="CP365" s="43"/>
      <c r="CQ365" s="43"/>
      <c r="CR365" s="43"/>
      <c r="CS365" s="43"/>
      <c r="CT365" s="43"/>
      <c r="CU365" s="43"/>
      <c r="CV365" s="43"/>
      <c r="CW365" s="47"/>
      <c r="CX365" s="47"/>
      <c r="CY365" s="47"/>
      <c r="CZ365" s="47"/>
      <c r="DA365" s="42"/>
      <c r="DB365" s="4"/>
      <c r="DE365" s="3"/>
      <c r="DF365" s="4"/>
      <c r="DG365" s="4"/>
      <c r="DH365" s="11"/>
      <c r="DI365" s="3"/>
      <c r="DJ365" s="1"/>
      <c r="DK365" s="1"/>
      <c r="DL365" s="1"/>
    </row>
    <row r="366" spans="1:116" x14ac:dyDescent="0.2">
      <c r="A366" s="12">
        <v>93940</v>
      </c>
      <c r="B366" s="14" t="s">
        <v>711</v>
      </c>
      <c r="C366" s="15" t="s">
        <v>1522</v>
      </c>
      <c r="D366" s="15" t="s">
        <v>713</v>
      </c>
      <c r="E366" s="25" t="s">
        <v>1713</v>
      </c>
      <c r="F366" s="26" t="s">
        <v>477</v>
      </c>
      <c r="G366" s="16">
        <v>24660000</v>
      </c>
      <c r="H366" s="14" t="s">
        <v>91</v>
      </c>
      <c r="I366" s="14" t="s">
        <v>712</v>
      </c>
      <c r="J366" s="12">
        <v>7</v>
      </c>
      <c r="K366" s="14" t="s">
        <v>94</v>
      </c>
      <c r="L366" s="15" t="s">
        <v>2171</v>
      </c>
      <c r="M366" s="15" t="s">
        <v>2172</v>
      </c>
      <c r="N366" s="15">
        <v>195350</v>
      </c>
      <c r="O366" s="15">
        <v>527604</v>
      </c>
      <c r="P366" s="13">
        <v>0</v>
      </c>
      <c r="Q366" s="13">
        <v>0</v>
      </c>
      <c r="R366" s="13">
        <v>0</v>
      </c>
      <c r="S366" s="13">
        <v>0</v>
      </c>
      <c r="T366" s="13">
        <v>0</v>
      </c>
      <c r="U366" s="13">
        <v>0</v>
      </c>
      <c r="V366" s="13">
        <v>2</v>
      </c>
      <c r="W366" s="13">
        <v>31</v>
      </c>
      <c r="X366" s="13">
        <v>0</v>
      </c>
      <c r="Y366" s="13">
        <v>33</v>
      </c>
      <c r="Z366" s="13">
        <v>33</v>
      </c>
      <c r="AA366" s="13">
        <v>0</v>
      </c>
      <c r="AB366" s="13" t="s">
        <v>16</v>
      </c>
      <c r="AC366" s="13" t="s">
        <v>16</v>
      </c>
      <c r="AD366" s="17">
        <v>0</v>
      </c>
      <c r="AE366" s="13">
        <v>0</v>
      </c>
      <c r="AF366" s="13">
        <v>0</v>
      </c>
      <c r="AG366" s="13">
        <v>0</v>
      </c>
      <c r="AH366" s="13">
        <v>0</v>
      </c>
      <c r="AI366" s="18">
        <v>75.835099999999997</v>
      </c>
      <c r="AJ366" s="18">
        <v>1028.2387000000001</v>
      </c>
      <c r="AK366" s="18">
        <v>390.06220000000002</v>
      </c>
      <c r="AL366" s="27">
        <f>Table2[[#This Row],[Direct Tax Revenue
Through Current FY]]+Table2[[#This Row],[Direct Tax Revenue
Next FY &amp; After]]</f>
        <v>1418.3009000000002</v>
      </c>
      <c r="AM366" s="18">
        <v>154.9316</v>
      </c>
      <c r="AN366" s="18">
        <v>1389.7498000000001</v>
      </c>
      <c r="AO366" s="18">
        <v>796.90009999999995</v>
      </c>
      <c r="AP366" s="18">
        <f>Table2[[#This Row],[Indirect  &amp; Induced Tax Revenue
Through Current FY]]+Table2[[#This Row],[Indirect  &amp; Induced Tax Revenue
Next FY &amp; After]]</f>
        <v>2186.6498999999999</v>
      </c>
      <c r="AQ366" s="18">
        <v>230.76669999999999</v>
      </c>
      <c r="AR366" s="18">
        <v>2417.9884999999999</v>
      </c>
      <c r="AS366" s="18">
        <v>1186.9622999999999</v>
      </c>
      <c r="AT366" s="18">
        <f>Table2[[#This Row],[Total Tax Revenue Generated
Through Current FY]]+Table2[[#This Row],[Total Tax Revenues Generated 
Next FY &amp; After]]</f>
        <v>3604.9507999999996</v>
      </c>
      <c r="AU366" s="18">
        <f>VLOOKUP(A:A,[1]AssistancePivot!$1:$1048576,86,FALSE)</f>
        <v>0</v>
      </c>
      <c r="AV366" s="18">
        <v>0</v>
      </c>
      <c r="AW366" s="18">
        <v>0</v>
      </c>
      <c r="AX366" s="18">
        <v>0</v>
      </c>
      <c r="AY366" s="18">
        <v>0</v>
      </c>
      <c r="AZ366" s="18">
        <v>408.76420000000002</v>
      </c>
      <c r="BA366" s="18">
        <v>0</v>
      </c>
      <c r="BB366" s="18">
        <f>Table2[[#This Row],[MRT Savings
Through Current FY]]+Table2[[#This Row],[MRT Savings
Next FY &amp; After]]</f>
        <v>408.76420000000002</v>
      </c>
      <c r="BC366" s="18">
        <v>0</v>
      </c>
      <c r="BD366" s="18">
        <v>0</v>
      </c>
      <c r="BE366" s="18">
        <v>0</v>
      </c>
      <c r="BF366" s="18">
        <f>Table2[[#This Row],[ST Savings
Through Current FY]]+Table2[[#This Row],[ST Savings
Next FY &amp; After]]</f>
        <v>0</v>
      </c>
      <c r="BG366" s="18">
        <v>0</v>
      </c>
      <c r="BH366" s="18">
        <v>0</v>
      </c>
      <c r="BI366" s="18">
        <v>0</v>
      </c>
      <c r="BJ366" s="18">
        <f>Table2[[#This Row],[Energy Savings
Through Current FY]]+Table2[[#This Row],[Energy Savings
Next FY &amp; After]]</f>
        <v>0</v>
      </c>
      <c r="BK366" s="18">
        <v>13.705</v>
      </c>
      <c r="BL366" s="18">
        <v>138.48159999999999</v>
      </c>
      <c r="BM366" s="18">
        <v>58.204900000000002</v>
      </c>
      <c r="BN366" s="18">
        <f>Table2[[#This Row],[Bond Savings
Through Current FY]]+Table2[[#This Row],[Bond Savings
Next FY &amp; After]]</f>
        <v>196.6865</v>
      </c>
      <c r="BO366" s="18">
        <v>13.705</v>
      </c>
      <c r="BP366" s="18">
        <v>547.24580000000003</v>
      </c>
      <c r="BQ366" s="18">
        <v>58.204900000000002</v>
      </c>
      <c r="BR366" s="18">
        <f>Table2[[#This Row],[Total Savings
Through Current FY]]+Table2[[#This Row],[Total Savings
Next FY &amp; After]]</f>
        <v>605.45069999999998</v>
      </c>
      <c r="BS366" s="18">
        <v>0</v>
      </c>
      <c r="BT366" s="18">
        <v>0</v>
      </c>
      <c r="BU366" s="18">
        <v>0</v>
      </c>
      <c r="BV366" s="18">
        <f>Table2[[#This Row],[Recapture, Cancellation, or Reduction
Through Current FY]]+Table2[[#This Row],[Recapture, Cancellation, or Reduction
Next FY &amp; After]]</f>
        <v>0</v>
      </c>
      <c r="BW366" s="18">
        <v>0</v>
      </c>
      <c r="BX366" s="18">
        <v>0</v>
      </c>
      <c r="BY366" s="18">
        <v>0</v>
      </c>
      <c r="BZ366" s="18">
        <f>Table2[[#This Row],[Penalty Paid
Through Current FY]]+Table2[[#This Row],[Penalty Paid
Next FY &amp; After]]</f>
        <v>0</v>
      </c>
      <c r="CA366" s="18">
        <v>0</v>
      </c>
      <c r="CB366" s="18">
        <v>0</v>
      </c>
      <c r="CC366" s="18">
        <v>0</v>
      </c>
      <c r="CD366" s="18">
        <f>Table2[[#This Row],[Total Recapture &amp; Penalties
Through Current FY]]+Table2[[#This Row],[Total Recapture &amp; Penalties
Next FY &amp; After]]</f>
        <v>0</v>
      </c>
      <c r="CE366" s="18">
        <v>217.0617</v>
      </c>
      <c r="CF366" s="18">
        <v>1870.7427</v>
      </c>
      <c r="CG366" s="18">
        <v>1128.7574</v>
      </c>
      <c r="CH366" s="18">
        <f>Table2[[#This Row],[Total Net Tax Revenue Generated
Through Current FY]]+Table2[[#This Row],[Total Net Tax Revenue Generated
Next FY &amp; After]]</f>
        <v>2999.5001000000002</v>
      </c>
      <c r="CI366" s="18">
        <v>0</v>
      </c>
      <c r="CJ366" s="18">
        <v>0</v>
      </c>
      <c r="CK366" s="18">
        <v>0</v>
      </c>
      <c r="CL366" s="18">
        <v>0</v>
      </c>
      <c r="CM366" s="43">
        <v>0</v>
      </c>
      <c r="CN366" s="43">
        <v>0</v>
      </c>
      <c r="CO366" s="43">
        <v>0</v>
      </c>
      <c r="CP366" s="43">
        <v>33</v>
      </c>
      <c r="CQ366" s="43">
        <f>Table2[[#This Row],[Total Number of Industrial Jobs]]+Table2[[#This Row],[Total Number of Restaurant Jobs]]+Table2[[#This Row],[Total Number of Retail Jobs]]+Table2[[#This Row],[Total Number of Other Jobs]]</f>
        <v>33</v>
      </c>
      <c r="CR366" s="43">
        <v>0</v>
      </c>
      <c r="CS366" s="43">
        <v>0</v>
      </c>
      <c r="CT366" s="43">
        <v>0</v>
      </c>
      <c r="CU366" s="43">
        <v>33</v>
      </c>
      <c r="CV366" s="43">
        <f>Table2[[#This Row],[Number of Industrial Jobs Earning a Living Wage or more]]+Table2[[#This Row],[Number of Restaurant Jobs Earning a Living Wage or more]]+Table2[[#This Row],[Number of Retail Jobs Earning a Living Wage or more]]+Table2[[#This Row],[Number of Other Jobs Earning a Living Wage or more]]</f>
        <v>33</v>
      </c>
      <c r="CW366" s="47">
        <v>0</v>
      </c>
      <c r="CX366" s="47">
        <v>0</v>
      </c>
      <c r="CY366" s="47">
        <v>0</v>
      </c>
      <c r="CZ366" s="47">
        <v>100</v>
      </c>
      <c r="DA366" s="42">
        <v>1</v>
      </c>
      <c r="DB366" s="4"/>
      <c r="DE366" s="3"/>
      <c r="DF366" s="4"/>
      <c r="DG366" s="4"/>
      <c r="DH366" s="11"/>
      <c r="DI366" s="3"/>
      <c r="DJ366" s="1"/>
      <c r="DK366" s="1"/>
      <c r="DL366" s="1"/>
    </row>
    <row r="367" spans="1:116" x14ac:dyDescent="0.2">
      <c r="A367" s="12">
        <v>93382</v>
      </c>
      <c r="B367" s="14" t="s">
        <v>544</v>
      </c>
      <c r="C367" s="15" t="s">
        <v>1602</v>
      </c>
      <c r="D367" s="15" t="s">
        <v>546</v>
      </c>
      <c r="E367" s="25" t="s">
        <v>1706</v>
      </c>
      <c r="F367" s="26" t="s">
        <v>13</v>
      </c>
      <c r="G367" s="16">
        <v>6975000</v>
      </c>
      <c r="H367" s="14" t="s">
        <v>22</v>
      </c>
      <c r="I367" s="14" t="s">
        <v>545</v>
      </c>
      <c r="J367" s="12">
        <v>27</v>
      </c>
      <c r="K367" s="14" t="s">
        <v>20</v>
      </c>
      <c r="L367" s="15" t="s">
        <v>2145</v>
      </c>
      <c r="M367" s="15" t="s">
        <v>2100</v>
      </c>
      <c r="N367" s="15">
        <v>50950</v>
      </c>
      <c r="O367" s="15">
        <v>38000</v>
      </c>
      <c r="P367" s="13">
        <v>0</v>
      </c>
      <c r="Q367" s="13">
        <v>25</v>
      </c>
      <c r="R367" s="13">
        <v>0</v>
      </c>
      <c r="S367" s="13">
        <v>0</v>
      </c>
      <c r="T367" s="13">
        <v>0</v>
      </c>
      <c r="U367" s="13">
        <v>0</v>
      </c>
      <c r="V367" s="13">
        <v>15</v>
      </c>
      <c r="W367" s="13">
        <v>0</v>
      </c>
      <c r="X367" s="13">
        <v>0</v>
      </c>
      <c r="Y367" s="13">
        <v>15</v>
      </c>
      <c r="Z367" s="13">
        <v>15</v>
      </c>
      <c r="AA367" s="13">
        <v>100</v>
      </c>
      <c r="AB367" s="13" t="s">
        <v>16</v>
      </c>
      <c r="AC367" s="13" t="s">
        <v>17</v>
      </c>
      <c r="AD367" s="17">
        <v>0</v>
      </c>
      <c r="AE367" s="13">
        <v>0</v>
      </c>
      <c r="AF367" s="13">
        <v>0</v>
      </c>
      <c r="AG367" s="13">
        <v>0</v>
      </c>
      <c r="AH367" s="13">
        <v>0</v>
      </c>
      <c r="AI367" s="18">
        <v>242.51939999999999</v>
      </c>
      <c r="AJ367" s="18">
        <v>2306.4167000000002</v>
      </c>
      <c r="AK367" s="18">
        <v>1354.9920999999999</v>
      </c>
      <c r="AL367" s="27">
        <f>Table2[[#This Row],[Direct Tax Revenue
Through Current FY]]+Table2[[#This Row],[Direct Tax Revenue
Next FY &amp; After]]</f>
        <v>3661.4088000000002</v>
      </c>
      <c r="AM367" s="18">
        <v>126.2272</v>
      </c>
      <c r="AN367" s="18">
        <v>1269.0248999999999</v>
      </c>
      <c r="AO367" s="18">
        <v>705.25019999999995</v>
      </c>
      <c r="AP367" s="18">
        <f>Table2[[#This Row],[Indirect  &amp; Induced Tax Revenue
Through Current FY]]+Table2[[#This Row],[Indirect  &amp; Induced Tax Revenue
Next FY &amp; After]]</f>
        <v>1974.2750999999998</v>
      </c>
      <c r="AQ367" s="18">
        <v>368.7466</v>
      </c>
      <c r="AR367" s="18">
        <v>3575.4416000000001</v>
      </c>
      <c r="AS367" s="18">
        <v>2060.2422999999999</v>
      </c>
      <c r="AT367" s="18">
        <f>Table2[[#This Row],[Total Tax Revenue Generated
Through Current FY]]+Table2[[#This Row],[Total Tax Revenues Generated 
Next FY &amp; After]]</f>
        <v>5635.6839</v>
      </c>
      <c r="AU367" s="18">
        <f>VLOOKUP(A:A,[1]AssistancePivot!$1:$1048576,86,FALSE)</f>
        <v>79.884900000000002</v>
      </c>
      <c r="AV367" s="18">
        <v>508.61309999999997</v>
      </c>
      <c r="AW367" s="18">
        <v>446.32839999999999</v>
      </c>
      <c r="AX367" s="18">
        <v>954.94149999999991</v>
      </c>
      <c r="AY367" s="18">
        <v>0</v>
      </c>
      <c r="AZ367" s="18">
        <v>80.388000000000005</v>
      </c>
      <c r="BA367" s="18">
        <v>0</v>
      </c>
      <c r="BB367" s="18">
        <f>Table2[[#This Row],[MRT Savings
Through Current FY]]+Table2[[#This Row],[MRT Savings
Next FY &amp; After]]</f>
        <v>80.388000000000005</v>
      </c>
      <c r="BC367" s="18">
        <v>0</v>
      </c>
      <c r="BD367" s="18">
        <v>0</v>
      </c>
      <c r="BE367" s="18">
        <v>0</v>
      </c>
      <c r="BF367" s="18">
        <f>Table2[[#This Row],[ST Savings
Through Current FY]]+Table2[[#This Row],[ST Savings
Next FY &amp; After]]</f>
        <v>0</v>
      </c>
      <c r="BG367" s="18">
        <v>0</v>
      </c>
      <c r="BH367" s="18">
        <v>0</v>
      </c>
      <c r="BI367" s="18">
        <v>0</v>
      </c>
      <c r="BJ367" s="18">
        <f>Table2[[#This Row],[Energy Savings
Through Current FY]]+Table2[[#This Row],[Energy Savings
Next FY &amp; After]]</f>
        <v>0</v>
      </c>
      <c r="BK367" s="18">
        <v>0</v>
      </c>
      <c r="BL367" s="18">
        <v>0</v>
      </c>
      <c r="BM367" s="18">
        <v>0</v>
      </c>
      <c r="BN367" s="18">
        <f>Table2[[#This Row],[Bond Savings
Through Current FY]]+Table2[[#This Row],[Bond Savings
Next FY &amp; After]]</f>
        <v>0</v>
      </c>
      <c r="BO367" s="18">
        <v>79.884900000000002</v>
      </c>
      <c r="BP367" s="18">
        <v>589.00109999999995</v>
      </c>
      <c r="BQ367" s="18">
        <v>446.32839999999999</v>
      </c>
      <c r="BR367" s="18">
        <f>Table2[[#This Row],[Total Savings
Through Current FY]]+Table2[[#This Row],[Total Savings
Next FY &amp; After]]</f>
        <v>1035.3294999999998</v>
      </c>
      <c r="BS367" s="18">
        <v>0</v>
      </c>
      <c r="BT367" s="18">
        <v>0</v>
      </c>
      <c r="BU367" s="18">
        <v>0</v>
      </c>
      <c r="BV367" s="18">
        <f>Table2[[#This Row],[Recapture, Cancellation, or Reduction
Through Current FY]]+Table2[[#This Row],[Recapture, Cancellation, or Reduction
Next FY &amp; After]]</f>
        <v>0</v>
      </c>
      <c r="BW367" s="18">
        <v>0</v>
      </c>
      <c r="BX367" s="18">
        <v>0</v>
      </c>
      <c r="BY367" s="18">
        <v>0</v>
      </c>
      <c r="BZ367" s="18">
        <f>Table2[[#This Row],[Penalty Paid
Through Current FY]]+Table2[[#This Row],[Penalty Paid
Next FY &amp; After]]</f>
        <v>0</v>
      </c>
      <c r="CA367" s="18">
        <v>0</v>
      </c>
      <c r="CB367" s="18">
        <v>0</v>
      </c>
      <c r="CC367" s="18">
        <v>0</v>
      </c>
      <c r="CD367" s="18">
        <f>Table2[[#This Row],[Total Recapture &amp; Penalties
Through Current FY]]+Table2[[#This Row],[Total Recapture &amp; Penalties
Next FY &amp; After]]</f>
        <v>0</v>
      </c>
      <c r="CE367" s="18">
        <v>288.86169999999998</v>
      </c>
      <c r="CF367" s="18">
        <v>2986.4405000000002</v>
      </c>
      <c r="CG367" s="18">
        <v>1613.9139</v>
      </c>
      <c r="CH367" s="18">
        <f>Table2[[#This Row],[Total Net Tax Revenue Generated
Through Current FY]]+Table2[[#This Row],[Total Net Tax Revenue Generated
Next FY &amp; After]]</f>
        <v>4600.3544000000002</v>
      </c>
      <c r="CI367" s="18">
        <v>0</v>
      </c>
      <c r="CJ367" s="18">
        <v>0</v>
      </c>
      <c r="CK367" s="18">
        <v>0</v>
      </c>
      <c r="CL367" s="18">
        <v>0</v>
      </c>
      <c r="CM367" s="43">
        <v>0</v>
      </c>
      <c r="CN367" s="43">
        <v>0</v>
      </c>
      <c r="CO367" s="43">
        <v>0</v>
      </c>
      <c r="CP367" s="43">
        <v>0</v>
      </c>
      <c r="CQ367" s="43">
        <f>Table2[[#This Row],[Total Number of Industrial Jobs]]+Table2[[#This Row],[Total Number of Restaurant Jobs]]+Table2[[#This Row],[Total Number of Retail Jobs]]+Table2[[#This Row],[Total Number of Other Jobs]]</f>
        <v>0</v>
      </c>
      <c r="CR367" s="43">
        <v>0</v>
      </c>
      <c r="CS367" s="43">
        <v>0</v>
      </c>
      <c r="CT367" s="43">
        <v>0</v>
      </c>
      <c r="CU367" s="43">
        <v>0</v>
      </c>
      <c r="CV367" s="43">
        <f>Table2[[#This Row],[Number of Industrial Jobs Earning a Living Wage or more]]+Table2[[#This Row],[Number of Restaurant Jobs Earning a Living Wage or more]]+Table2[[#This Row],[Number of Retail Jobs Earning a Living Wage or more]]+Table2[[#This Row],[Number of Other Jobs Earning a Living Wage or more]]</f>
        <v>0</v>
      </c>
      <c r="CW367" s="47">
        <v>0</v>
      </c>
      <c r="CX367" s="47">
        <v>0</v>
      </c>
      <c r="CY367" s="47">
        <v>0</v>
      </c>
      <c r="CZ367" s="47">
        <v>0</v>
      </c>
      <c r="DA367" s="42"/>
      <c r="DB367" s="4"/>
      <c r="DE367" s="3"/>
      <c r="DF367" s="4"/>
      <c r="DG367" s="4"/>
      <c r="DH367" s="11"/>
      <c r="DI367" s="3"/>
      <c r="DJ367" s="1"/>
      <c r="DK367" s="1"/>
      <c r="DL367" s="1"/>
    </row>
    <row r="368" spans="1:116" x14ac:dyDescent="0.2">
      <c r="A368" s="12">
        <v>92955</v>
      </c>
      <c r="B368" s="14" t="s">
        <v>343</v>
      </c>
      <c r="C368" s="15" t="s">
        <v>1565</v>
      </c>
      <c r="D368" s="15" t="s">
        <v>345</v>
      </c>
      <c r="E368" s="25" t="s">
        <v>1675</v>
      </c>
      <c r="F368" s="26" t="s">
        <v>13</v>
      </c>
      <c r="G368" s="16">
        <v>1295000</v>
      </c>
      <c r="H368" s="14" t="s">
        <v>123</v>
      </c>
      <c r="I368" s="14" t="s">
        <v>344</v>
      </c>
      <c r="J368" s="12">
        <v>50</v>
      </c>
      <c r="K368" s="14" t="s">
        <v>106</v>
      </c>
      <c r="L368" s="15" t="s">
        <v>2063</v>
      </c>
      <c r="M368" s="15" t="s">
        <v>2064</v>
      </c>
      <c r="N368" s="15">
        <v>216972</v>
      </c>
      <c r="O368" s="15">
        <v>3900</v>
      </c>
      <c r="P368" s="13">
        <v>0</v>
      </c>
      <c r="Q368" s="13">
        <v>12</v>
      </c>
      <c r="R368" s="13">
        <v>0</v>
      </c>
      <c r="S368" s="13">
        <v>0</v>
      </c>
      <c r="T368" s="13">
        <v>1</v>
      </c>
      <c r="U368" s="13">
        <v>0</v>
      </c>
      <c r="V368" s="13">
        <v>58</v>
      </c>
      <c r="W368" s="13">
        <v>0</v>
      </c>
      <c r="X368" s="13">
        <v>0</v>
      </c>
      <c r="Y368" s="13">
        <v>59</v>
      </c>
      <c r="Z368" s="13">
        <v>58</v>
      </c>
      <c r="AA368" s="13">
        <v>81.355932203389841</v>
      </c>
      <c r="AB368" s="13" t="s">
        <v>16</v>
      </c>
      <c r="AC368" s="13" t="s">
        <v>17</v>
      </c>
      <c r="AD368" s="17">
        <v>0</v>
      </c>
      <c r="AE368" s="13">
        <v>0</v>
      </c>
      <c r="AF368" s="13">
        <v>0</v>
      </c>
      <c r="AG368" s="13">
        <v>0</v>
      </c>
      <c r="AH368" s="13">
        <v>0</v>
      </c>
      <c r="AI368" s="18">
        <v>509.63589999999999</v>
      </c>
      <c r="AJ368" s="18">
        <v>3613.9263000000001</v>
      </c>
      <c r="AK368" s="18">
        <v>960.40589999999997</v>
      </c>
      <c r="AL368" s="27">
        <f>Table2[[#This Row],[Direct Tax Revenue
Through Current FY]]+Table2[[#This Row],[Direct Tax Revenue
Next FY &amp; After]]</f>
        <v>4574.3321999999998</v>
      </c>
      <c r="AM368" s="18">
        <v>336.92869999999999</v>
      </c>
      <c r="AN368" s="18">
        <v>1580.0636999999999</v>
      </c>
      <c r="AO368" s="18">
        <v>634.93989999999997</v>
      </c>
      <c r="AP368" s="18">
        <f>Table2[[#This Row],[Indirect  &amp; Induced Tax Revenue
Through Current FY]]+Table2[[#This Row],[Indirect  &amp; Induced Tax Revenue
Next FY &amp; After]]</f>
        <v>2215.0036</v>
      </c>
      <c r="AQ368" s="18">
        <v>846.56460000000004</v>
      </c>
      <c r="AR368" s="18">
        <v>5193.99</v>
      </c>
      <c r="AS368" s="18">
        <v>1595.3458000000001</v>
      </c>
      <c r="AT368" s="18">
        <f>Table2[[#This Row],[Total Tax Revenue Generated
Through Current FY]]+Table2[[#This Row],[Total Tax Revenues Generated 
Next FY &amp; After]]</f>
        <v>6789.3357999999998</v>
      </c>
      <c r="AU368" s="18">
        <f>VLOOKUP(A:A,[1]AssistancePivot!$1:$1048576,86,FALSE)</f>
        <v>79.337000000000003</v>
      </c>
      <c r="AV368" s="18">
        <v>628.79970000000003</v>
      </c>
      <c r="AW368" s="18">
        <v>149.5102</v>
      </c>
      <c r="AX368" s="18">
        <v>778.30989999999997</v>
      </c>
      <c r="AY368" s="18">
        <v>0</v>
      </c>
      <c r="AZ368" s="18">
        <v>0</v>
      </c>
      <c r="BA368" s="18">
        <v>0</v>
      </c>
      <c r="BB368" s="18">
        <f>Table2[[#This Row],[MRT Savings
Through Current FY]]+Table2[[#This Row],[MRT Savings
Next FY &amp; After]]</f>
        <v>0</v>
      </c>
      <c r="BC368" s="18">
        <v>0</v>
      </c>
      <c r="BD368" s="18">
        <v>0</v>
      </c>
      <c r="BE368" s="18">
        <v>0</v>
      </c>
      <c r="BF368" s="18">
        <f>Table2[[#This Row],[ST Savings
Through Current FY]]+Table2[[#This Row],[ST Savings
Next FY &amp; After]]</f>
        <v>0</v>
      </c>
      <c r="BG368" s="18">
        <v>0</v>
      </c>
      <c r="BH368" s="18">
        <v>0</v>
      </c>
      <c r="BI368" s="18">
        <v>0</v>
      </c>
      <c r="BJ368" s="18">
        <f>Table2[[#This Row],[Energy Savings
Through Current FY]]+Table2[[#This Row],[Energy Savings
Next FY &amp; After]]</f>
        <v>0</v>
      </c>
      <c r="BK368" s="18">
        <v>0</v>
      </c>
      <c r="BL368" s="18">
        <v>0</v>
      </c>
      <c r="BM368" s="18">
        <v>0</v>
      </c>
      <c r="BN368" s="18">
        <f>Table2[[#This Row],[Bond Savings
Through Current FY]]+Table2[[#This Row],[Bond Savings
Next FY &amp; After]]</f>
        <v>0</v>
      </c>
      <c r="BO368" s="18">
        <v>79.337000000000003</v>
      </c>
      <c r="BP368" s="18">
        <v>628.79970000000003</v>
      </c>
      <c r="BQ368" s="18">
        <v>149.5102</v>
      </c>
      <c r="BR368" s="18">
        <f>Table2[[#This Row],[Total Savings
Through Current FY]]+Table2[[#This Row],[Total Savings
Next FY &amp; After]]</f>
        <v>778.30989999999997</v>
      </c>
      <c r="BS368" s="18">
        <v>0</v>
      </c>
      <c r="BT368" s="18">
        <v>0</v>
      </c>
      <c r="BU368" s="18">
        <v>0</v>
      </c>
      <c r="BV368" s="18">
        <f>Table2[[#This Row],[Recapture, Cancellation, or Reduction
Through Current FY]]+Table2[[#This Row],[Recapture, Cancellation, or Reduction
Next FY &amp; After]]</f>
        <v>0</v>
      </c>
      <c r="BW368" s="18">
        <v>0</v>
      </c>
      <c r="BX368" s="18">
        <v>0</v>
      </c>
      <c r="BY368" s="18">
        <v>0</v>
      </c>
      <c r="BZ368" s="18">
        <f>Table2[[#This Row],[Penalty Paid
Through Current FY]]+Table2[[#This Row],[Penalty Paid
Next FY &amp; After]]</f>
        <v>0</v>
      </c>
      <c r="CA368" s="18">
        <v>0</v>
      </c>
      <c r="CB368" s="18">
        <v>0</v>
      </c>
      <c r="CC368" s="18">
        <v>0</v>
      </c>
      <c r="CD368" s="18">
        <f>Table2[[#This Row],[Total Recapture &amp; Penalties
Through Current FY]]+Table2[[#This Row],[Total Recapture &amp; Penalties
Next FY &amp; After]]</f>
        <v>0</v>
      </c>
      <c r="CE368" s="18">
        <v>767.22760000000005</v>
      </c>
      <c r="CF368" s="18">
        <v>4565.1903000000002</v>
      </c>
      <c r="CG368" s="18">
        <v>1445.8356000000001</v>
      </c>
      <c r="CH368" s="18">
        <f>Table2[[#This Row],[Total Net Tax Revenue Generated
Through Current FY]]+Table2[[#This Row],[Total Net Tax Revenue Generated
Next FY &amp; After]]</f>
        <v>6011.0259000000005</v>
      </c>
      <c r="CI368" s="18">
        <v>0</v>
      </c>
      <c r="CJ368" s="18">
        <v>0</v>
      </c>
      <c r="CK368" s="18">
        <v>0</v>
      </c>
      <c r="CL368" s="18">
        <v>0</v>
      </c>
      <c r="CM368" s="43">
        <v>48</v>
      </c>
      <c r="CN368" s="43">
        <v>0</v>
      </c>
      <c r="CO368" s="43">
        <v>0</v>
      </c>
      <c r="CP368" s="43">
        <v>11</v>
      </c>
      <c r="CQ368" s="43">
        <f>Table2[[#This Row],[Total Number of Industrial Jobs]]+Table2[[#This Row],[Total Number of Restaurant Jobs]]+Table2[[#This Row],[Total Number of Retail Jobs]]+Table2[[#This Row],[Total Number of Other Jobs]]</f>
        <v>59</v>
      </c>
      <c r="CR368" s="43">
        <v>48</v>
      </c>
      <c r="CS368" s="43">
        <v>0</v>
      </c>
      <c r="CT368" s="43">
        <v>0</v>
      </c>
      <c r="CU368" s="43">
        <v>11</v>
      </c>
      <c r="CV368" s="43">
        <f>Table2[[#This Row],[Number of Industrial Jobs Earning a Living Wage or more]]+Table2[[#This Row],[Number of Restaurant Jobs Earning a Living Wage or more]]+Table2[[#This Row],[Number of Retail Jobs Earning a Living Wage or more]]+Table2[[#This Row],[Number of Other Jobs Earning a Living Wage or more]]</f>
        <v>59</v>
      </c>
      <c r="CW368" s="47">
        <v>100</v>
      </c>
      <c r="CX368" s="47">
        <v>0</v>
      </c>
      <c r="CY368" s="47">
        <v>0</v>
      </c>
      <c r="CZ368" s="47">
        <v>100</v>
      </c>
      <c r="DA368" s="42">
        <v>1</v>
      </c>
      <c r="DB368" s="4"/>
      <c r="DE368" s="3"/>
      <c r="DF368" s="4"/>
      <c r="DG368" s="4"/>
      <c r="DH368" s="11"/>
      <c r="DI368" s="3"/>
      <c r="DJ368" s="1"/>
      <c r="DK368" s="1"/>
      <c r="DL368" s="1"/>
    </row>
    <row r="369" spans="1:116" x14ac:dyDescent="0.2">
      <c r="A369" s="12">
        <v>93349</v>
      </c>
      <c r="B369" s="14" t="s">
        <v>517</v>
      </c>
      <c r="C369" s="15" t="s">
        <v>1590</v>
      </c>
      <c r="D369" s="15" t="s">
        <v>519</v>
      </c>
      <c r="E369" s="25" t="s">
        <v>1696</v>
      </c>
      <c r="F369" s="26" t="s">
        <v>13</v>
      </c>
      <c r="G369" s="16">
        <v>11100000</v>
      </c>
      <c r="H369" s="14" t="s">
        <v>123</v>
      </c>
      <c r="I369" s="14" t="s">
        <v>518</v>
      </c>
      <c r="J369" s="12">
        <v>22</v>
      </c>
      <c r="K369" s="14" t="s">
        <v>20</v>
      </c>
      <c r="L369" s="15" t="s">
        <v>2121</v>
      </c>
      <c r="M369" s="15" t="s">
        <v>1904</v>
      </c>
      <c r="N369" s="15">
        <v>46706</v>
      </c>
      <c r="O369" s="15">
        <v>78068</v>
      </c>
      <c r="P369" s="13">
        <v>0</v>
      </c>
      <c r="Q369" s="13">
        <v>15</v>
      </c>
      <c r="R369" s="13">
        <v>0</v>
      </c>
      <c r="S369" s="13">
        <v>0</v>
      </c>
      <c r="T369" s="13">
        <v>0</v>
      </c>
      <c r="U369" s="13">
        <v>0</v>
      </c>
      <c r="V369" s="13">
        <v>39</v>
      </c>
      <c r="W369" s="13">
        <v>0</v>
      </c>
      <c r="X369" s="13">
        <v>0</v>
      </c>
      <c r="Y369" s="13">
        <v>39</v>
      </c>
      <c r="Z369" s="13">
        <v>39</v>
      </c>
      <c r="AA369" s="13">
        <v>61.53846153846154</v>
      </c>
      <c r="AB369" s="13" t="s">
        <v>16</v>
      </c>
      <c r="AC369" s="13" t="s">
        <v>17</v>
      </c>
      <c r="AD369" s="17">
        <v>0</v>
      </c>
      <c r="AE369" s="13">
        <v>0</v>
      </c>
      <c r="AF369" s="13">
        <v>0</v>
      </c>
      <c r="AG369" s="13">
        <v>0</v>
      </c>
      <c r="AH369" s="13">
        <v>0</v>
      </c>
      <c r="AI369" s="18">
        <v>453.65589999999997</v>
      </c>
      <c r="AJ369" s="18">
        <v>3736.4461999999999</v>
      </c>
      <c r="AK369" s="18">
        <v>2095.9638</v>
      </c>
      <c r="AL369" s="27">
        <f>Table2[[#This Row],[Direct Tax Revenue
Through Current FY]]+Table2[[#This Row],[Direct Tax Revenue
Next FY &amp; After]]</f>
        <v>5832.41</v>
      </c>
      <c r="AM369" s="18">
        <v>189.578</v>
      </c>
      <c r="AN369" s="18">
        <v>1836.3420000000001</v>
      </c>
      <c r="AO369" s="18">
        <v>875.88040000000001</v>
      </c>
      <c r="AP369" s="18">
        <f>Table2[[#This Row],[Indirect  &amp; Induced Tax Revenue
Through Current FY]]+Table2[[#This Row],[Indirect  &amp; Induced Tax Revenue
Next FY &amp; After]]</f>
        <v>2712.2224000000001</v>
      </c>
      <c r="AQ369" s="18">
        <v>643.23389999999995</v>
      </c>
      <c r="AR369" s="18">
        <v>5572.7882</v>
      </c>
      <c r="AS369" s="18">
        <v>2971.8442</v>
      </c>
      <c r="AT369" s="18">
        <f>Table2[[#This Row],[Total Tax Revenue Generated
Through Current FY]]+Table2[[#This Row],[Total Tax Revenues Generated 
Next FY &amp; After]]</f>
        <v>8544.6324000000004</v>
      </c>
      <c r="AU369" s="18">
        <f>VLOOKUP(A:A,[1]AssistancePivot!$1:$1048576,86,FALSE)</f>
        <v>74.440700000000007</v>
      </c>
      <c r="AV369" s="18">
        <v>1146.787</v>
      </c>
      <c r="AW369" s="18">
        <v>343.92779999999999</v>
      </c>
      <c r="AX369" s="18">
        <v>1490.7148</v>
      </c>
      <c r="AY369" s="18">
        <v>0</v>
      </c>
      <c r="AZ369" s="18">
        <v>0</v>
      </c>
      <c r="BA369" s="18">
        <v>0</v>
      </c>
      <c r="BB369" s="18">
        <f>Table2[[#This Row],[MRT Savings
Through Current FY]]+Table2[[#This Row],[MRT Savings
Next FY &amp; After]]</f>
        <v>0</v>
      </c>
      <c r="BC369" s="18">
        <v>0</v>
      </c>
      <c r="BD369" s="18">
        <v>0</v>
      </c>
      <c r="BE369" s="18">
        <v>0</v>
      </c>
      <c r="BF369" s="18">
        <f>Table2[[#This Row],[ST Savings
Through Current FY]]+Table2[[#This Row],[ST Savings
Next FY &amp; After]]</f>
        <v>0</v>
      </c>
      <c r="BG369" s="18">
        <v>0</v>
      </c>
      <c r="BH369" s="18">
        <v>0</v>
      </c>
      <c r="BI369" s="18">
        <v>0</v>
      </c>
      <c r="BJ369" s="18">
        <f>Table2[[#This Row],[Energy Savings
Through Current FY]]+Table2[[#This Row],[Energy Savings
Next FY &amp; After]]</f>
        <v>0</v>
      </c>
      <c r="BK369" s="18">
        <v>0</v>
      </c>
      <c r="BL369" s="18">
        <v>0</v>
      </c>
      <c r="BM369" s="18">
        <v>0</v>
      </c>
      <c r="BN369" s="18">
        <f>Table2[[#This Row],[Bond Savings
Through Current FY]]+Table2[[#This Row],[Bond Savings
Next FY &amp; After]]</f>
        <v>0</v>
      </c>
      <c r="BO369" s="18">
        <v>74.440700000000007</v>
      </c>
      <c r="BP369" s="18">
        <v>1146.787</v>
      </c>
      <c r="BQ369" s="18">
        <v>343.92779999999999</v>
      </c>
      <c r="BR369" s="18">
        <f>Table2[[#This Row],[Total Savings
Through Current FY]]+Table2[[#This Row],[Total Savings
Next FY &amp; After]]</f>
        <v>1490.7148</v>
      </c>
      <c r="BS369" s="18">
        <v>0</v>
      </c>
      <c r="BT369" s="18">
        <v>0</v>
      </c>
      <c r="BU369" s="18">
        <v>0</v>
      </c>
      <c r="BV369" s="18">
        <f>Table2[[#This Row],[Recapture, Cancellation, or Reduction
Through Current FY]]+Table2[[#This Row],[Recapture, Cancellation, or Reduction
Next FY &amp; After]]</f>
        <v>0</v>
      </c>
      <c r="BW369" s="18">
        <v>0</v>
      </c>
      <c r="BX369" s="18">
        <v>0</v>
      </c>
      <c r="BY369" s="18">
        <v>0</v>
      </c>
      <c r="BZ369" s="18">
        <f>Table2[[#This Row],[Penalty Paid
Through Current FY]]+Table2[[#This Row],[Penalty Paid
Next FY &amp; After]]</f>
        <v>0</v>
      </c>
      <c r="CA369" s="18">
        <v>0</v>
      </c>
      <c r="CB369" s="18">
        <v>0</v>
      </c>
      <c r="CC369" s="18">
        <v>0</v>
      </c>
      <c r="CD369" s="18">
        <f>Table2[[#This Row],[Total Recapture &amp; Penalties
Through Current FY]]+Table2[[#This Row],[Total Recapture &amp; Penalties
Next FY &amp; After]]</f>
        <v>0</v>
      </c>
      <c r="CE369" s="18">
        <v>568.79319999999996</v>
      </c>
      <c r="CF369" s="18">
        <v>4426.0011999999997</v>
      </c>
      <c r="CG369" s="18">
        <v>2627.9164000000001</v>
      </c>
      <c r="CH369" s="18">
        <f>Table2[[#This Row],[Total Net Tax Revenue Generated
Through Current FY]]+Table2[[#This Row],[Total Net Tax Revenue Generated
Next FY &amp; After]]</f>
        <v>7053.9175999999998</v>
      </c>
      <c r="CI369" s="18">
        <v>0</v>
      </c>
      <c r="CJ369" s="18">
        <v>0</v>
      </c>
      <c r="CK369" s="18">
        <v>0</v>
      </c>
      <c r="CL369" s="18">
        <v>0</v>
      </c>
      <c r="CM369" s="43">
        <v>0</v>
      </c>
      <c r="CN369" s="43">
        <v>0</v>
      </c>
      <c r="CO369" s="43">
        <v>0</v>
      </c>
      <c r="CP369" s="43">
        <v>39</v>
      </c>
      <c r="CQ369" s="43">
        <f>Table2[[#This Row],[Total Number of Industrial Jobs]]+Table2[[#This Row],[Total Number of Restaurant Jobs]]+Table2[[#This Row],[Total Number of Retail Jobs]]+Table2[[#This Row],[Total Number of Other Jobs]]</f>
        <v>39</v>
      </c>
      <c r="CR369" s="43">
        <v>0</v>
      </c>
      <c r="CS369" s="43">
        <v>0</v>
      </c>
      <c r="CT369" s="43">
        <v>0</v>
      </c>
      <c r="CU369" s="43">
        <v>39</v>
      </c>
      <c r="CV369" s="43">
        <f>Table2[[#This Row],[Number of Industrial Jobs Earning a Living Wage or more]]+Table2[[#This Row],[Number of Restaurant Jobs Earning a Living Wage or more]]+Table2[[#This Row],[Number of Retail Jobs Earning a Living Wage or more]]+Table2[[#This Row],[Number of Other Jobs Earning a Living Wage or more]]</f>
        <v>39</v>
      </c>
      <c r="CW369" s="47">
        <v>0</v>
      </c>
      <c r="CX369" s="47">
        <v>0</v>
      </c>
      <c r="CY369" s="47">
        <v>0</v>
      </c>
      <c r="CZ369" s="47">
        <v>100</v>
      </c>
      <c r="DA369" s="42">
        <v>1</v>
      </c>
      <c r="DB369" s="4"/>
      <c r="DE369" s="3"/>
      <c r="DF369" s="4"/>
      <c r="DG369" s="4"/>
      <c r="DH369" s="11"/>
      <c r="DI369" s="3"/>
      <c r="DJ369" s="1"/>
      <c r="DK369" s="1"/>
      <c r="DL369" s="1"/>
    </row>
    <row r="370" spans="1:116" x14ac:dyDescent="0.2">
      <c r="A370" s="12">
        <v>94085</v>
      </c>
      <c r="B370" s="14" t="s">
        <v>929</v>
      </c>
      <c r="C370" s="15" t="s">
        <v>1524</v>
      </c>
      <c r="D370" s="15" t="s">
        <v>931</v>
      </c>
      <c r="E370" s="25" t="s">
        <v>1771</v>
      </c>
      <c r="F370" s="26" t="s">
        <v>617</v>
      </c>
      <c r="G370" s="16">
        <v>30000000</v>
      </c>
      <c r="H370" s="14" t="s">
        <v>229</v>
      </c>
      <c r="I370" s="14" t="s">
        <v>930</v>
      </c>
      <c r="J370" s="12">
        <v>33</v>
      </c>
      <c r="K370" s="14" t="s">
        <v>12</v>
      </c>
      <c r="L370" s="15" t="s">
        <v>2291</v>
      </c>
      <c r="M370" s="15" t="s">
        <v>1902</v>
      </c>
      <c r="N370" s="15">
        <v>32700</v>
      </c>
      <c r="O370" s="15">
        <v>280678</v>
      </c>
      <c r="P370" s="13">
        <v>279</v>
      </c>
      <c r="Q370" s="13">
        <v>4</v>
      </c>
      <c r="R370" s="13">
        <v>0</v>
      </c>
      <c r="S370" s="13">
        <v>0</v>
      </c>
      <c r="T370" s="13">
        <v>56</v>
      </c>
      <c r="U370" s="13">
        <v>0</v>
      </c>
      <c r="V370" s="13">
        <v>187</v>
      </c>
      <c r="W370" s="13">
        <v>0</v>
      </c>
      <c r="X370" s="13">
        <v>25</v>
      </c>
      <c r="Y370" s="13">
        <v>243</v>
      </c>
      <c r="Z370" s="13">
        <v>215</v>
      </c>
      <c r="AA370" s="13">
        <v>91.769547325102891</v>
      </c>
      <c r="AB370" s="13" t="s">
        <v>16</v>
      </c>
      <c r="AC370" s="13" t="s">
        <v>17</v>
      </c>
      <c r="AD370" s="17">
        <v>0</v>
      </c>
      <c r="AE370" s="13">
        <v>0</v>
      </c>
      <c r="AF370" s="13">
        <v>0</v>
      </c>
      <c r="AG370" s="13">
        <v>0</v>
      </c>
      <c r="AH370" s="13">
        <v>0</v>
      </c>
      <c r="AI370" s="18">
        <v>609.97280000000001</v>
      </c>
      <c r="AJ370" s="18">
        <v>3912.4074000000001</v>
      </c>
      <c r="AK370" s="18">
        <v>6997.1364000000003</v>
      </c>
      <c r="AL370" s="27">
        <f>Table2[[#This Row],[Direct Tax Revenue
Through Current FY]]+Table2[[#This Row],[Direct Tax Revenue
Next FY &amp; After]]</f>
        <v>10909.543799999999</v>
      </c>
      <c r="AM370" s="18">
        <v>1053.0137999999999</v>
      </c>
      <c r="AN370" s="18">
        <v>7153.5078999999996</v>
      </c>
      <c r="AO370" s="18">
        <v>13635.0023</v>
      </c>
      <c r="AP370" s="18">
        <f>Table2[[#This Row],[Indirect  &amp; Induced Tax Revenue
Through Current FY]]+Table2[[#This Row],[Indirect  &amp; Induced Tax Revenue
Next FY &amp; After]]</f>
        <v>20788.510200000001</v>
      </c>
      <c r="AQ370" s="18">
        <v>1662.9866</v>
      </c>
      <c r="AR370" s="18">
        <v>11065.915300000001</v>
      </c>
      <c r="AS370" s="18">
        <v>20632.1387</v>
      </c>
      <c r="AT370" s="18">
        <f>Table2[[#This Row],[Total Tax Revenue Generated
Through Current FY]]+Table2[[#This Row],[Total Tax Revenues Generated 
Next FY &amp; After]]</f>
        <v>31698.054</v>
      </c>
      <c r="AU370" s="18">
        <f>VLOOKUP(A:A,[1]AssistancePivot!$1:$1048576,86,FALSE)</f>
        <v>0</v>
      </c>
      <c r="AV370" s="18">
        <v>0</v>
      </c>
      <c r="AW370" s="18">
        <v>0</v>
      </c>
      <c r="AX370" s="18">
        <v>0</v>
      </c>
      <c r="AY370" s="18">
        <v>0</v>
      </c>
      <c r="AZ370" s="18">
        <v>0</v>
      </c>
      <c r="BA370" s="18">
        <v>0</v>
      </c>
      <c r="BB370" s="18">
        <f>Table2[[#This Row],[MRT Savings
Through Current FY]]+Table2[[#This Row],[MRT Savings
Next FY &amp; After]]</f>
        <v>0</v>
      </c>
      <c r="BC370" s="18">
        <v>0</v>
      </c>
      <c r="BD370" s="18">
        <v>0</v>
      </c>
      <c r="BE370" s="18">
        <v>0</v>
      </c>
      <c r="BF370" s="18">
        <f>Table2[[#This Row],[ST Savings
Through Current FY]]+Table2[[#This Row],[ST Savings
Next FY &amp; After]]</f>
        <v>0</v>
      </c>
      <c r="BG370" s="18">
        <v>0</v>
      </c>
      <c r="BH370" s="18">
        <v>0</v>
      </c>
      <c r="BI370" s="18">
        <v>0</v>
      </c>
      <c r="BJ370" s="18">
        <f>Table2[[#This Row],[Energy Savings
Through Current FY]]+Table2[[#This Row],[Energy Savings
Next FY &amp; After]]</f>
        <v>0</v>
      </c>
      <c r="BK370" s="18">
        <v>11.5541</v>
      </c>
      <c r="BL370" s="18">
        <v>51.140500000000003</v>
      </c>
      <c r="BM370" s="18">
        <v>106.3454</v>
      </c>
      <c r="BN370" s="18">
        <f>Table2[[#This Row],[Bond Savings
Through Current FY]]+Table2[[#This Row],[Bond Savings
Next FY &amp; After]]</f>
        <v>157.48590000000002</v>
      </c>
      <c r="BO370" s="18">
        <v>11.5541</v>
      </c>
      <c r="BP370" s="18">
        <v>51.140500000000003</v>
      </c>
      <c r="BQ370" s="18">
        <v>106.3454</v>
      </c>
      <c r="BR370" s="18">
        <f>Table2[[#This Row],[Total Savings
Through Current FY]]+Table2[[#This Row],[Total Savings
Next FY &amp; After]]</f>
        <v>157.48590000000002</v>
      </c>
      <c r="BS370" s="18">
        <v>0</v>
      </c>
      <c r="BT370" s="18">
        <v>0</v>
      </c>
      <c r="BU370" s="18">
        <v>0</v>
      </c>
      <c r="BV370" s="18">
        <f>Table2[[#This Row],[Recapture, Cancellation, or Reduction
Through Current FY]]+Table2[[#This Row],[Recapture, Cancellation, or Reduction
Next FY &amp; After]]</f>
        <v>0</v>
      </c>
      <c r="BW370" s="18">
        <v>0</v>
      </c>
      <c r="BX370" s="18">
        <v>0</v>
      </c>
      <c r="BY370" s="18">
        <v>0</v>
      </c>
      <c r="BZ370" s="18">
        <f>Table2[[#This Row],[Penalty Paid
Through Current FY]]+Table2[[#This Row],[Penalty Paid
Next FY &amp; After]]</f>
        <v>0</v>
      </c>
      <c r="CA370" s="18">
        <v>0</v>
      </c>
      <c r="CB370" s="18">
        <v>0</v>
      </c>
      <c r="CC370" s="18">
        <v>0</v>
      </c>
      <c r="CD370" s="18">
        <f>Table2[[#This Row],[Total Recapture &amp; Penalties
Through Current FY]]+Table2[[#This Row],[Total Recapture &amp; Penalties
Next FY &amp; After]]</f>
        <v>0</v>
      </c>
      <c r="CE370" s="18">
        <v>1651.4324999999999</v>
      </c>
      <c r="CF370" s="18">
        <v>11014.774799999999</v>
      </c>
      <c r="CG370" s="18">
        <v>20525.793300000001</v>
      </c>
      <c r="CH370" s="18">
        <f>Table2[[#This Row],[Total Net Tax Revenue Generated
Through Current FY]]+Table2[[#This Row],[Total Net Tax Revenue Generated
Next FY &amp; After]]</f>
        <v>31540.5681</v>
      </c>
      <c r="CI370" s="18">
        <v>0</v>
      </c>
      <c r="CJ370" s="18">
        <v>0</v>
      </c>
      <c r="CK370" s="18">
        <v>0</v>
      </c>
      <c r="CL370" s="18">
        <v>0</v>
      </c>
      <c r="CM370" s="43">
        <v>0</v>
      </c>
      <c r="CN370" s="43">
        <v>0</v>
      </c>
      <c r="CO370" s="43">
        <v>0</v>
      </c>
      <c r="CP370" s="43">
        <v>268</v>
      </c>
      <c r="CQ370" s="43">
        <f>Table2[[#This Row],[Total Number of Industrial Jobs]]+Table2[[#This Row],[Total Number of Restaurant Jobs]]+Table2[[#This Row],[Total Number of Retail Jobs]]+Table2[[#This Row],[Total Number of Other Jobs]]</f>
        <v>268</v>
      </c>
      <c r="CR370" s="43">
        <v>0</v>
      </c>
      <c r="CS370" s="43">
        <v>0</v>
      </c>
      <c r="CT370" s="43">
        <v>0</v>
      </c>
      <c r="CU370" s="43">
        <v>268</v>
      </c>
      <c r="CV370" s="43">
        <f>Table2[[#This Row],[Number of Industrial Jobs Earning a Living Wage or more]]+Table2[[#This Row],[Number of Restaurant Jobs Earning a Living Wage or more]]+Table2[[#This Row],[Number of Retail Jobs Earning a Living Wage or more]]+Table2[[#This Row],[Number of Other Jobs Earning a Living Wage or more]]</f>
        <v>268</v>
      </c>
      <c r="CW370" s="47">
        <v>0</v>
      </c>
      <c r="CX370" s="47">
        <v>0</v>
      </c>
      <c r="CY370" s="47">
        <v>0</v>
      </c>
      <c r="CZ370" s="47">
        <v>100</v>
      </c>
      <c r="DA370" s="42">
        <v>1</v>
      </c>
      <c r="DB370" s="4"/>
      <c r="DE370" s="3"/>
      <c r="DF370" s="4"/>
      <c r="DG370" s="4"/>
      <c r="DH370" s="11"/>
      <c r="DI370" s="3"/>
      <c r="DJ370" s="1"/>
      <c r="DK370" s="1"/>
      <c r="DL370" s="1"/>
    </row>
    <row r="371" spans="1:116" x14ac:dyDescent="0.2">
      <c r="A371" s="12">
        <v>94099</v>
      </c>
      <c r="B371" s="14" t="s">
        <v>967</v>
      </c>
      <c r="C371" s="15" t="s">
        <v>1524</v>
      </c>
      <c r="D371" s="15" t="s">
        <v>921</v>
      </c>
      <c r="E371" s="25" t="s">
        <v>1767</v>
      </c>
      <c r="F371" s="26" t="s">
        <v>477</v>
      </c>
      <c r="G371" s="16">
        <v>35000000</v>
      </c>
      <c r="H371" s="14" t="s">
        <v>229</v>
      </c>
      <c r="I371" s="14" t="s">
        <v>968</v>
      </c>
      <c r="J371" s="12">
        <v>4</v>
      </c>
      <c r="K371" s="14" t="s">
        <v>94</v>
      </c>
      <c r="L371" s="15" t="s">
        <v>2083</v>
      </c>
      <c r="M371" s="15" t="s">
        <v>2036</v>
      </c>
      <c r="N371" s="15">
        <v>15770</v>
      </c>
      <c r="O371" s="15">
        <v>81254</v>
      </c>
      <c r="P371" s="13">
        <v>108</v>
      </c>
      <c r="Q371" s="13">
        <v>108</v>
      </c>
      <c r="R371" s="13">
        <v>0</v>
      </c>
      <c r="S371" s="13">
        <v>18</v>
      </c>
      <c r="T371" s="13">
        <v>11</v>
      </c>
      <c r="U371" s="13">
        <v>0</v>
      </c>
      <c r="V371" s="13">
        <v>125</v>
      </c>
      <c r="W371" s="13">
        <v>0</v>
      </c>
      <c r="X371" s="13">
        <v>0</v>
      </c>
      <c r="Y371" s="13">
        <v>154</v>
      </c>
      <c r="Z371" s="13">
        <v>139</v>
      </c>
      <c r="AA371" s="13">
        <v>72.727272727272734</v>
      </c>
      <c r="AB371" s="13" t="s">
        <v>16</v>
      </c>
      <c r="AC371" s="13" t="s">
        <v>17</v>
      </c>
      <c r="AD371" s="17">
        <v>0</v>
      </c>
      <c r="AE371" s="13">
        <v>0</v>
      </c>
      <c r="AF371" s="13">
        <v>0</v>
      </c>
      <c r="AG371" s="13">
        <v>0</v>
      </c>
      <c r="AH371" s="13">
        <v>0</v>
      </c>
      <c r="AI371" s="18">
        <v>275.25099999999998</v>
      </c>
      <c r="AJ371" s="18">
        <v>1526.9829999999999</v>
      </c>
      <c r="AK371" s="18">
        <v>3363.1086</v>
      </c>
      <c r="AL371" s="27">
        <f>Table2[[#This Row],[Direct Tax Revenue
Through Current FY]]+Table2[[#This Row],[Direct Tax Revenue
Next FY &amp; After]]</f>
        <v>4890.0915999999997</v>
      </c>
      <c r="AM371" s="18">
        <v>516.06769999999995</v>
      </c>
      <c r="AN371" s="18">
        <v>3045.0771</v>
      </c>
      <c r="AO371" s="18">
        <v>6305.4853000000003</v>
      </c>
      <c r="AP371" s="18">
        <f>Table2[[#This Row],[Indirect  &amp; Induced Tax Revenue
Through Current FY]]+Table2[[#This Row],[Indirect  &amp; Induced Tax Revenue
Next FY &amp; After]]</f>
        <v>9350.5624000000007</v>
      </c>
      <c r="AQ371" s="18">
        <v>791.31870000000004</v>
      </c>
      <c r="AR371" s="18">
        <v>4572.0600999999997</v>
      </c>
      <c r="AS371" s="18">
        <v>9668.5938999999998</v>
      </c>
      <c r="AT371" s="18">
        <f>Table2[[#This Row],[Total Tax Revenue Generated
Through Current FY]]+Table2[[#This Row],[Total Tax Revenues Generated 
Next FY &amp; After]]</f>
        <v>14240.653999999999</v>
      </c>
      <c r="AU371" s="18">
        <f>VLOOKUP(A:A,[1]AssistancePivot!$1:$1048576,86,FALSE)</f>
        <v>0</v>
      </c>
      <c r="AV371" s="18">
        <v>0</v>
      </c>
      <c r="AW371" s="18">
        <v>0</v>
      </c>
      <c r="AX371" s="18">
        <v>0</v>
      </c>
      <c r="AY371" s="18">
        <v>0</v>
      </c>
      <c r="AZ371" s="18">
        <v>0</v>
      </c>
      <c r="BA371" s="18">
        <v>0</v>
      </c>
      <c r="BB371" s="18">
        <f>Table2[[#This Row],[MRT Savings
Through Current FY]]+Table2[[#This Row],[MRT Savings
Next FY &amp; After]]</f>
        <v>0</v>
      </c>
      <c r="BC371" s="18">
        <v>0</v>
      </c>
      <c r="BD371" s="18">
        <v>0</v>
      </c>
      <c r="BE371" s="18">
        <v>0</v>
      </c>
      <c r="BF371" s="18">
        <f>Table2[[#This Row],[ST Savings
Through Current FY]]+Table2[[#This Row],[ST Savings
Next FY &amp; After]]</f>
        <v>0</v>
      </c>
      <c r="BG371" s="18">
        <v>0</v>
      </c>
      <c r="BH371" s="18">
        <v>0</v>
      </c>
      <c r="BI371" s="18">
        <v>0</v>
      </c>
      <c r="BJ371" s="18">
        <f>Table2[[#This Row],[Energy Savings
Through Current FY]]+Table2[[#This Row],[Energy Savings
Next FY &amp; After]]</f>
        <v>0</v>
      </c>
      <c r="BK371" s="18">
        <v>16.277999999999999</v>
      </c>
      <c r="BL371" s="18">
        <v>92.608900000000006</v>
      </c>
      <c r="BM371" s="18">
        <v>138.77610000000001</v>
      </c>
      <c r="BN371" s="18">
        <f>Table2[[#This Row],[Bond Savings
Through Current FY]]+Table2[[#This Row],[Bond Savings
Next FY &amp; After]]</f>
        <v>231.38500000000002</v>
      </c>
      <c r="BO371" s="18">
        <v>16.277999999999999</v>
      </c>
      <c r="BP371" s="18">
        <v>92.608900000000006</v>
      </c>
      <c r="BQ371" s="18">
        <v>138.77610000000001</v>
      </c>
      <c r="BR371" s="18">
        <f>Table2[[#This Row],[Total Savings
Through Current FY]]+Table2[[#This Row],[Total Savings
Next FY &amp; After]]</f>
        <v>231.38500000000002</v>
      </c>
      <c r="BS371" s="18">
        <v>0</v>
      </c>
      <c r="BT371" s="18">
        <v>0</v>
      </c>
      <c r="BU371" s="18">
        <v>0</v>
      </c>
      <c r="BV371" s="18">
        <f>Table2[[#This Row],[Recapture, Cancellation, or Reduction
Through Current FY]]+Table2[[#This Row],[Recapture, Cancellation, or Reduction
Next FY &amp; After]]</f>
        <v>0</v>
      </c>
      <c r="BW371" s="18">
        <v>0</v>
      </c>
      <c r="BX371" s="18">
        <v>0</v>
      </c>
      <c r="BY371" s="18">
        <v>0</v>
      </c>
      <c r="BZ371" s="18">
        <f>Table2[[#This Row],[Penalty Paid
Through Current FY]]+Table2[[#This Row],[Penalty Paid
Next FY &amp; After]]</f>
        <v>0</v>
      </c>
      <c r="CA371" s="18">
        <v>0</v>
      </c>
      <c r="CB371" s="18">
        <v>0</v>
      </c>
      <c r="CC371" s="18">
        <v>0</v>
      </c>
      <c r="CD371" s="18">
        <f>Table2[[#This Row],[Total Recapture &amp; Penalties
Through Current FY]]+Table2[[#This Row],[Total Recapture &amp; Penalties
Next FY &amp; After]]</f>
        <v>0</v>
      </c>
      <c r="CE371" s="18">
        <v>775.04070000000002</v>
      </c>
      <c r="CF371" s="18">
        <v>4479.4512000000004</v>
      </c>
      <c r="CG371" s="18">
        <v>9529.8178000000007</v>
      </c>
      <c r="CH371" s="18">
        <f>Table2[[#This Row],[Total Net Tax Revenue Generated
Through Current FY]]+Table2[[#This Row],[Total Net Tax Revenue Generated
Next FY &amp; After]]</f>
        <v>14009.269</v>
      </c>
      <c r="CI371" s="18">
        <v>0</v>
      </c>
      <c r="CJ371" s="18">
        <v>0</v>
      </c>
      <c r="CK371" s="18">
        <v>0</v>
      </c>
      <c r="CL371" s="18">
        <v>0</v>
      </c>
      <c r="CM371" s="43">
        <v>0</v>
      </c>
      <c r="CN371" s="43">
        <v>0</v>
      </c>
      <c r="CO371" s="43">
        <v>0</v>
      </c>
      <c r="CP371" s="43">
        <v>154</v>
      </c>
      <c r="CQ371" s="43">
        <f>Table2[[#This Row],[Total Number of Industrial Jobs]]+Table2[[#This Row],[Total Number of Restaurant Jobs]]+Table2[[#This Row],[Total Number of Retail Jobs]]+Table2[[#This Row],[Total Number of Other Jobs]]</f>
        <v>154</v>
      </c>
      <c r="CR371" s="43">
        <v>0</v>
      </c>
      <c r="CS371" s="43">
        <v>0</v>
      </c>
      <c r="CT371" s="43">
        <v>0</v>
      </c>
      <c r="CU371" s="43">
        <v>0</v>
      </c>
      <c r="CV371" s="43">
        <f>Table2[[#This Row],[Number of Industrial Jobs Earning a Living Wage or more]]+Table2[[#This Row],[Number of Restaurant Jobs Earning a Living Wage or more]]+Table2[[#This Row],[Number of Retail Jobs Earning a Living Wage or more]]+Table2[[#This Row],[Number of Other Jobs Earning a Living Wage or more]]</f>
        <v>0</v>
      </c>
      <c r="CW371" s="47">
        <v>0</v>
      </c>
      <c r="CX371" s="47">
        <v>0</v>
      </c>
      <c r="CY371" s="47">
        <v>0</v>
      </c>
      <c r="CZ371" s="47">
        <v>0</v>
      </c>
      <c r="DA371" s="42">
        <v>0</v>
      </c>
      <c r="DB371" s="4"/>
      <c r="DE371" s="3"/>
      <c r="DF371" s="4"/>
      <c r="DG371" s="4"/>
      <c r="DH371" s="11"/>
      <c r="DI371" s="3"/>
      <c r="DJ371" s="1"/>
      <c r="DK371" s="1"/>
      <c r="DL371" s="1"/>
    </row>
    <row r="372" spans="1:116" x14ac:dyDescent="0.2">
      <c r="A372" s="12">
        <v>93918</v>
      </c>
      <c r="B372" s="14" t="s">
        <v>681</v>
      </c>
      <c r="C372" s="15" t="s">
        <v>1580</v>
      </c>
      <c r="D372" s="15" t="s">
        <v>683</v>
      </c>
      <c r="E372" s="25" t="s">
        <v>1661</v>
      </c>
      <c r="F372" s="26" t="s">
        <v>13</v>
      </c>
      <c r="G372" s="16">
        <v>44429433</v>
      </c>
      <c r="H372" s="14" t="s">
        <v>68</v>
      </c>
      <c r="I372" s="14" t="s">
        <v>682</v>
      </c>
      <c r="J372" s="12">
        <v>38</v>
      </c>
      <c r="K372" s="14" t="s">
        <v>12</v>
      </c>
      <c r="L372" s="15" t="s">
        <v>2157</v>
      </c>
      <c r="M372" s="15" t="s">
        <v>1902</v>
      </c>
      <c r="N372" s="15">
        <v>153191</v>
      </c>
      <c r="O372" s="15">
        <v>1120000</v>
      </c>
      <c r="P372" s="13">
        <v>0</v>
      </c>
      <c r="Q372" s="13">
        <v>1300</v>
      </c>
      <c r="R372" s="13">
        <v>0</v>
      </c>
      <c r="S372" s="13">
        <v>94</v>
      </c>
      <c r="T372" s="13">
        <v>501</v>
      </c>
      <c r="U372" s="13">
        <v>170</v>
      </c>
      <c r="V372" s="13">
        <v>1328</v>
      </c>
      <c r="W372" s="13">
        <v>271</v>
      </c>
      <c r="X372" s="13">
        <v>514</v>
      </c>
      <c r="Y372" s="13">
        <v>2364</v>
      </c>
      <c r="Z372" s="13">
        <v>2066</v>
      </c>
      <c r="AA372" s="13">
        <v>0.29610829103214892</v>
      </c>
      <c r="AB372" s="13" t="s">
        <v>16</v>
      </c>
      <c r="AC372" s="13" t="s">
        <v>17</v>
      </c>
      <c r="AD372" s="17">
        <v>0</v>
      </c>
      <c r="AE372" s="13">
        <v>0</v>
      </c>
      <c r="AF372" s="13">
        <v>0</v>
      </c>
      <c r="AG372" s="13">
        <v>0</v>
      </c>
      <c r="AH372" s="13">
        <v>0</v>
      </c>
      <c r="AI372" s="18">
        <v>15585.527899999999</v>
      </c>
      <c r="AJ372" s="18">
        <v>50247.024799999999</v>
      </c>
      <c r="AK372" s="18">
        <v>82580.941200000001</v>
      </c>
      <c r="AL372" s="27">
        <f>Table2[[#This Row],[Direct Tax Revenue
Through Current FY]]+Table2[[#This Row],[Direct Tax Revenue
Next FY &amp; After]]</f>
        <v>132827.96600000001</v>
      </c>
      <c r="AM372" s="18">
        <v>9182.5110000000004</v>
      </c>
      <c r="AN372" s="18">
        <v>25815.758099999999</v>
      </c>
      <c r="AO372" s="18">
        <v>51099.976499999997</v>
      </c>
      <c r="AP372" s="18">
        <f>Table2[[#This Row],[Indirect  &amp; Induced Tax Revenue
Through Current FY]]+Table2[[#This Row],[Indirect  &amp; Induced Tax Revenue
Next FY &amp; After]]</f>
        <v>76915.734599999996</v>
      </c>
      <c r="AQ372" s="18">
        <v>24768.0389</v>
      </c>
      <c r="AR372" s="18">
        <v>76062.782900000006</v>
      </c>
      <c r="AS372" s="18">
        <v>133680.91769999999</v>
      </c>
      <c r="AT372" s="18">
        <f>Table2[[#This Row],[Total Tax Revenue Generated
Through Current FY]]+Table2[[#This Row],[Total Tax Revenues Generated 
Next FY &amp; After]]</f>
        <v>209743.70059999998</v>
      </c>
      <c r="AU372" s="18">
        <f>VLOOKUP(A:A,[1]AssistancePivot!$1:$1048576,86,FALSE)</f>
        <v>2172.0027</v>
      </c>
      <c r="AV372" s="18">
        <v>7345.7253000000001</v>
      </c>
      <c r="AW372" s="18">
        <v>14498.973599999999</v>
      </c>
      <c r="AX372" s="18">
        <v>21844.698899999999</v>
      </c>
      <c r="AY372" s="18">
        <v>0</v>
      </c>
      <c r="AZ372" s="18">
        <v>497.28</v>
      </c>
      <c r="BA372" s="18">
        <v>0</v>
      </c>
      <c r="BB372" s="18">
        <f>Table2[[#This Row],[MRT Savings
Through Current FY]]+Table2[[#This Row],[MRT Savings
Next FY &amp; After]]</f>
        <v>497.28</v>
      </c>
      <c r="BC372" s="18">
        <v>0</v>
      </c>
      <c r="BD372" s="18">
        <v>113.7812</v>
      </c>
      <c r="BE372" s="18">
        <v>0</v>
      </c>
      <c r="BF372" s="18">
        <f>Table2[[#This Row],[ST Savings
Through Current FY]]+Table2[[#This Row],[ST Savings
Next FY &amp; After]]</f>
        <v>113.7812</v>
      </c>
      <c r="BG372" s="18">
        <v>0</v>
      </c>
      <c r="BH372" s="18">
        <v>0</v>
      </c>
      <c r="BI372" s="18">
        <v>0</v>
      </c>
      <c r="BJ372" s="18">
        <f>Table2[[#This Row],[Energy Savings
Through Current FY]]+Table2[[#This Row],[Energy Savings
Next FY &amp; After]]</f>
        <v>0</v>
      </c>
      <c r="BK372" s="18">
        <v>0</v>
      </c>
      <c r="BL372" s="18">
        <v>0</v>
      </c>
      <c r="BM372" s="18">
        <v>0</v>
      </c>
      <c r="BN372" s="18">
        <f>Table2[[#This Row],[Bond Savings
Through Current FY]]+Table2[[#This Row],[Bond Savings
Next FY &amp; After]]</f>
        <v>0</v>
      </c>
      <c r="BO372" s="18">
        <v>2172.0027</v>
      </c>
      <c r="BP372" s="18">
        <v>7956.7865000000002</v>
      </c>
      <c r="BQ372" s="18">
        <v>14498.973599999999</v>
      </c>
      <c r="BR372" s="18">
        <f>Table2[[#This Row],[Total Savings
Through Current FY]]+Table2[[#This Row],[Total Savings
Next FY &amp; After]]</f>
        <v>22455.7601</v>
      </c>
      <c r="BS372" s="18">
        <v>0</v>
      </c>
      <c r="BT372" s="18">
        <v>0</v>
      </c>
      <c r="BU372" s="18">
        <v>0</v>
      </c>
      <c r="BV372" s="18">
        <f>Table2[[#This Row],[Recapture, Cancellation, or Reduction
Through Current FY]]+Table2[[#This Row],[Recapture, Cancellation, or Reduction
Next FY &amp; After]]</f>
        <v>0</v>
      </c>
      <c r="BW372" s="18">
        <v>0</v>
      </c>
      <c r="BX372" s="18">
        <v>0</v>
      </c>
      <c r="BY372" s="18">
        <v>0</v>
      </c>
      <c r="BZ372" s="18">
        <f>Table2[[#This Row],[Penalty Paid
Through Current FY]]+Table2[[#This Row],[Penalty Paid
Next FY &amp; After]]</f>
        <v>0</v>
      </c>
      <c r="CA372" s="18">
        <v>0</v>
      </c>
      <c r="CB372" s="18">
        <v>0</v>
      </c>
      <c r="CC372" s="18">
        <v>0</v>
      </c>
      <c r="CD372" s="18">
        <f>Table2[[#This Row],[Total Recapture &amp; Penalties
Through Current FY]]+Table2[[#This Row],[Total Recapture &amp; Penalties
Next FY &amp; After]]</f>
        <v>0</v>
      </c>
      <c r="CE372" s="18">
        <v>22596.036199999999</v>
      </c>
      <c r="CF372" s="18">
        <v>68105.996400000004</v>
      </c>
      <c r="CG372" s="18">
        <v>119181.94409999999</v>
      </c>
      <c r="CH372" s="18">
        <f>Table2[[#This Row],[Total Net Tax Revenue Generated
Through Current FY]]+Table2[[#This Row],[Total Net Tax Revenue Generated
Next FY &amp; After]]</f>
        <v>187287.9405</v>
      </c>
      <c r="CI372" s="18">
        <v>0</v>
      </c>
      <c r="CJ372" s="18">
        <v>0</v>
      </c>
      <c r="CK372" s="18">
        <v>166.167</v>
      </c>
      <c r="CL372" s="18">
        <v>0</v>
      </c>
      <c r="CM372" s="43">
        <v>2589</v>
      </c>
      <c r="CN372" s="43">
        <v>2</v>
      </c>
      <c r="CO372" s="43">
        <v>186</v>
      </c>
      <c r="CP372" s="43">
        <v>101</v>
      </c>
      <c r="CQ372" s="43">
        <f>Table2[[#This Row],[Total Number of Industrial Jobs]]+Table2[[#This Row],[Total Number of Restaurant Jobs]]+Table2[[#This Row],[Total Number of Retail Jobs]]+Table2[[#This Row],[Total Number of Other Jobs]]</f>
        <v>2878</v>
      </c>
      <c r="CR372" s="43">
        <v>2589</v>
      </c>
      <c r="CS372" s="43">
        <v>2</v>
      </c>
      <c r="CT372" s="43">
        <v>186</v>
      </c>
      <c r="CU372" s="43">
        <v>101</v>
      </c>
      <c r="CV372" s="43">
        <f>Table2[[#This Row],[Number of Industrial Jobs Earning a Living Wage or more]]+Table2[[#This Row],[Number of Restaurant Jobs Earning a Living Wage or more]]+Table2[[#This Row],[Number of Retail Jobs Earning a Living Wage or more]]+Table2[[#This Row],[Number of Other Jobs Earning a Living Wage or more]]</f>
        <v>2878</v>
      </c>
      <c r="CW372" s="47">
        <v>100</v>
      </c>
      <c r="CX372" s="47">
        <v>100</v>
      </c>
      <c r="CY372" s="47">
        <v>100</v>
      </c>
      <c r="CZ372" s="47">
        <v>100</v>
      </c>
      <c r="DA372" s="42">
        <v>1</v>
      </c>
      <c r="DB372" s="4"/>
      <c r="DE372" s="3"/>
      <c r="DF372" s="4"/>
      <c r="DG372" s="4"/>
      <c r="DH372" s="11"/>
      <c r="DI372" s="3"/>
      <c r="DJ372" s="1"/>
      <c r="DK372" s="1"/>
      <c r="DL372" s="1"/>
    </row>
    <row r="373" spans="1:116" x14ac:dyDescent="0.2">
      <c r="A373" s="12">
        <v>92452</v>
      </c>
      <c r="B373" s="14" t="s">
        <v>120</v>
      </c>
      <c r="C373" s="15" t="s">
        <v>1521</v>
      </c>
      <c r="D373" s="15" t="s">
        <v>122</v>
      </c>
      <c r="E373" s="25" t="s">
        <v>1659</v>
      </c>
      <c r="F373" s="26" t="s">
        <v>13</v>
      </c>
      <c r="G373" s="16">
        <v>1000000</v>
      </c>
      <c r="H373" s="14" t="s">
        <v>123</v>
      </c>
      <c r="I373" s="14" t="s">
        <v>121</v>
      </c>
      <c r="J373" s="12">
        <v>37</v>
      </c>
      <c r="K373" s="14" t="s">
        <v>12</v>
      </c>
      <c r="L373" s="15" t="s">
        <v>1963</v>
      </c>
      <c r="M373" s="15" t="s">
        <v>1964</v>
      </c>
      <c r="N373" s="15">
        <v>27500</v>
      </c>
      <c r="O373" s="15">
        <v>21803</v>
      </c>
      <c r="P373" s="13">
        <v>0</v>
      </c>
      <c r="Q373" s="13">
        <v>12</v>
      </c>
      <c r="R373" s="13">
        <v>0</v>
      </c>
      <c r="S373" s="13">
        <v>0</v>
      </c>
      <c r="T373" s="13">
        <v>0</v>
      </c>
      <c r="U373" s="13">
        <v>0</v>
      </c>
      <c r="V373" s="13">
        <v>6</v>
      </c>
      <c r="W373" s="13">
        <v>3</v>
      </c>
      <c r="X373" s="13">
        <v>0</v>
      </c>
      <c r="Y373" s="13">
        <v>9</v>
      </c>
      <c r="Z373" s="13">
        <v>9</v>
      </c>
      <c r="AA373" s="13">
        <v>33.333333333333329</v>
      </c>
      <c r="AB373" s="13" t="s">
        <v>17</v>
      </c>
      <c r="AC373" s="13" t="s">
        <v>17</v>
      </c>
      <c r="AD373" s="17">
        <v>0</v>
      </c>
      <c r="AE373" s="13">
        <v>0</v>
      </c>
      <c r="AF373" s="13">
        <v>0</v>
      </c>
      <c r="AG373" s="13">
        <v>0</v>
      </c>
      <c r="AH373" s="13">
        <v>0</v>
      </c>
      <c r="AI373" s="18">
        <v>205.4333</v>
      </c>
      <c r="AJ373" s="18">
        <v>1106.8829000000001</v>
      </c>
      <c r="AK373" s="18">
        <v>110.1268</v>
      </c>
      <c r="AL373" s="27">
        <f>Table2[[#This Row],[Direct Tax Revenue
Through Current FY]]+Table2[[#This Row],[Direct Tax Revenue
Next FY &amp; After]]</f>
        <v>1217.0097000000001</v>
      </c>
      <c r="AM373" s="18">
        <v>155.0617</v>
      </c>
      <c r="AN373" s="18">
        <v>683.92460000000005</v>
      </c>
      <c r="AO373" s="18">
        <v>83.123900000000006</v>
      </c>
      <c r="AP373" s="18">
        <f>Table2[[#This Row],[Indirect  &amp; Induced Tax Revenue
Through Current FY]]+Table2[[#This Row],[Indirect  &amp; Induced Tax Revenue
Next FY &amp; After]]</f>
        <v>767.0485000000001</v>
      </c>
      <c r="AQ373" s="18">
        <v>360.495</v>
      </c>
      <c r="AR373" s="18">
        <v>1790.8074999999999</v>
      </c>
      <c r="AS373" s="18">
        <v>193.25069999999999</v>
      </c>
      <c r="AT373" s="18">
        <f>Table2[[#This Row],[Total Tax Revenue Generated
Through Current FY]]+Table2[[#This Row],[Total Tax Revenues Generated 
Next FY &amp; After]]</f>
        <v>1984.0581999999999</v>
      </c>
      <c r="AU373" s="18">
        <f>VLOOKUP(A:A,[1]AssistancePivot!$1:$1048576,86,FALSE)</f>
        <v>39.540500000000002</v>
      </c>
      <c r="AV373" s="18">
        <v>283.73</v>
      </c>
      <c r="AW373" s="18">
        <v>21.1966</v>
      </c>
      <c r="AX373" s="18">
        <v>304.92660000000001</v>
      </c>
      <c r="AY373" s="18">
        <v>0</v>
      </c>
      <c r="AZ373" s="18">
        <v>0</v>
      </c>
      <c r="BA373" s="18">
        <v>0</v>
      </c>
      <c r="BB373" s="18">
        <f>Table2[[#This Row],[MRT Savings
Through Current FY]]+Table2[[#This Row],[MRT Savings
Next FY &amp; After]]</f>
        <v>0</v>
      </c>
      <c r="BC373" s="18">
        <v>0</v>
      </c>
      <c r="BD373" s="18">
        <v>0</v>
      </c>
      <c r="BE373" s="18">
        <v>0</v>
      </c>
      <c r="BF373" s="18">
        <f>Table2[[#This Row],[ST Savings
Through Current FY]]+Table2[[#This Row],[ST Savings
Next FY &amp; After]]</f>
        <v>0</v>
      </c>
      <c r="BG373" s="18">
        <v>0</v>
      </c>
      <c r="BH373" s="18">
        <v>0</v>
      </c>
      <c r="BI373" s="18">
        <v>0</v>
      </c>
      <c r="BJ373" s="18">
        <f>Table2[[#This Row],[Energy Savings
Through Current FY]]+Table2[[#This Row],[Energy Savings
Next FY &amp; After]]</f>
        <v>0</v>
      </c>
      <c r="BK373" s="18">
        <v>0</v>
      </c>
      <c r="BL373" s="18">
        <v>0</v>
      </c>
      <c r="BM373" s="18">
        <v>0</v>
      </c>
      <c r="BN373" s="18">
        <f>Table2[[#This Row],[Bond Savings
Through Current FY]]+Table2[[#This Row],[Bond Savings
Next FY &amp; After]]</f>
        <v>0</v>
      </c>
      <c r="BO373" s="18">
        <v>39.540500000000002</v>
      </c>
      <c r="BP373" s="18">
        <v>283.73</v>
      </c>
      <c r="BQ373" s="18">
        <v>21.1966</v>
      </c>
      <c r="BR373" s="18">
        <f>Table2[[#This Row],[Total Savings
Through Current FY]]+Table2[[#This Row],[Total Savings
Next FY &amp; After]]</f>
        <v>304.92660000000001</v>
      </c>
      <c r="BS373" s="18">
        <v>0</v>
      </c>
      <c r="BT373" s="18">
        <v>0</v>
      </c>
      <c r="BU373" s="18">
        <v>0</v>
      </c>
      <c r="BV373" s="18">
        <f>Table2[[#This Row],[Recapture, Cancellation, or Reduction
Through Current FY]]+Table2[[#This Row],[Recapture, Cancellation, or Reduction
Next FY &amp; After]]</f>
        <v>0</v>
      </c>
      <c r="BW373" s="18">
        <v>0</v>
      </c>
      <c r="BX373" s="18">
        <v>0</v>
      </c>
      <c r="BY373" s="18">
        <v>0</v>
      </c>
      <c r="BZ373" s="18">
        <f>Table2[[#This Row],[Penalty Paid
Through Current FY]]+Table2[[#This Row],[Penalty Paid
Next FY &amp; After]]</f>
        <v>0</v>
      </c>
      <c r="CA373" s="18">
        <v>0</v>
      </c>
      <c r="CB373" s="18">
        <v>0</v>
      </c>
      <c r="CC373" s="18">
        <v>0</v>
      </c>
      <c r="CD373" s="18">
        <f>Table2[[#This Row],[Total Recapture &amp; Penalties
Through Current FY]]+Table2[[#This Row],[Total Recapture &amp; Penalties
Next FY &amp; After]]</f>
        <v>0</v>
      </c>
      <c r="CE373" s="18">
        <v>320.9545</v>
      </c>
      <c r="CF373" s="18">
        <v>1507.0775000000001</v>
      </c>
      <c r="CG373" s="18">
        <v>172.05410000000001</v>
      </c>
      <c r="CH373" s="18">
        <f>Table2[[#This Row],[Total Net Tax Revenue Generated
Through Current FY]]+Table2[[#This Row],[Total Net Tax Revenue Generated
Next FY &amp; After]]</f>
        <v>1679.1316000000002</v>
      </c>
      <c r="CI373" s="18">
        <v>0</v>
      </c>
      <c r="CJ373" s="18">
        <v>0</v>
      </c>
      <c r="CK373" s="18">
        <v>0</v>
      </c>
      <c r="CL373" s="18">
        <v>0</v>
      </c>
      <c r="CM373" s="43">
        <v>0</v>
      </c>
      <c r="CN373" s="43">
        <v>0</v>
      </c>
      <c r="CO373" s="43">
        <v>0</v>
      </c>
      <c r="CP373" s="43">
        <v>9</v>
      </c>
      <c r="CQ373" s="43">
        <f>Table2[[#This Row],[Total Number of Industrial Jobs]]+Table2[[#This Row],[Total Number of Restaurant Jobs]]+Table2[[#This Row],[Total Number of Retail Jobs]]+Table2[[#This Row],[Total Number of Other Jobs]]</f>
        <v>9</v>
      </c>
      <c r="CR373" s="43">
        <v>0</v>
      </c>
      <c r="CS373" s="43">
        <v>0</v>
      </c>
      <c r="CT373" s="43">
        <v>0</v>
      </c>
      <c r="CU373" s="43">
        <v>9</v>
      </c>
      <c r="CV373" s="43">
        <f>Table2[[#This Row],[Number of Industrial Jobs Earning a Living Wage or more]]+Table2[[#This Row],[Number of Restaurant Jobs Earning a Living Wage or more]]+Table2[[#This Row],[Number of Retail Jobs Earning a Living Wage or more]]+Table2[[#This Row],[Number of Other Jobs Earning a Living Wage or more]]</f>
        <v>9</v>
      </c>
      <c r="CW373" s="47">
        <v>0</v>
      </c>
      <c r="CX373" s="47">
        <v>0</v>
      </c>
      <c r="CY373" s="47">
        <v>0</v>
      </c>
      <c r="CZ373" s="47">
        <v>100</v>
      </c>
      <c r="DA373" s="42">
        <v>1</v>
      </c>
      <c r="DB373" s="4"/>
      <c r="DE373" s="3"/>
      <c r="DF373" s="4"/>
      <c r="DG373" s="4"/>
      <c r="DH373" s="11"/>
      <c r="DI373" s="3"/>
      <c r="DJ373" s="1"/>
      <c r="DK373" s="1"/>
      <c r="DL373" s="1"/>
    </row>
    <row r="374" spans="1:116" x14ac:dyDescent="0.2">
      <c r="A374" s="12">
        <v>93884</v>
      </c>
      <c r="B374" s="14" t="s">
        <v>652</v>
      </c>
      <c r="C374" s="15" t="s">
        <v>1608</v>
      </c>
      <c r="D374" s="15" t="s">
        <v>654</v>
      </c>
      <c r="E374" s="25" t="s">
        <v>1665</v>
      </c>
      <c r="F374" s="26" t="s">
        <v>477</v>
      </c>
      <c r="G374" s="16">
        <v>9408000</v>
      </c>
      <c r="H374" s="14" t="s">
        <v>91</v>
      </c>
      <c r="I374" s="14" t="s">
        <v>653</v>
      </c>
      <c r="J374" s="12">
        <v>24</v>
      </c>
      <c r="K374" s="14" t="s">
        <v>20</v>
      </c>
      <c r="L374" s="15" t="s">
        <v>2214</v>
      </c>
      <c r="M374" s="15" t="s">
        <v>2126</v>
      </c>
      <c r="N374" s="15">
        <v>408833</v>
      </c>
      <c r="O374" s="15">
        <v>165641</v>
      </c>
      <c r="P374" s="13">
        <v>675</v>
      </c>
      <c r="Q374" s="13">
        <v>0</v>
      </c>
      <c r="R374" s="13">
        <v>0</v>
      </c>
      <c r="S374" s="13">
        <v>0</v>
      </c>
      <c r="T374" s="13">
        <v>51</v>
      </c>
      <c r="U374" s="13">
        <v>0</v>
      </c>
      <c r="V374" s="13">
        <v>293</v>
      </c>
      <c r="W374" s="13">
        <v>0</v>
      </c>
      <c r="X374" s="13">
        <v>0</v>
      </c>
      <c r="Y374" s="13">
        <v>344</v>
      </c>
      <c r="Z374" s="13">
        <v>318</v>
      </c>
      <c r="AA374" s="13">
        <v>80.813953488372093</v>
      </c>
      <c r="AB374" s="13" t="s">
        <v>16</v>
      </c>
      <c r="AC374" s="13" t="s">
        <v>17</v>
      </c>
      <c r="AD374" s="17">
        <v>43</v>
      </c>
      <c r="AE374" s="13">
        <v>22</v>
      </c>
      <c r="AF374" s="13">
        <v>122</v>
      </c>
      <c r="AG374" s="13">
        <v>57</v>
      </c>
      <c r="AH374" s="13">
        <v>100</v>
      </c>
      <c r="AI374" s="18">
        <v>513.1395</v>
      </c>
      <c r="AJ374" s="18">
        <v>7565.6378999999997</v>
      </c>
      <c r="AK374" s="18">
        <v>1629.3023000000001</v>
      </c>
      <c r="AL374" s="27">
        <f>Table2[[#This Row],[Direct Tax Revenue
Through Current FY]]+Table2[[#This Row],[Direct Tax Revenue
Next FY &amp; After]]</f>
        <v>9194.9401999999991</v>
      </c>
      <c r="AM374" s="18">
        <v>996.74170000000004</v>
      </c>
      <c r="AN374" s="18">
        <v>16171.623</v>
      </c>
      <c r="AO374" s="18">
        <v>3164.8184000000001</v>
      </c>
      <c r="AP374" s="18">
        <f>Table2[[#This Row],[Indirect  &amp; Induced Tax Revenue
Through Current FY]]+Table2[[#This Row],[Indirect  &amp; Induced Tax Revenue
Next FY &amp; After]]</f>
        <v>19336.4414</v>
      </c>
      <c r="AQ374" s="18">
        <v>1509.8812</v>
      </c>
      <c r="AR374" s="18">
        <v>23737.260900000001</v>
      </c>
      <c r="AS374" s="18">
        <v>4794.1207000000004</v>
      </c>
      <c r="AT374" s="18">
        <f>Table2[[#This Row],[Total Tax Revenue Generated
Through Current FY]]+Table2[[#This Row],[Total Tax Revenues Generated 
Next FY &amp; After]]</f>
        <v>28531.381600000001</v>
      </c>
      <c r="AU374" s="18">
        <f>VLOOKUP(A:A,[1]AssistancePivot!$1:$1048576,86,FALSE)</f>
        <v>0</v>
      </c>
      <c r="AV374" s="18">
        <v>0</v>
      </c>
      <c r="AW374" s="18">
        <v>0</v>
      </c>
      <c r="AX374" s="18">
        <v>0</v>
      </c>
      <c r="AY374" s="18">
        <v>0</v>
      </c>
      <c r="AZ374" s="18">
        <v>158.7835</v>
      </c>
      <c r="BA374" s="18">
        <v>0</v>
      </c>
      <c r="BB374" s="18">
        <f>Table2[[#This Row],[MRT Savings
Through Current FY]]+Table2[[#This Row],[MRT Savings
Next FY &amp; After]]</f>
        <v>158.7835</v>
      </c>
      <c r="BC374" s="18">
        <v>0</v>
      </c>
      <c r="BD374" s="18">
        <v>0</v>
      </c>
      <c r="BE374" s="18">
        <v>0</v>
      </c>
      <c r="BF374" s="18">
        <f>Table2[[#This Row],[ST Savings
Through Current FY]]+Table2[[#This Row],[ST Savings
Next FY &amp; After]]</f>
        <v>0</v>
      </c>
      <c r="BG374" s="18">
        <v>0</v>
      </c>
      <c r="BH374" s="18">
        <v>0</v>
      </c>
      <c r="BI374" s="18">
        <v>0</v>
      </c>
      <c r="BJ374" s="18">
        <f>Table2[[#This Row],[Energy Savings
Through Current FY]]+Table2[[#This Row],[Energy Savings
Next FY &amp; After]]</f>
        <v>0</v>
      </c>
      <c r="BK374" s="18">
        <v>0.23880000000000001</v>
      </c>
      <c r="BL374" s="18">
        <v>15.3485</v>
      </c>
      <c r="BM374" s="18">
        <v>0.67520000000000002</v>
      </c>
      <c r="BN374" s="18">
        <f>Table2[[#This Row],[Bond Savings
Through Current FY]]+Table2[[#This Row],[Bond Savings
Next FY &amp; After]]</f>
        <v>16.023699999999998</v>
      </c>
      <c r="BO374" s="18">
        <v>0.23880000000000001</v>
      </c>
      <c r="BP374" s="18">
        <v>174.13200000000001</v>
      </c>
      <c r="BQ374" s="18">
        <v>0.67520000000000002</v>
      </c>
      <c r="BR374" s="18">
        <f>Table2[[#This Row],[Total Savings
Through Current FY]]+Table2[[#This Row],[Total Savings
Next FY &amp; After]]</f>
        <v>174.80719999999999</v>
      </c>
      <c r="BS374" s="18">
        <v>0</v>
      </c>
      <c r="BT374" s="18">
        <v>0</v>
      </c>
      <c r="BU374" s="18">
        <v>0</v>
      </c>
      <c r="BV374" s="18">
        <f>Table2[[#This Row],[Recapture, Cancellation, or Reduction
Through Current FY]]+Table2[[#This Row],[Recapture, Cancellation, or Reduction
Next FY &amp; After]]</f>
        <v>0</v>
      </c>
      <c r="BW374" s="18">
        <v>0</v>
      </c>
      <c r="BX374" s="18">
        <v>0</v>
      </c>
      <c r="BY374" s="18">
        <v>0</v>
      </c>
      <c r="BZ374" s="18">
        <f>Table2[[#This Row],[Penalty Paid
Through Current FY]]+Table2[[#This Row],[Penalty Paid
Next FY &amp; After]]</f>
        <v>0</v>
      </c>
      <c r="CA374" s="18">
        <v>0</v>
      </c>
      <c r="CB374" s="18">
        <v>0</v>
      </c>
      <c r="CC374" s="18">
        <v>0</v>
      </c>
      <c r="CD374" s="18">
        <f>Table2[[#This Row],[Total Recapture &amp; Penalties
Through Current FY]]+Table2[[#This Row],[Total Recapture &amp; Penalties
Next FY &amp; After]]</f>
        <v>0</v>
      </c>
      <c r="CE374" s="18">
        <v>1509.6424</v>
      </c>
      <c r="CF374" s="18">
        <v>23563.1289</v>
      </c>
      <c r="CG374" s="18">
        <v>4793.4454999999998</v>
      </c>
      <c r="CH374" s="18">
        <f>Table2[[#This Row],[Total Net Tax Revenue Generated
Through Current FY]]+Table2[[#This Row],[Total Net Tax Revenue Generated
Next FY &amp; After]]</f>
        <v>28356.574399999998</v>
      </c>
      <c r="CI374" s="18">
        <v>0</v>
      </c>
      <c r="CJ374" s="18">
        <v>0</v>
      </c>
      <c r="CK374" s="18">
        <v>0</v>
      </c>
      <c r="CL374" s="18">
        <v>0</v>
      </c>
      <c r="CM374" s="43">
        <v>0</v>
      </c>
      <c r="CN374" s="43">
        <v>0</v>
      </c>
      <c r="CO374" s="43">
        <v>0</v>
      </c>
      <c r="CP374" s="43">
        <v>344</v>
      </c>
      <c r="CQ374" s="43">
        <f>Table2[[#This Row],[Total Number of Industrial Jobs]]+Table2[[#This Row],[Total Number of Restaurant Jobs]]+Table2[[#This Row],[Total Number of Retail Jobs]]+Table2[[#This Row],[Total Number of Other Jobs]]</f>
        <v>344</v>
      </c>
      <c r="CR374" s="43">
        <v>0</v>
      </c>
      <c r="CS374" s="43">
        <v>0</v>
      </c>
      <c r="CT374" s="43">
        <v>0</v>
      </c>
      <c r="CU374" s="43">
        <v>344</v>
      </c>
      <c r="CV374" s="43">
        <f>Table2[[#This Row],[Number of Industrial Jobs Earning a Living Wage or more]]+Table2[[#This Row],[Number of Restaurant Jobs Earning a Living Wage or more]]+Table2[[#This Row],[Number of Retail Jobs Earning a Living Wage or more]]+Table2[[#This Row],[Number of Other Jobs Earning a Living Wage or more]]</f>
        <v>344</v>
      </c>
      <c r="CW374" s="47">
        <v>0</v>
      </c>
      <c r="CX374" s="47">
        <v>0</v>
      </c>
      <c r="CY374" s="47">
        <v>0</v>
      </c>
      <c r="CZ374" s="47">
        <v>100</v>
      </c>
      <c r="DA374" s="42">
        <v>1</v>
      </c>
      <c r="DB374" s="4"/>
      <c r="DE374" s="3"/>
      <c r="DF374" s="4"/>
      <c r="DG374" s="4"/>
      <c r="DH374" s="11"/>
      <c r="DI374" s="3"/>
      <c r="DJ374" s="1"/>
      <c r="DK374" s="1"/>
      <c r="DL374" s="1"/>
    </row>
    <row r="375" spans="1:116" x14ac:dyDescent="0.2">
      <c r="A375" s="12">
        <v>94239</v>
      </c>
      <c r="B375" s="14" t="s">
        <v>1465</v>
      </c>
      <c r="C375" s="15" t="s">
        <v>1608</v>
      </c>
      <c r="D375" s="15" t="s">
        <v>1839</v>
      </c>
      <c r="E375" s="25" t="s">
        <v>1779</v>
      </c>
      <c r="F375" s="26" t="s">
        <v>477</v>
      </c>
      <c r="G375" s="16">
        <v>18895000</v>
      </c>
      <c r="H375" s="14" t="s">
        <v>91</v>
      </c>
      <c r="I375" s="14" t="s">
        <v>653</v>
      </c>
      <c r="J375" s="12">
        <v>24</v>
      </c>
      <c r="K375" s="14" t="s">
        <v>20</v>
      </c>
      <c r="L375" s="15" t="s">
        <v>2214</v>
      </c>
      <c r="M375" s="15" t="s">
        <v>2126</v>
      </c>
      <c r="N375" s="15">
        <v>32670</v>
      </c>
      <c r="O375" s="15">
        <v>131297</v>
      </c>
      <c r="P375" s="13">
        <v>0</v>
      </c>
      <c r="Q375" s="13">
        <v>0</v>
      </c>
      <c r="R375" s="13">
        <v>0</v>
      </c>
      <c r="S375" s="13">
        <v>0</v>
      </c>
      <c r="T375" s="13">
        <v>51</v>
      </c>
      <c r="U375" s="13">
        <v>0</v>
      </c>
      <c r="V375" s="13">
        <v>293</v>
      </c>
      <c r="W375" s="13">
        <v>0</v>
      </c>
      <c r="X375" s="13">
        <v>0</v>
      </c>
      <c r="Y375" s="13">
        <v>344</v>
      </c>
      <c r="Z375" s="13">
        <v>318</v>
      </c>
      <c r="AA375" s="13">
        <v>80.813953488372093</v>
      </c>
      <c r="AB375" s="13" t="s">
        <v>16</v>
      </c>
      <c r="AC375" s="13" t="s">
        <v>17</v>
      </c>
      <c r="AD375" s="17">
        <v>43</v>
      </c>
      <c r="AE375" s="13">
        <v>22</v>
      </c>
      <c r="AF375" s="13">
        <v>122</v>
      </c>
      <c r="AG375" s="13">
        <v>57</v>
      </c>
      <c r="AH375" s="13">
        <v>100</v>
      </c>
      <c r="AI375" s="18">
        <v>1052.7273</v>
      </c>
      <c r="AJ375" s="18">
        <v>1052.7273</v>
      </c>
      <c r="AK375" s="18">
        <v>11440.4445</v>
      </c>
      <c r="AL375" s="27">
        <f>Table2[[#This Row],[Direct Tax Revenue
Through Current FY]]+Table2[[#This Row],[Direct Tax Revenue
Next FY &amp; After]]</f>
        <v>12493.1718</v>
      </c>
      <c r="AM375" s="18">
        <v>996.74170000000004</v>
      </c>
      <c r="AN375" s="18">
        <v>996.74170000000004</v>
      </c>
      <c r="AO375" s="18">
        <v>15310.385200000001</v>
      </c>
      <c r="AP375" s="18">
        <f>Table2[[#This Row],[Indirect  &amp; Induced Tax Revenue
Through Current FY]]+Table2[[#This Row],[Indirect  &amp; Induced Tax Revenue
Next FY &amp; After]]</f>
        <v>16307.126900000001</v>
      </c>
      <c r="AQ375" s="18">
        <v>2049.4690000000001</v>
      </c>
      <c r="AR375" s="18">
        <v>2049.4690000000001</v>
      </c>
      <c r="AS375" s="18">
        <v>26750.829699999998</v>
      </c>
      <c r="AT375" s="18">
        <f>Table2[[#This Row],[Total Tax Revenue Generated
Through Current FY]]+Table2[[#This Row],[Total Tax Revenues Generated 
Next FY &amp; After]]</f>
        <v>28800.298699999999</v>
      </c>
      <c r="AU375" s="18">
        <f>VLOOKUP(A:A,[1]AssistancePivot!$1:$1048576,86,FALSE)</f>
        <v>0</v>
      </c>
      <c r="AV375" s="18">
        <v>0</v>
      </c>
      <c r="AW375" s="18">
        <v>0</v>
      </c>
      <c r="AX375" s="18">
        <v>0</v>
      </c>
      <c r="AY375" s="18">
        <v>307.92770000000002</v>
      </c>
      <c r="AZ375" s="18">
        <v>307.92770000000002</v>
      </c>
      <c r="BA375" s="18">
        <v>0</v>
      </c>
      <c r="BB375" s="18">
        <f>Table2[[#This Row],[MRT Savings
Through Current FY]]+Table2[[#This Row],[MRT Savings
Next FY &amp; After]]</f>
        <v>307.92770000000002</v>
      </c>
      <c r="BC375" s="18">
        <v>0</v>
      </c>
      <c r="BD375" s="18">
        <v>0</v>
      </c>
      <c r="BE375" s="18">
        <v>0</v>
      </c>
      <c r="BF375" s="18">
        <f>Table2[[#This Row],[ST Savings
Through Current FY]]+Table2[[#This Row],[ST Savings
Next FY &amp; After]]</f>
        <v>0</v>
      </c>
      <c r="BG375" s="18">
        <v>0</v>
      </c>
      <c r="BH375" s="18">
        <v>0</v>
      </c>
      <c r="BI375" s="18">
        <v>0</v>
      </c>
      <c r="BJ375" s="18">
        <f>Table2[[#This Row],[Energy Savings
Through Current FY]]+Table2[[#This Row],[Energy Savings
Next FY &amp; After]]</f>
        <v>0</v>
      </c>
      <c r="BK375" s="18">
        <v>2.8687999999999998</v>
      </c>
      <c r="BL375" s="18">
        <v>2.8687999999999998</v>
      </c>
      <c r="BM375" s="18">
        <v>32.247</v>
      </c>
      <c r="BN375" s="18">
        <f>Table2[[#This Row],[Bond Savings
Through Current FY]]+Table2[[#This Row],[Bond Savings
Next FY &amp; After]]</f>
        <v>35.1158</v>
      </c>
      <c r="BO375" s="18">
        <v>310.79649999999998</v>
      </c>
      <c r="BP375" s="18">
        <v>310.79649999999998</v>
      </c>
      <c r="BQ375" s="18">
        <v>32.247</v>
      </c>
      <c r="BR375" s="18">
        <f>Table2[[#This Row],[Total Savings
Through Current FY]]+Table2[[#This Row],[Total Savings
Next FY &amp; After]]</f>
        <v>343.04349999999999</v>
      </c>
      <c r="BS375" s="18">
        <v>0</v>
      </c>
      <c r="BT375" s="18">
        <v>0</v>
      </c>
      <c r="BU375" s="18">
        <v>0</v>
      </c>
      <c r="BV375" s="18">
        <f>Table2[[#This Row],[Recapture, Cancellation, or Reduction
Through Current FY]]+Table2[[#This Row],[Recapture, Cancellation, or Reduction
Next FY &amp; After]]</f>
        <v>0</v>
      </c>
      <c r="BW375" s="18">
        <v>0</v>
      </c>
      <c r="BX375" s="18">
        <v>0</v>
      </c>
      <c r="BY375" s="18">
        <v>0</v>
      </c>
      <c r="BZ375" s="18">
        <f>Table2[[#This Row],[Penalty Paid
Through Current FY]]+Table2[[#This Row],[Penalty Paid
Next FY &amp; After]]</f>
        <v>0</v>
      </c>
      <c r="CA375" s="18">
        <v>0</v>
      </c>
      <c r="CB375" s="18">
        <v>0</v>
      </c>
      <c r="CC375" s="18">
        <v>0</v>
      </c>
      <c r="CD375" s="18">
        <f>Table2[[#This Row],[Total Recapture &amp; Penalties
Through Current FY]]+Table2[[#This Row],[Total Recapture &amp; Penalties
Next FY &amp; After]]</f>
        <v>0</v>
      </c>
      <c r="CE375" s="18">
        <v>1738.6724999999999</v>
      </c>
      <c r="CF375" s="18">
        <v>1738.6724999999999</v>
      </c>
      <c r="CG375" s="18">
        <v>26718.582699999999</v>
      </c>
      <c r="CH375" s="18">
        <f>Table2[[#This Row],[Total Net Tax Revenue Generated
Through Current FY]]+Table2[[#This Row],[Total Net Tax Revenue Generated
Next FY &amp; After]]</f>
        <v>28457.2552</v>
      </c>
      <c r="CI375" s="18">
        <v>16550</v>
      </c>
      <c r="CJ375" s="18">
        <v>0</v>
      </c>
      <c r="CK375" s="18">
        <v>0</v>
      </c>
      <c r="CL375" s="18">
        <v>0</v>
      </c>
      <c r="CM375" s="43">
        <v>0</v>
      </c>
      <c r="CN375" s="43">
        <v>0</v>
      </c>
      <c r="CO375" s="43">
        <v>0</v>
      </c>
      <c r="CP375" s="43">
        <v>344</v>
      </c>
      <c r="CQ375" s="43">
        <f>Table2[[#This Row],[Total Number of Industrial Jobs]]+Table2[[#This Row],[Total Number of Restaurant Jobs]]+Table2[[#This Row],[Total Number of Retail Jobs]]+Table2[[#This Row],[Total Number of Other Jobs]]</f>
        <v>344</v>
      </c>
      <c r="CR375" s="43">
        <v>0</v>
      </c>
      <c r="CS375" s="43">
        <v>0</v>
      </c>
      <c r="CT375" s="43">
        <v>0</v>
      </c>
      <c r="CU375" s="43">
        <v>344</v>
      </c>
      <c r="CV375" s="43">
        <f>Table2[[#This Row],[Number of Industrial Jobs Earning a Living Wage or more]]+Table2[[#This Row],[Number of Restaurant Jobs Earning a Living Wage or more]]+Table2[[#This Row],[Number of Retail Jobs Earning a Living Wage or more]]+Table2[[#This Row],[Number of Other Jobs Earning a Living Wage or more]]</f>
        <v>344</v>
      </c>
      <c r="CW375" s="47">
        <v>0</v>
      </c>
      <c r="CX375" s="47">
        <v>0</v>
      </c>
      <c r="CY375" s="47">
        <v>0</v>
      </c>
      <c r="CZ375" s="47">
        <v>100</v>
      </c>
      <c r="DA375" s="42">
        <v>1</v>
      </c>
      <c r="DB375" s="4"/>
      <c r="DE375" s="3"/>
      <c r="DF375" s="4"/>
      <c r="DG375" s="4"/>
      <c r="DH375" s="11"/>
      <c r="DI375" s="3"/>
      <c r="DJ375" s="1"/>
      <c r="DK375" s="1"/>
      <c r="DL375" s="1"/>
    </row>
    <row r="376" spans="1:116" x14ac:dyDescent="0.2">
      <c r="A376" s="12">
        <v>94146</v>
      </c>
      <c r="B376" s="14" t="s">
        <v>1084</v>
      </c>
      <c r="C376" s="15" t="s">
        <v>1576</v>
      </c>
      <c r="D376" s="15" t="s">
        <v>1086</v>
      </c>
      <c r="E376" s="25" t="s">
        <v>1796</v>
      </c>
      <c r="F376" s="26" t="s">
        <v>477</v>
      </c>
      <c r="G376" s="16">
        <v>4298000</v>
      </c>
      <c r="H376" s="14" t="s">
        <v>91</v>
      </c>
      <c r="I376" s="14" t="s">
        <v>1085</v>
      </c>
      <c r="J376" s="12">
        <v>49</v>
      </c>
      <c r="K376" s="14" t="s">
        <v>106</v>
      </c>
      <c r="L376" s="15" t="s">
        <v>1960</v>
      </c>
      <c r="M376" s="15" t="s">
        <v>2298</v>
      </c>
      <c r="N376" s="15">
        <v>7500</v>
      </c>
      <c r="O376" s="15">
        <v>27000</v>
      </c>
      <c r="P376" s="13">
        <v>112</v>
      </c>
      <c r="Q376" s="13">
        <v>0</v>
      </c>
      <c r="R376" s="13">
        <v>0</v>
      </c>
      <c r="S376" s="13">
        <v>0</v>
      </c>
      <c r="T376" s="13">
        <v>4</v>
      </c>
      <c r="U376" s="13">
        <v>0</v>
      </c>
      <c r="V376" s="13">
        <v>173</v>
      </c>
      <c r="W376" s="13">
        <v>4</v>
      </c>
      <c r="X376" s="13">
        <v>0</v>
      </c>
      <c r="Y376" s="13">
        <v>181</v>
      </c>
      <c r="Z376" s="13">
        <v>179</v>
      </c>
      <c r="AA376" s="13">
        <v>83.97790055248619</v>
      </c>
      <c r="AB376" s="13" t="s">
        <v>16</v>
      </c>
      <c r="AC376" s="13" t="s">
        <v>17</v>
      </c>
      <c r="AD376" s="17">
        <v>0</v>
      </c>
      <c r="AE376" s="13">
        <v>0</v>
      </c>
      <c r="AF376" s="13">
        <v>0</v>
      </c>
      <c r="AG376" s="13">
        <v>0</v>
      </c>
      <c r="AH376" s="13">
        <v>0</v>
      </c>
      <c r="AI376" s="18">
        <v>308.7183</v>
      </c>
      <c r="AJ376" s="18">
        <v>1423.1844000000001</v>
      </c>
      <c r="AK376" s="18">
        <v>2284.5450999999998</v>
      </c>
      <c r="AL376" s="27">
        <f>Table2[[#This Row],[Direct Tax Revenue
Through Current FY]]+Table2[[#This Row],[Direct Tax Revenue
Next FY &amp; After]]</f>
        <v>3707.7294999999999</v>
      </c>
      <c r="AM376" s="18">
        <v>580.41089999999997</v>
      </c>
      <c r="AN376" s="18">
        <v>2594.6498999999999</v>
      </c>
      <c r="AO376" s="18">
        <v>4295.0978999999998</v>
      </c>
      <c r="AP376" s="18">
        <f>Table2[[#This Row],[Indirect  &amp; Induced Tax Revenue
Through Current FY]]+Table2[[#This Row],[Indirect  &amp; Induced Tax Revenue
Next FY &amp; After]]</f>
        <v>6889.7477999999992</v>
      </c>
      <c r="AQ376" s="18">
        <v>889.12919999999997</v>
      </c>
      <c r="AR376" s="18">
        <v>4017.8343</v>
      </c>
      <c r="AS376" s="18">
        <v>6579.643</v>
      </c>
      <c r="AT376" s="18">
        <f>Table2[[#This Row],[Total Tax Revenue Generated
Through Current FY]]+Table2[[#This Row],[Total Tax Revenues Generated 
Next FY &amp; After]]</f>
        <v>10597.4773</v>
      </c>
      <c r="AU376" s="18">
        <f>VLOOKUP(A:A,[1]AssistancePivot!$1:$1048576,86,FALSE)</f>
        <v>0</v>
      </c>
      <c r="AV376" s="18">
        <v>0</v>
      </c>
      <c r="AW376" s="18">
        <v>0</v>
      </c>
      <c r="AX376" s="18">
        <v>0</v>
      </c>
      <c r="AY376" s="18">
        <v>0</v>
      </c>
      <c r="AZ376" s="18">
        <v>70.280900000000003</v>
      </c>
      <c r="BA376" s="18">
        <v>0</v>
      </c>
      <c r="BB376" s="18">
        <f>Table2[[#This Row],[MRT Savings
Through Current FY]]+Table2[[#This Row],[MRT Savings
Next FY &amp; After]]</f>
        <v>70.280900000000003</v>
      </c>
      <c r="BC376" s="18">
        <v>0</v>
      </c>
      <c r="BD376" s="18">
        <v>0</v>
      </c>
      <c r="BE376" s="18">
        <v>0</v>
      </c>
      <c r="BF376" s="18">
        <f>Table2[[#This Row],[ST Savings
Through Current FY]]+Table2[[#This Row],[ST Savings
Next FY &amp; After]]</f>
        <v>0</v>
      </c>
      <c r="BG376" s="18">
        <v>0</v>
      </c>
      <c r="BH376" s="18">
        <v>0</v>
      </c>
      <c r="BI376" s="18">
        <v>0</v>
      </c>
      <c r="BJ376" s="18">
        <f>Table2[[#This Row],[Energy Savings
Through Current FY]]+Table2[[#This Row],[Energy Savings
Next FY &amp; After]]</f>
        <v>0</v>
      </c>
      <c r="BK376" s="18">
        <v>1.5367</v>
      </c>
      <c r="BL376" s="18">
        <v>6.9390999999999998</v>
      </c>
      <c r="BM376" s="18">
        <v>9.3894000000000002</v>
      </c>
      <c r="BN376" s="18">
        <f>Table2[[#This Row],[Bond Savings
Through Current FY]]+Table2[[#This Row],[Bond Savings
Next FY &amp; After]]</f>
        <v>16.328499999999998</v>
      </c>
      <c r="BO376" s="18">
        <v>1.5367</v>
      </c>
      <c r="BP376" s="18">
        <v>77.22</v>
      </c>
      <c r="BQ376" s="18">
        <v>9.3894000000000002</v>
      </c>
      <c r="BR376" s="18">
        <f>Table2[[#This Row],[Total Savings
Through Current FY]]+Table2[[#This Row],[Total Savings
Next FY &amp; After]]</f>
        <v>86.609399999999994</v>
      </c>
      <c r="BS376" s="18">
        <v>0</v>
      </c>
      <c r="BT376" s="18">
        <v>0</v>
      </c>
      <c r="BU376" s="18">
        <v>0</v>
      </c>
      <c r="BV376" s="18">
        <f>Table2[[#This Row],[Recapture, Cancellation, or Reduction
Through Current FY]]+Table2[[#This Row],[Recapture, Cancellation, or Reduction
Next FY &amp; After]]</f>
        <v>0</v>
      </c>
      <c r="BW376" s="18">
        <v>0</v>
      </c>
      <c r="BX376" s="18">
        <v>0</v>
      </c>
      <c r="BY376" s="18">
        <v>0</v>
      </c>
      <c r="BZ376" s="18">
        <f>Table2[[#This Row],[Penalty Paid
Through Current FY]]+Table2[[#This Row],[Penalty Paid
Next FY &amp; After]]</f>
        <v>0</v>
      </c>
      <c r="CA376" s="18">
        <v>0</v>
      </c>
      <c r="CB376" s="18">
        <v>0</v>
      </c>
      <c r="CC376" s="18">
        <v>0</v>
      </c>
      <c r="CD376" s="18">
        <f>Table2[[#This Row],[Total Recapture &amp; Penalties
Through Current FY]]+Table2[[#This Row],[Total Recapture &amp; Penalties
Next FY &amp; After]]</f>
        <v>0</v>
      </c>
      <c r="CE376" s="18">
        <v>887.59249999999997</v>
      </c>
      <c r="CF376" s="18">
        <v>3940.6143000000002</v>
      </c>
      <c r="CG376" s="18">
        <v>6570.2536</v>
      </c>
      <c r="CH376" s="18">
        <f>Table2[[#This Row],[Total Net Tax Revenue Generated
Through Current FY]]+Table2[[#This Row],[Total Net Tax Revenue Generated
Next FY &amp; After]]</f>
        <v>10510.867900000001</v>
      </c>
      <c r="CI376" s="18">
        <v>0</v>
      </c>
      <c r="CJ376" s="18">
        <v>0</v>
      </c>
      <c r="CK376" s="18">
        <v>0</v>
      </c>
      <c r="CL376" s="18">
        <v>0</v>
      </c>
      <c r="CM376" s="43">
        <v>0</v>
      </c>
      <c r="CN376" s="43">
        <v>0</v>
      </c>
      <c r="CO376" s="43">
        <v>0</v>
      </c>
      <c r="CP376" s="43">
        <v>181</v>
      </c>
      <c r="CQ376" s="43">
        <f>Table2[[#This Row],[Total Number of Industrial Jobs]]+Table2[[#This Row],[Total Number of Restaurant Jobs]]+Table2[[#This Row],[Total Number of Retail Jobs]]+Table2[[#This Row],[Total Number of Other Jobs]]</f>
        <v>181</v>
      </c>
      <c r="CR376" s="43">
        <v>0</v>
      </c>
      <c r="CS376" s="43">
        <v>0</v>
      </c>
      <c r="CT376" s="43">
        <v>0</v>
      </c>
      <c r="CU376" s="43">
        <v>181</v>
      </c>
      <c r="CV376" s="43">
        <f>Table2[[#This Row],[Number of Industrial Jobs Earning a Living Wage or more]]+Table2[[#This Row],[Number of Restaurant Jobs Earning a Living Wage or more]]+Table2[[#This Row],[Number of Retail Jobs Earning a Living Wage or more]]+Table2[[#This Row],[Number of Other Jobs Earning a Living Wage or more]]</f>
        <v>181</v>
      </c>
      <c r="CW376" s="47">
        <v>0</v>
      </c>
      <c r="CX376" s="47">
        <v>0</v>
      </c>
      <c r="CY376" s="47">
        <v>0</v>
      </c>
      <c r="CZ376" s="47">
        <v>100</v>
      </c>
      <c r="DA376" s="42">
        <v>1</v>
      </c>
      <c r="DB376" s="4"/>
      <c r="DE376" s="3"/>
      <c r="DF376" s="4"/>
      <c r="DG376" s="4"/>
      <c r="DH376" s="11"/>
      <c r="DI376" s="3"/>
      <c r="DJ376" s="1"/>
      <c r="DK376" s="1"/>
      <c r="DL376" s="1"/>
    </row>
    <row r="377" spans="1:116" x14ac:dyDescent="0.2">
      <c r="A377" s="12">
        <v>93882</v>
      </c>
      <c r="B377" s="14" t="s">
        <v>646</v>
      </c>
      <c r="C377" s="15" t="s">
        <v>1586</v>
      </c>
      <c r="D377" s="15" t="s">
        <v>648</v>
      </c>
      <c r="E377" s="25" t="s">
        <v>1729</v>
      </c>
      <c r="F377" s="26" t="s">
        <v>477</v>
      </c>
      <c r="G377" s="16">
        <v>36000000</v>
      </c>
      <c r="H377" s="14" t="s">
        <v>91</v>
      </c>
      <c r="I377" s="14" t="s">
        <v>647</v>
      </c>
      <c r="J377" s="12">
        <v>50</v>
      </c>
      <c r="K377" s="14" t="s">
        <v>106</v>
      </c>
      <c r="L377" s="15" t="s">
        <v>2209</v>
      </c>
      <c r="M377" s="15" t="s">
        <v>2210</v>
      </c>
      <c r="N377" s="15">
        <v>457333</v>
      </c>
      <c r="O377" s="15">
        <v>126809</v>
      </c>
      <c r="P377" s="13">
        <v>0</v>
      </c>
      <c r="Q377" s="13">
        <v>84</v>
      </c>
      <c r="R377" s="13">
        <v>0</v>
      </c>
      <c r="S377" s="13">
        <v>0</v>
      </c>
      <c r="T377" s="13">
        <v>15</v>
      </c>
      <c r="U377" s="13">
        <v>0</v>
      </c>
      <c r="V377" s="13">
        <v>68</v>
      </c>
      <c r="W377" s="13">
        <v>0</v>
      </c>
      <c r="X377" s="13">
        <v>0</v>
      </c>
      <c r="Y377" s="13">
        <v>83</v>
      </c>
      <c r="Z377" s="13">
        <v>75</v>
      </c>
      <c r="AA377" s="13">
        <v>98.795180722891558</v>
      </c>
      <c r="AB377" s="13" t="s">
        <v>16</v>
      </c>
      <c r="AC377" s="13" t="s">
        <v>17</v>
      </c>
      <c r="AD377" s="17">
        <v>0</v>
      </c>
      <c r="AE377" s="13">
        <v>0</v>
      </c>
      <c r="AF377" s="13">
        <v>0</v>
      </c>
      <c r="AG377" s="13">
        <v>0</v>
      </c>
      <c r="AH377" s="13">
        <v>0</v>
      </c>
      <c r="AI377" s="18">
        <v>164.23249999999999</v>
      </c>
      <c r="AJ377" s="18">
        <v>1474.0386000000001</v>
      </c>
      <c r="AK377" s="18">
        <v>1770.4875</v>
      </c>
      <c r="AL377" s="27">
        <f>Table2[[#This Row],[Direct Tax Revenue
Through Current FY]]+Table2[[#This Row],[Direct Tax Revenue
Next FY &amp; After]]</f>
        <v>3244.5261</v>
      </c>
      <c r="AM377" s="18">
        <v>317.54669999999999</v>
      </c>
      <c r="AN377" s="18">
        <v>1715.9719</v>
      </c>
      <c r="AO377" s="18">
        <v>3423.2716999999998</v>
      </c>
      <c r="AP377" s="18">
        <f>Table2[[#This Row],[Indirect  &amp; Induced Tax Revenue
Through Current FY]]+Table2[[#This Row],[Indirect  &amp; Induced Tax Revenue
Next FY &amp; After]]</f>
        <v>5139.2435999999998</v>
      </c>
      <c r="AQ377" s="18">
        <v>481.7792</v>
      </c>
      <c r="AR377" s="18">
        <v>3190.0104999999999</v>
      </c>
      <c r="AS377" s="18">
        <v>5193.7592000000004</v>
      </c>
      <c r="AT377" s="18">
        <f>Table2[[#This Row],[Total Tax Revenue Generated
Through Current FY]]+Table2[[#This Row],[Total Tax Revenues Generated 
Next FY &amp; After]]</f>
        <v>8383.7697000000007</v>
      </c>
      <c r="AU377" s="18">
        <f>VLOOKUP(A:A,[1]AssistancePivot!$1:$1048576,86,FALSE)</f>
        <v>0</v>
      </c>
      <c r="AV377" s="18">
        <v>0</v>
      </c>
      <c r="AW377" s="18">
        <v>0</v>
      </c>
      <c r="AX377" s="18">
        <v>0</v>
      </c>
      <c r="AY377" s="18">
        <v>0</v>
      </c>
      <c r="AZ377" s="18">
        <v>606.81600000000003</v>
      </c>
      <c r="BA377" s="18">
        <v>0</v>
      </c>
      <c r="BB377" s="18">
        <f>Table2[[#This Row],[MRT Savings
Through Current FY]]+Table2[[#This Row],[MRT Savings
Next FY &amp; After]]</f>
        <v>606.81600000000003</v>
      </c>
      <c r="BC377" s="18">
        <v>0</v>
      </c>
      <c r="BD377" s="18">
        <v>0</v>
      </c>
      <c r="BE377" s="18">
        <v>0</v>
      </c>
      <c r="BF377" s="18">
        <f>Table2[[#This Row],[ST Savings
Through Current FY]]+Table2[[#This Row],[ST Savings
Next FY &amp; After]]</f>
        <v>0</v>
      </c>
      <c r="BG377" s="18">
        <v>0</v>
      </c>
      <c r="BH377" s="18">
        <v>0</v>
      </c>
      <c r="BI377" s="18">
        <v>0</v>
      </c>
      <c r="BJ377" s="18">
        <f>Table2[[#This Row],[Energy Savings
Through Current FY]]+Table2[[#This Row],[Energy Savings
Next FY &amp; After]]</f>
        <v>0</v>
      </c>
      <c r="BK377" s="18">
        <v>43.950299999999999</v>
      </c>
      <c r="BL377" s="18">
        <v>317.68610000000001</v>
      </c>
      <c r="BM377" s="18">
        <v>323.24430000000001</v>
      </c>
      <c r="BN377" s="18">
        <f>Table2[[#This Row],[Bond Savings
Through Current FY]]+Table2[[#This Row],[Bond Savings
Next FY &amp; After]]</f>
        <v>640.93039999999996</v>
      </c>
      <c r="BO377" s="18">
        <v>43.950299999999999</v>
      </c>
      <c r="BP377" s="18">
        <v>924.50210000000004</v>
      </c>
      <c r="BQ377" s="18">
        <v>323.24430000000001</v>
      </c>
      <c r="BR377" s="18">
        <f>Table2[[#This Row],[Total Savings
Through Current FY]]+Table2[[#This Row],[Total Savings
Next FY &amp; After]]</f>
        <v>1247.7464</v>
      </c>
      <c r="BS377" s="18">
        <v>0</v>
      </c>
      <c r="BT377" s="18">
        <v>0</v>
      </c>
      <c r="BU377" s="18">
        <v>0</v>
      </c>
      <c r="BV377" s="18">
        <f>Table2[[#This Row],[Recapture, Cancellation, or Reduction
Through Current FY]]+Table2[[#This Row],[Recapture, Cancellation, or Reduction
Next FY &amp; After]]</f>
        <v>0</v>
      </c>
      <c r="BW377" s="18">
        <v>0</v>
      </c>
      <c r="BX377" s="18">
        <v>0</v>
      </c>
      <c r="BY377" s="18">
        <v>0</v>
      </c>
      <c r="BZ377" s="18">
        <f>Table2[[#This Row],[Penalty Paid
Through Current FY]]+Table2[[#This Row],[Penalty Paid
Next FY &amp; After]]</f>
        <v>0</v>
      </c>
      <c r="CA377" s="18">
        <v>0</v>
      </c>
      <c r="CB377" s="18">
        <v>0</v>
      </c>
      <c r="CC377" s="18">
        <v>0</v>
      </c>
      <c r="CD377" s="18">
        <f>Table2[[#This Row],[Total Recapture &amp; Penalties
Through Current FY]]+Table2[[#This Row],[Total Recapture &amp; Penalties
Next FY &amp; After]]</f>
        <v>0</v>
      </c>
      <c r="CE377" s="18">
        <v>437.82889999999998</v>
      </c>
      <c r="CF377" s="18">
        <v>2265.5084000000002</v>
      </c>
      <c r="CG377" s="18">
        <v>4870.5149000000001</v>
      </c>
      <c r="CH377" s="18">
        <f>Table2[[#This Row],[Total Net Tax Revenue Generated
Through Current FY]]+Table2[[#This Row],[Total Net Tax Revenue Generated
Next FY &amp; After]]</f>
        <v>7136.0233000000007</v>
      </c>
      <c r="CI377" s="18">
        <v>0</v>
      </c>
      <c r="CJ377" s="18">
        <v>0</v>
      </c>
      <c r="CK377" s="18">
        <v>0</v>
      </c>
      <c r="CL377" s="18">
        <v>0</v>
      </c>
      <c r="CM377" s="43">
        <v>0</v>
      </c>
      <c r="CN377" s="43">
        <v>0</v>
      </c>
      <c r="CO377" s="43">
        <v>0</v>
      </c>
      <c r="CP377" s="43">
        <v>0</v>
      </c>
      <c r="CQ377" s="43">
        <f>Table2[[#This Row],[Total Number of Industrial Jobs]]+Table2[[#This Row],[Total Number of Restaurant Jobs]]+Table2[[#This Row],[Total Number of Retail Jobs]]+Table2[[#This Row],[Total Number of Other Jobs]]</f>
        <v>0</v>
      </c>
      <c r="CR377" s="43">
        <v>0</v>
      </c>
      <c r="CS377" s="43">
        <v>0</v>
      </c>
      <c r="CT377" s="43">
        <v>0</v>
      </c>
      <c r="CU377" s="43">
        <v>0</v>
      </c>
      <c r="CV377" s="43">
        <f>Table2[[#This Row],[Number of Industrial Jobs Earning a Living Wage or more]]+Table2[[#This Row],[Number of Restaurant Jobs Earning a Living Wage or more]]+Table2[[#This Row],[Number of Retail Jobs Earning a Living Wage or more]]+Table2[[#This Row],[Number of Other Jobs Earning a Living Wage or more]]</f>
        <v>0</v>
      </c>
      <c r="CW377" s="47">
        <v>0</v>
      </c>
      <c r="CX377" s="47">
        <v>0</v>
      </c>
      <c r="CY377" s="47">
        <v>0</v>
      </c>
      <c r="CZ377" s="47">
        <v>0</v>
      </c>
      <c r="DA377" s="42"/>
      <c r="DB377" s="4"/>
      <c r="DE377" s="3"/>
      <c r="DF377" s="4"/>
      <c r="DG377" s="4"/>
      <c r="DH377" s="11"/>
      <c r="DI377" s="3"/>
      <c r="DJ377" s="1"/>
      <c r="DK377" s="1"/>
      <c r="DL377" s="1"/>
    </row>
    <row r="378" spans="1:116" x14ac:dyDescent="0.2">
      <c r="A378" s="12">
        <v>94132</v>
      </c>
      <c r="B378" s="14" t="s">
        <v>1045</v>
      </c>
      <c r="C378" s="15" t="s">
        <v>1494</v>
      </c>
      <c r="D378" s="15" t="s">
        <v>1047</v>
      </c>
      <c r="E378" s="25" t="s">
        <v>1792</v>
      </c>
      <c r="F378" s="26" t="s">
        <v>477</v>
      </c>
      <c r="G378" s="16">
        <v>7799000</v>
      </c>
      <c r="H378" s="14" t="s">
        <v>91</v>
      </c>
      <c r="I378" s="14" t="s">
        <v>1046</v>
      </c>
      <c r="J378" s="12">
        <v>3</v>
      </c>
      <c r="K378" s="14" t="s">
        <v>94</v>
      </c>
      <c r="L378" s="15" t="s">
        <v>2332</v>
      </c>
      <c r="M378" s="15" t="s">
        <v>2333</v>
      </c>
      <c r="N378" s="15">
        <v>8272</v>
      </c>
      <c r="O378" s="15">
        <v>7083</v>
      </c>
      <c r="P378" s="13">
        <v>54</v>
      </c>
      <c r="Q378" s="13">
        <v>0</v>
      </c>
      <c r="R378" s="13">
        <v>0</v>
      </c>
      <c r="S378" s="13">
        <v>0</v>
      </c>
      <c r="T378" s="13">
        <v>10</v>
      </c>
      <c r="U378" s="13">
        <v>1</v>
      </c>
      <c r="V378" s="13">
        <v>97</v>
      </c>
      <c r="W378" s="13">
        <v>0</v>
      </c>
      <c r="X378" s="13">
        <v>0</v>
      </c>
      <c r="Y378" s="13">
        <v>108</v>
      </c>
      <c r="Z378" s="13">
        <v>103</v>
      </c>
      <c r="AA378" s="13">
        <v>40.74074074074074</v>
      </c>
      <c r="AB378" s="13" t="s">
        <v>16</v>
      </c>
      <c r="AC378" s="13" t="s">
        <v>17</v>
      </c>
      <c r="AD378" s="17">
        <v>0</v>
      </c>
      <c r="AE378" s="13">
        <v>0</v>
      </c>
      <c r="AF378" s="13">
        <v>0</v>
      </c>
      <c r="AG378" s="13">
        <v>0</v>
      </c>
      <c r="AH378" s="13">
        <v>0</v>
      </c>
      <c r="AI378" s="18">
        <v>152.5754</v>
      </c>
      <c r="AJ378" s="18">
        <v>898.60249999999996</v>
      </c>
      <c r="AK378" s="18">
        <v>1730.7843</v>
      </c>
      <c r="AL378" s="27">
        <f>Table2[[#This Row],[Direct Tax Revenue
Through Current FY]]+Table2[[#This Row],[Direct Tax Revenue
Next FY &amp; After]]</f>
        <v>2629.3868000000002</v>
      </c>
      <c r="AM378" s="18">
        <v>309.57580000000002</v>
      </c>
      <c r="AN378" s="18">
        <v>1620.2258999999999</v>
      </c>
      <c r="AO378" s="18">
        <v>3511.7678000000001</v>
      </c>
      <c r="AP378" s="18">
        <f>Table2[[#This Row],[Indirect  &amp; Induced Tax Revenue
Through Current FY]]+Table2[[#This Row],[Indirect  &amp; Induced Tax Revenue
Next FY &amp; After]]</f>
        <v>5131.9937</v>
      </c>
      <c r="AQ378" s="18">
        <v>462.15120000000002</v>
      </c>
      <c r="AR378" s="18">
        <v>2518.8283999999999</v>
      </c>
      <c r="AS378" s="18">
        <v>5242.5520999999999</v>
      </c>
      <c r="AT378" s="18">
        <f>Table2[[#This Row],[Total Tax Revenue Generated
Through Current FY]]+Table2[[#This Row],[Total Tax Revenues Generated 
Next FY &amp; After]]</f>
        <v>7761.3804999999993</v>
      </c>
      <c r="AU378" s="18">
        <f>VLOOKUP(A:A,[1]AssistancePivot!$1:$1048576,86,FALSE)</f>
        <v>0</v>
      </c>
      <c r="AV378" s="18">
        <v>0</v>
      </c>
      <c r="AW378" s="18">
        <v>0</v>
      </c>
      <c r="AX378" s="18">
        <v>0</v>
      </c>
      <c r="AY378" s="18">
        <v>0</v>
      </c>
      <c r="AZ378" s="18">
        <v>134.0864</v>
      </c>
      <c r="BA378" s="18">
        <v>0</v>
      </c>
      <c r="BB378" s="18">
        <f>Table2[[#This Row],[MRT Savings
Through Current FY]]+Table2[[#This Row],[MRT Savings
Next FY &amp; After]]</f>
        <v>134.0864</v>
      </c>
      <c r="BC378" s="18">
        <v>0</v>
      </c>
      <c r="BD378" s="18">
        <v>0</v>
      </c>
      <c r="BE378" s="18">
        <v>0</v>
      </c>
      <c r="BF378" s="18">
        <f>Table2[[#This Row],[ST Savings
Through Current FY]]+Table2[[#This Row],[ST Savings
Next FY &amp; After]]</f>
        <v>0</v>
      </c>
      <c r="BG378" s="18">
        <v>0</v>
      </c>
      <c r="BH378" s="18">
        <v>0</v>
      </c>
      <c r="BI378" s="18">
        <v>0</v>
      </c>
      <c r="BJ378" s="18">
        <f>Table2[[#This Row],[Energy Savings
Through Current FY]]+Table2[[#This Row],[Energy Savings
Next FY &amp; After]]</f>
        <v>0</v>
      </c>
      <c r="BK378" s="18">
        <v>4.0842000000000001</v>
      </c>
      <c r="BL378" s="18">
        <v>20.578800000000001</v>
      </c>
      <c r="BM378" s="18">
        <v>33.904400000000003</v>
      </c>
      <c r="BN378" s="18">
        <f>Table2[[#This Row],[Bond Savings
Through Current FY]]+Table2[[#This Row],[Bond Savings
Next FY &amp; After]]</f>
        <v>54.483200000000004</v>
      </c>
      <c r="BO378" s="18">
        <v>4.0842000000000001</v>
      </c>
      <c r="BP378" s="18">
        <v>154.6652</v>
      </c>
      <c r="BQ378" s="18">
        <v>33.904400000000003</v>
      </c>
      <c r="BR378" s="18">
        <f>Table2[[#This Row],[Total Savings
Through Current FY]]+Table2[[#This Row],[Total Savings
Next FY &amp; After]]</f>
        <v>188.56960000000001</v>
      </c>
      <c r="BS378" s="18">
        <v>0</v>
      </c>
      <c r="BT378" s="18">
        <v>0</v>
      </c>
      <c r="BU378" s="18">
        <v>0</v>
      </c>
      <c r="BV378" s="18">
        <f>Table2[[#This Row],[Recapture, Cancellation, or Reduction
Through Current FY]]+Table2[[#This Row],[Recapture, Cancellation, or Reduction
Next FY &amp; After]]</f>
        <v>0</v>
      </c>
      <c r="BW378" s="18">
        <v>0</v>
      </c>
      <c r="BX378" s="18">
        <v>0</v>
      </c>
      <c r="BY378" s="18">
        <v>0</v>
      </c>
      <c r="BZ378" s="18">
        <f>Table2[[#This Row],[Penalty Paid
Through Current FY]]+Table2[[#This Row],[Penalty Paid
Next FY &amp; After]]</f>
        <v>0</v>
      </c>
      <c r="CA378" s="18">
        <v>0</v>
      </c>
      <c r="CB378" s="18">
        <v>0</v>
      </c>
      <c r="CC378" s="18">
        <v>0</v>
      </c>
      <c r="CD378" s="18">
        <f>Table2[[#This Row],[Total Recapture &amp; Penalties
Through Current FY]]+Table2[[#This Row],[Total Recapture &amp; Penalties
Next FY &amp; After]]</f>
        <v>0</v>
      </c>
      <c r="CE378" s="18">
        <v>458.06700000000001</v>
      </c>
      <c r="CF378" s="18">
        <v>2364.1632</v>
      </c>
      <c r="CG378" s="18">
        <v>5208.6477000000004</v>
      </c>
      <c r="CH378" s="18">
        <f>Table2[[#This Row],[Total Net Tax Revenue Generated
Through Current FY]]+Table2[[#This Row],[Total Net Tax Revenue Generated
Next FY &amp; After]]</f>
        <v>7572.8109000000004</v>
      </c>
      <c r="CI378" s="18">
        <v>0</v>
      </c>
      <c r="CJ378" s="18">
        <v>0</v>
      </c>
      <c r="CK378" s="18">
        <v>0</v>
      </c>
      <c r="CL378" s="18">
        <v>0</v>
      </c>
      <c r="CM378" s="43">
        <v>0</v>
      </c>
      <c r="CN378" s="43">
        <v>0</v>
      </c>
      <c r="CO378" s="43">
        <v>0</v>
      </c>
      <c r="CP378" s="43">
        <v>108</v>
      </c>
      <c r="CQ378" s="43">
        <f>Table2[[#This Row],[Total Number of Industrial Jobs]]+Table2[[#This Row],[Total Number of Restaurant Jobs]]+Table2[[#This Row],[Total Number of Retail Jobs]]+Table2[[#This Row],[Total Number of Other Jobs]]</f>
        <v>108</v>
      </c>
      <c r="CR378" s="43">
        <v>0</v>
      </c>
      <c r="CS378" s="43">
        <v>0</v>
      </c>
      <c r="CT378" s="43">
        <v>0</v>
      </c>
      <c r="CU378" s="43">
        <v>108</v>
      </c>
      <c r="CV378" s="43">
        <f>Table2[[#This Row],[Number of Industrial Jobs Earning a Living Wage or more]]+Table2[[#This Row],[Number of Restaurant Jobs Earning a Living Wage or more]]+Table2[[#This Row],[Number of Retail Jobs Earning a Living Wage or more]]+Table2[[#This Row],[Number of Other Jobs Earning a Living Wage or more]]</f>
        <v>108</v>
      </c>
      <c r="CW378" s="47">
        <v>0</v>
      </c>
      <c r="CX378" s="47">
        <v>0</v>
      </c>
      <c r="CY378" s="47">
        <v>0</v>
      </c>
      <c r="CZ378" s="47">
        <v>100</v>
      </c>
      <c r="DA378" s="42">
        <v>1</v>
      </c>
      <c r="DB378" s="4"/>
      <c r="DE378" s="3"/>
      <c r="DF378" s="4"/>
      <c r="DG378" s="4"/>
      <c r="DH378" s="11"/>
      <c r="DI378" s="3"/>
      <c r="DJ378" s="1"/>
      <c r="DK378" s="1"/>
      <c r="DL378" s="1"/>
    </row>
    <row r="379" spans="1:116" x14ac:dyDescent="0.2">
      <c r="A379" s="12">
        <v>94167</v>
      </c>
      <c r="B379" s="14" t="s">
        <v>1127</v>
      </c>
      <c r="C379" s="15" t="s">
        <v>1608</v>
      </c>
      <c r="D379" s="15" t="s">
        <v>1129</v>
      </c>
      <c r="E379" s="25" t="s">
        <v>1734</v>
      </c>
      <c r="F379" s="26" t="s">
        <v>477</v>
      </c>
      <c r="G379" s="16">
        <v>11990000</v>
      </c>
      <c r="H379" s="14" t="s">
        <v>91</v>
      </c>
      <c r="I379" s="14" t="s">
        <v>1128</v>
      </c>
      <c r="J379" s="12">
        <v>3</v>
      </c>
      <c r="K379" s="14" t="s">
        <v>94</v>
      </c>
      <c r="L379" s="15" t="s">
        <v>2358</v>
      </c>
      <c r="M379" s="15" t="s">
        <v>1902</v>
      </c>
      <c r="N379" s="15">
        <v>42476</v>
      </c>
      <c r="O379" s="15">
        <v>490093</v>
      </c>
      <c r="P379" s="13">
        <v>342</v>
      </c>
      <c r="Q379" s="13">
        <v>128</v>
      </c>
      <c r="R379" s="13">
        <v>0</v>
      </c>
      <c r="S379" s="13">
        <v>1</v>
      </c>
      <c r="T379" s="13">
        <v>43</v>
      </c>
      <c r="U379" s="13">
        <v>5</v>
      </c>
      <c r="V379" s="13">
        <v>362</v>
      </c>
      <c r="W379" s="13">
        <v>0</v>
      </c>
      <c r="X379" s="13">
        <v>0</v>
      </c>
      <c r="Y379" s="13">
        <v>411</v>
      </c>
      <c r="Z379" s="13">
        <v>388</v>
      </c>
      <c r="AA379" s="13">
        <v>81.508515815085161</v>
      </c>
      <c r="AB379" s="13" t="s">
        <v>16</v>
      </c>
      <c r="AC379" s="13" t="s">
        <v>17</v>
      </c>
      <c r="AD379" s="17">
        <v>201</v>
      </c>
      <c r="AE379" s="13">
        <v>22</v>
      </c>
      <c r="AF379" s="13">
        <v>101</v>
      </c>
      <c r="AG379" s="13">
        <v>43</v>
      </c>
      <c r="AH379" s="13">
        <v>44</v>
      </c>
      <c r="AI379" s="18">
        <v>574.75009999999997</v>
      </c>
      <c r="AJ379" s="18">
        <v>2829.3802999999998</v>
      </c>
      <c r="AK379" s="18">
        <v>7187.3621000000003</v>
      </c>
      <c r="AL379" s="27">
        <f>Table2[[#This Row],[Direct Tax Revenue
Through Current FY]]+Table2[[#This Row],[Direct Tax Revenue
Next FY &amp; After]]</f>
        <v>10016.742399999999</v>
      </c>
      <c r="AM379" s="18">
        <v>1166.1677999999999</v>
      </c>
      <c r="AN379" s="18">
        <v>5746.4903999999997</v>
      </c>
      <c r="AO379" s="18">
        <v>14583.154500000001</v>
      </c>
      <c r="AP379" s="18">
        <f>Table2[[#This Row],[Indirect  &amp; Induced Tax Revenue
Through Current FY]]+Table2[[#This Row],[Indirect  &amp; Induced Tax Revenue
Next FY &amp; After]]</f>
        <v>20329.644899999999</v>
      </c>
      <c r="AQ379" s="18">
        <v>1740.9178999999999</v>
      </c>
      <c r="AR379" s="18">
        <v>8575.8706999999995</v>
      </c>
      <c r="AS379" s="18">
        <v>21770.516599999999</v>
      </c>
      <c r="AT379" s="18">
        <f>Table2[[#This Row],[Total Tax Revenue Generated
Through Current FY]]+Table2[[#This Row],[Total Tax Revenues Generated 
Next FY &amp; After]]</f>
        <v>30346.387299999999</v>
      </c>
      <c r="AU379" s="18">
        <f>VLOOKUP(A:A,[1]AssistancePivot!$1:$1048576,86,FALSE)</f>
        <v>0</v>
      </c>
      <c r="AV379" s="18">
        <v>0</v>
      </c>
      <c r="AW379" s="18">
        <v>0</v>
      </c>
      <c r="AX379" s="18">
        <v>0</v>
      </c>
      <c r="AY379" s="18">
        <v>0</v>
      </c>
      <c r="AZ379" s="18">
        <v>90.164900000000003</v>
      </c>
      <c r="BA379" s="18">
        <v>0</v>
      </c>
      <c r="BB379" s="18">
        <f>Table2[[#This Row],[MRT Savings
Through Current FY]]+Table2[[#This Row],[MRT Savings
Next FY &amp; After]]</f>
        <v>90.164900000000003</v>
      </c>
      <c r="BC379" s="18">
        <v>0</v>
      </c>
      <c r="BD379" s="18">
        <v>0</v>
      </c>
      <c r="BE379" s="18">
        <v>0</v>
      </c>
      <c r="BF379" s="18">
        <f>Table2[[#This Row],[ST Savings
Through Current FY]]+Table2[[#This Row],[ST Savings
Next FY &amp; After]]</f>
        <v>0</v>
      </c>
      <c r="BG379" s="18">
        <v>0</v>
      </c>
      <c r="BH379" s="18">
        <v>0</v>
      </c>
      <c r="BI379" s="18">
        <v>0</v>
      </c>
      <c r="BJ379" s="18">
        <f>Table2[[#This Row],[Energy Savings
Through Current FY]]+Table2[[#This Row],[Energy Savings
Next FY &amp; After]]</f>
        <v>0</v>
      </c>
      <c r="BK379" s="18">
        <v>7.2134999999999998</v>
      </c>
      <c r="BL379" s="18">
        <v>32.876199999999997</v>
      </c>
      <c r="BM379" s="18">
        <v>65.209100000000007</v>
      </c>
      <c r="BN379" s="18">
        <f>Table2[[#This Row],[Bond Savings
Through Current FY]]+Table2[[#This Row],[Bond Savings
Next FY &amp; After]]</f>
        <v>98.085300000000004</v>
      </c>
      <c r="BO379" s="18">
        <v>7.2134999999999998</v>
      </c>
      <c r="BP379" s="18">
        <v>123.0411</v>
      </c>
      <c r="BQ379" s="18">
        <v>65.209100000000007</v>
      </c>
      <c r="BR379" s="18">
        <f>Table2[[#This Row],[Total Savings
Through Current FY]]+Table2[[#This Row],[Total Savings
Next FY &amp; After]]</f>
        <v>188.25020000000001</v>
      </c>
      <c r="BS379" s="18">
        <v>0</v>
      </c>
      <c r="BT379" s="18">
        <v>0</v>
      </c>
      <c r="BU379" s="18">
        <v>0</v>
      </c>
      <c r="BV379" s="18">
        <f>Table2[[#This Row],[Recapture, Cancellation, or Reduction
Through Current FY]]+Table2[[#This Row],[Recapture, Cancellation, or Reduction
Next FY &amp; After]]</f>
        <v>0</v>
      </c>
      <c r="BW379" s="18">
        <v>0</v>
      </c>
      <c r="BX379" s="18">
        <v>0</v>
      </c>
      <c r="BY379" s="18">
        <v>0</v>
      </c>
      <c r="BZ379" s="18">
        <f>Table2[[#This Row],[Penalty Paid
Through Current FY]]+Table2[[#This Row],[Penalty Paid
Next FY &amp; After]]</f>
        <v>0</v>
      </c>
      <c r="CA379" s="18">
        <v>0</v>
      </c>
      <c r="CB379" s="18">
        <v>0</v>
      </c>
      <c r="CC379" s="18">
        <v>0</v>
      </c>
      <c r="CD379" s="18">
        <f>Table2[[#This Row],[Total Recapture &amp; Penalties
Through Current FY]]+Table2[[#This Row],[Total Recapture &amp; Penalties
Next FY &amp; After]]</f>
        <v>0</v>
      </c>
      <c r="CE379" s="18">
        <v>1733.7044000000001</v>
      </c>
      <c r="CF379" s="18">
        <v>8452.8295999999991</v>
      </c>
      <c r="CG379" s="18">
        <v>21705.307499999999</v>
      </c>
      <c r="CH379" s="18">
        <f>Table2[[#This Row],[Total Net Tax Revenue Generated
Through Current FY]]+Table2[[#This Row],[Total Net Tax Revenue Generated
Next FY &amp; After]]</f>
        <v>30158.1371</v>
      </c>
      <c r="CI379" s="18">
        <v>0</v>
      </c>
      <c r="CJ379" s="18">
        <v>0</v>
      </c>
      <c r="CK379" s="18">
        <v>0</v>
      </c>
      <c r="CL379" s="18">
        <v>0</v>
      </c>
      <c r="CM379" s="43">
        <v>0</v>
      </c>
      <c r="CN379" s="43">
        <v>0</v>
      </c>
      <c r="CO379" s="43">
        <v>0</v>
      </c>
      <c r="CP379" s="43">
        <v>411</v>
      </c>
      <c r="CQ379" s="43">
        <f>Table2[[#This Row],[Total Number of Industrial Jobs]]+Table2[[#This Row],[Total Number of Restaurant Jobs]]+Table2[[#This Row],[Total Number of Retail Jobs]]+Table2[[#This Row],[Total Number of Other Jobs]]</f>
        <v>411</v>
      </c>
      <c r="CR379" s="43">
        <v>0</v>
      </c>
      <c r="CS379" s="43">
        <v>0</v>
      </c>
      <c r="CT379" s="43">
        <v>0</v>
      </c>
      <c r="CU379" s="43">
        <v>411</v>
      </c>
      <c r="CV379" s="43">
        <f>Table2[[#This Row],[Number of Industrial Jobs Earning a Living Wage or more]]+Table2[[#This Row],[Number of Restaurant Jobs Earning a Living Wage or more]]+Table2[[#This Row],[Number of Retail Jobs Earning a Living Wage or more]]+Table2[[#This Row],[Number of Other Jobs Earning a Living Wage or more]]</f>
        <v>411</v>
      </c>
      <c r="CW379" s="47">
        <v>0</v>
      </c>
      <c r="CX379" s="47">
        <v>0</v>
      </c>
      <c r="CY379" s="47">
        <v>0</v>
      </c>
      <c r="CZ379" s="47">
        <v>100</v>
      </c>
      <c r="DA379" s="42">
        <v>1</v>
      </c>
      <c r="DB379" s="4"/>
      <c r="DE379" s="3"/>
      <c r="DF379" s="4"/>
      <c r="DG379" s="4"/>
      <c r="DH379" s="11"/>
      <c r="DI379" s="3"/>
      <c r="DJ379" s="1"/>
      <c r="DK379" s="1"/>
      <c r="DL379" s="1"/>
    </row>
    <row r="380" spans="1:116" x14ac:dyDescent="0.2">
      <c r="A380" s="12">
        <v>94247</v>
      </c>
      <c r="B380" s="14" t="s">
        <v>1475</v>
      </c>
      <c r="C380" s="15" t="s">
        <v>1524</v>
      </c>
      <c r="D380" s="15" t="s">
        <v>1854</v>
      </c>
      <c r="E380" s="25" t="s">
        <v>1855</v>
      </c>
      <c r="F380" s="26" t="s">
        <v>477</v>
      </c>
      <c r="G380" s="16">
        <v>15245000</v>
      </c>
      <c r="H380" s="14" t="s">
        <v>229</v>
      </c>
      <c r="I380" s="14" t="s">
        <v>1886</v>
      </c>
      <c r="J380" s="12">
        <v>14</v>
      </c>
      <c r="K380" s="14" t="s">
        <v>25</v>
      </c>
      <c r="L380" s="15" t="s">
        <v>2414</v>
      </c>
      <c r="M380" s="15" t="s">
        <v>1973</v>
      </c>
      <c r="N380" s="15">
        <v>116049</v>
      </c>
      <c r="O380" s="15">
        <v>108271</v>
      </c>
      <c r="P380" s="13">
        <v>112</v>
      </c>
      <c r="Q380" s="13">
        <v>53</v>
      </c>
      <c r="R380" s="13">
        <v>0</v>
      </c>
      <c r="S380" s="13">
        <v>0</v>
      </c>
      <c r="T380" s="13">
        <v>4</v>
      </c>
      <c r="U380" s="13">
        <v>0</v>
      </c>
      <c r="V380" s="13">
        <v>155</v>
      </c>
      <c r="W380" s="13">
        <v>12</v>
      </c>
      <c r="X380" s="13">
        <v>0</v>
      </c>
      <c r="Y380" s="13">
        <v>171</v>
      </c>
      <c r="Z380" s="13">
        <v>169</v>
      </c>
      <c r="AA380" s="13">
        <v>0</v>
      </c>
      <c r="AB380" s="13" t="s">
        <v>16</v>
      </c>
      <c r="AC380" s="13" t="s">
        <v>17</v>
      </c>
      <c r="AD380" s="17">
        <v>0</v>
      </c>
      <c r="AE380" s="13">
        <v>0</v>
      </c>
      <c r="AF380" s="13">
        <v>0</v>
      </c>
      <c r="AG380" s="13">
        <v>0</v>
      </c>
      <c r="AH380" s="13">
        <v>0</v>
      </c>
      <c r="AI380" s="18">
        <v>357.63830000000002</v>
      </c>
      <c r="AJ380" s="18">
        <v>357.63830000000002</v>
      </c>
      <c r="AK380" s="18">
        <v>7331.1405000000004</v>
      </c>
      <c r="AL380" s="27">
        <f>Table2[[#This Row],[Direct Tax Revenue
Through Current FY]]+Table2[[#This Row],[Direct Tax Revenue
Next FY &amp; After]]</f>
        <v>7688.7788</v>
      </c>
      <c r="AM380" s="18">
        <v>648.12739999999997</v>
      </c>
      <c r="AN380" s="18">
        <v>648.12739999999997</v>
      </c>
      <c r="AO380" s="18">
        <v>13285.809600000001</v>
      </c>
      <c r="AP380" s="18">
        <f>Table2[[#This Row],[Indirect  &amp; Induced Tax Revenue
Through Current FY]]+Table2[[#This Row],[Indirect  &amp; Induced Tax Revenue
Next FY &amp; After]]</f>
        <v>13933.937</v>
      </c>
      <c r="AQ380" s="18">
        <v>1005.7657</v>
      </c>
      <c r="AR380" s="18">
        <v>1005.7657</v>
      </c>
      <c r="AS380" s="18">
        <v>20616.950099999998</v>
      </c>
      <c r="AT380" s="18">
        <f>Table2[[#This Row],[Total Tax Revenue Generated
Through Current FY]]+Table2[[#This Row],[Total Tax Revenues Generated 
Next FY &amp; After]]</f>
        <v>21622.715799999998</v>
      </c>
      <c r="AU380" s="18">
        <f>VLOOKUP(A:A,[1]AssistancePivot!$1:$1048576,86,FALSE)</f>
        <v>0</v>
      </c>
      <c r="AV380" s="18">
        <v>0</v>
      </c>
      <c r="AW380" s="18">
        <v>0</v>
      </c>
      <c r="AX380" s="18">
        <v>0</v>
      </c>
      <c r="AY380" s="18">
        <v>0</v>
      </c>
      <c r="AZ380" s="18">
        <v>0</v>
      </c>
      <c r="BA380" s="18">
        <v>0</v>
      </c>
      <c r="BB380" s="18">
        <f>Table2[[#This Row],[MRT Savings
Through Current FY]]+Table2[[#This Row],[MRT Savings
Next FY &amp; After]]</f>
        <v>0</v>
      </c>
      <c r="BC380" s="18">
        <v>0</v>
      </c>
      <c r="BD380" s="18">
        <v>0</v>
      </c>
      <c r="BE380" s="18">
        <v>0</v>
      </c>
      <c r="BF380" s="18">
        <f>Table2[[#This Row],[ST Savings
Through Current FY]]+Table2[[#This Row],[ST Savings
Next FY &amp; After]]</f>
        <v>0</v>
      </c>
      <c r="BG380" s="18">
        <v>0</v>
      </c>
      <c r="BH380" s="18">
        <v>0</v>
      </c>
      <c r="BI380" s="18">
        <v>0</v>
      </c>
      <c r="BJ380" s="18">
        <f>Table2[[#This Row],[Energy Savings
Through Current FY]]+Table2[[#This Row],[Energy Savings
Next FY &amp; After]]</f>
        <v>0</v>
      </c>
      <c r="BK380" s="18">
        <v>5.1136999999999997</v>
      </c>
      <c r="BL380" s="18">
        <v>5.1136999999999997</v>
      </c>
      <c r="BM380" s="18">
        <v>68.545599999999993</v>
      </c>
      <c r="BN380" s="18">
        <f>Table2[[#This Row],[Bond Savings
Through Current FY]]+Table2[[#This Row],[Bond Savings
Next FY &amp; After]]</f>
        <v>73.659299999999988</v>
      </c>
      <c r="BO380" s="18">
        <v>5.1136999999999997</v>
      </c>
      <c r="BP380" s="18">
        <v>5.1136999999999997</v>
      </c>
      <c r="BQ380" s="18">
        <v>68.545599999999993</v>
      </c>
      <c r="BR380" s="18">
        <f>Table2[[#This Row],[Total Savings
Through Current FY]]+Table2[[#This Row],[Total Savings
Next FY &amp; After]]</f>
        <v>73.659299999999988</v>
      </c>
      <c r="BS380" s="18">
        <v>0</v>
      </c>
      <c r="BT380" s="18">
        <v>0</v>
      </c>
      <c r="BU380" s="18">
        <v>0</v>
      </c>
      <c r="BV380" s="18">
        <f>Table2[[#This Row],[Recapture, Cancellation, or Reduction
Through Current FY]]+Table2[[#This Row],[Recapture, Cancellation, or Reduction
Next FY &amp; After]]</f>
        <v>0</v>
      </c>
      <c r="BW380" s="18">
        <v>0</v>
      </c>
      <c r="BX380" s="18">
        <v>0</v>
      </c>
      <c r="BY380" s="18">
        <v>0</v>
      </c>
      <c r="BZ380" s="18">
        <f>Table2[[#This Row],[Penalty Paid
Through Current FY]]+Table2[[#This Row],[Penalty Paid
Next FY &amp; After]]</f>
        <v>0</v>
      </c>
      <c r="CA380" s="18">
        <v>0</v>
      </c>
      <c r="CB380" s="18">
        <v>0</v>
      </c>
      <c r="CC380" s="18">
        <v>0</v>
      </c>
      <c r="CD380" s="18">
        <f>Table2[[#This Row],[Total Recapture &amp; Penalties
Through Current FY]]+Table2[[#This Row],[Total Recapture &amp; Penalties
Next FY &amp; After]]</f>
        <v>0</v>
      </c>
      <c r="CE380" s="18">
        <v>1000.652</v>
      </c>
      <c r="CF380" s="18">
        <v>1000.652</v>
      </c>
      <c r="CG380" s="18">
        <v>20548.404500000001</v>
      </c>
      <c r="CH380" s="18">
        <f>Table2[[#This Row],[Total Net Tax Revenue Generated
Through Current FY]]+Table2[[#This Row],[Total Net Tax Revenue Generated
Next FY &amp; After]]</f>
        <v>21549.056499999999</v>
      </c>
      <c r="CI380" s="18">
        <v>15245</v>
      </c>
      <c r="CJ380" s="18">
        <v>0</v>
      </c>
      <c r="CK380" s="18">
        <v>0</v>
      </c>
      <c r="CL380" s="18">
        <v>0</v>
      </c>
      <c r="CM380" s="43">
        <v>0</v>
      </c>
      <c r="CN380" s="43">
        <v>0</v>
      </c>
      <c r="CO380" s="43">
        <v>0</v>
      </c>
      <c r="CP380" s="43">
        <v>171</v>
      </c>
      <c r="CQ380" s="43">
        <f>Table2[[#This Row],[Total Number of Industrial Jobs]]+Table2[[#This Row],[Total Number of Restaurant Jobs]]+Table2[[#This Row],[Total Number of Retail Jobs]]+Table2[[#This Row],[Total Number of Other Jobs]]</f>
        <v>171</v>
      </c>
      <c r="CR380" s="43">
        <v>0</v>
      </c>
      <c r="CS380" s="43">
        <v>0</v>
      </c>
      <c r="CT380" s="43">
        <v>0</v>
      </c>
      <c r="CU380" s="43">
        <v>171</v>
      </c>
      <c r="CV380" s="43">
        <f>Table2[[#This Row],[Number of Industrial Jobs Earning a Living Wage or more]]+Table2[[#This Row],[Number of Restaurant Jobs Earning a Living Wage or more]]+Table2[[#This Row],[Number of Retail Jobs Earning a Living Wage or more]]+Table2[[#This Row],[Number of Other Jobs Earning a Living Wage or more]]</f>
        <v>171</v>
      </c>
      <c r="CW380" s="47">
        <v>0</v>
      </c>
      <c r="CX380" s="47">
        <v>0</v>
      </c>
      <c r="CY380" s="47">
        <v>0</v>
      </c>
      <c r="CZ380" s="47">
        <v>100</v>
      </c>
      <c r="DA380" s="42">
        <v>1</v>
      </c>
      <c r="DB380" s="4"/>
      <c r="DE380" s="3"/>
      <c r="DF380" s="4"/>
      <c r="DG380" s="4"/>
      <c r="DH380" s="11"/>
      <c r="DI380" s="3"/>
      <c r="DJ380" s="1"/>
      <c r="DK380" s="1"/>
      <c r="DL380" s="1"/>
    </row>
    <row r="381" spans="1:116" x14ac:dyDescent="0.2">
      <c r="A381" s="12">
        <v>94242</v>
      </c>
      <c r="B381" s="14" t="s">
        <v>1469</v>
      </c>
      <c r="C381" s="15" t="s">
        <v>1524</v>
      </c>
      <c r="D381" s="15" t="s">
        <v>1846</v>
      </c>
      <c r="E381" s="25" t="s">
        <v>1847</v>
      </c>
      <c r="F381" s="26" t="s">
        <v>477</v>
      </c>
      <c r="G381" s="16">
        <v>65675000</v>
      </c>
      <c r="H381" s="14" t="s">
        <v>91</v>
      </c>
      <c r="I381" s="14" t="s">
        <v>1880</v>
      </c>
      <c r="J381" s="12">
        <v>3</v>
      </c>
      <c r="K381" s="14" t="s">
        <v>94</v>
      </c>
      <c r="L381" s="15" t="s">
        <v>2031</v>
      </c>
      <c r="M381" s="15" t="s">
        <v>2025</v>
      </c>
      <c r="N381" s="15">
        <v>7330</v>
      </c>
      <c r="O381" s="15">
        <v>76511</v>
      </c>
      <c r="P381" s="13">
        <v>0</v>
      </c>
      <c r="Q381" s="13">
        <v>40</v>
      </c>
      <c r="R381" s="13">
        <v>0</v>
      </c>
      <c r="S381" s="13">
        <v>0</v>
      </c>
      <c r="T381" s="13">
        <v>0</v>
      </c>
      <c r="U381" s="13">
        <v>0</v>
      </c>
      <c r="V381" s="13">
        <v>0</v>
      </c>
      <c r="W381" s="13">
        <v>0</v>
      </c>
      <c r="X381" s="13">
        <v>10</v>
      </c>
      <c r="Y381" s="13">
        <v>0</v>
      </c>
      <c r="Z381" s="13">
        <v>0</v>
      </c>
      <c r="AA381" s="13">
        <v>0</v>
      </c>
      <c r="AB381" s="13" t="s">
        <v>17</v>
      </c>
      <c r="AC381" s="13" t="s">
        <v>17</v>
      </c>
      <c r="AD381" s="17">
        <v>0</v>
      </c>
      <c r="AE381" s="13">
        <v>0</v>
      </c>
      <c r="AF381" s="13">
        <v>0</v>
      </c>
      <c r="AG381" s="13">
        <v>0</v>
      </c>
      <c r="AH381" s="13">
        <v>0</v>
      </c>
      <c r="AI381" s="18">
        <v>1106.8161</v>
      </c>
      <c r="AJ381" s="18">
        <v>1106.8161</v>
      </c>
      <c r="AK381" s="18">
        <v>0</v>
      </c>
      <c r="AL381" s="27">
        <f>Table2[[#This Row],[Direct Tax Revenue
Through Current FY]]+Table2[[#This Row],[Direct Tax Revenue
Next FY &amp; After]]</f>
        <v>1106.8161</v>
      </c>
      <c r="AM381" s="18">
        <v>68.4803</v>
      </c>
      <c r="AN381" s="18">
        <v>68.4803</v>
      </c>
      <c r="AO381" s="18">
        <v>776.91719999999998</v>
      </c>
      <c r="AP381" s="18">
        <f>Table2[[#This Row],[Indirect  &amp; Induced Tax Revenue
Through Current FY]]+Table2[[#This Row],[Indirect  &amp; Induced Tax Revenue
Next FY &amp; After]]</f>
        <v>845.39750000000004</v>
      </c>
      <c r="AQ381" s="18">
        <v>1175.2963999999999</v>
      </c>
      <c r="AR381" s="18">
        <v>1175.2963999999999</v>
      </c>
      <c r="AS381" s="18">
        <v>776.91719999999998</v>
      </c>
      <c r="AT381" s="18">
        <f>Table2[[#This Row],[Total Tax Revenue Generated
Through Current FY]]+Table2[[#This Row],[Total Tax Revenues Generated 
Next FY &amp; After]]</f>
        <v>1952.2136</v>
      </c>
      <c r="AU381" s="18">
        <f>VLOOKUP(A:A,[1]AssistancePivot!$1:$1048576,86,FALSE)</f>
        <v>0</v>
      </c>
      <c r="AV381" s="18">
        <v>0</v>
      </c>
      <c r="AW381" s="18">
        <v>0</v>
      </c>
      <c r="AX381" s="18">
        <v>0</v>
      </c>
      <c r="AY381" s="18">
        <v>1070.2913000000001</v>
      </c>
      <c r="AZ381" s="18">
        <v>1070.2913000000001</v>
      </c>
      <c r="BA381" s="18">
        <v>0</v>
      </c>
      <c r="BB381" s="18">
        <f>Table2[[#This Row],[MRT Savings
Through Current FY]]+Table2[[#This Row],[MRT Savings
Next FY &amp; After]]</f>
        <v>1070.2913000000001</v>
      </c>
      <c r="BC381" s="18">
        <v>0</v>
      </c>
      <c r="BD381" s="18">
        <v>0</v>
      </c>
      <c r="BE381" s="18">
        <v>0</v>
      </c>
      <c r="BF381" s="18">
        <f>Table2[[#This Row],[ST Savings
Through Current FY]]+Table2[[#This Row],[ST Savings
Next FY &amp; After]]</f>
        <v>0</v>
      </c>
      <c r="BG381" s="18">
        <v>0</v>
      </c>
      <c r="BH381" s="18">
        <v>0</v>
      </c>
      <c r="BI381" s="18">
        <v>0</v>
      </c>
      <c r="BJ381" s="18">
        <f>Table2[[#This Row],[Energy Savings
Through Current FY]]+Table2[[#This Row],[Energy Savings
Next FY &amp; After]]</f>
        <v>0</v>
      </c>
      <c r="BK381" s="18">
        <v>27.431699999999999</v>
      </c>
      <c r="BL381" s="18">
        <v>27.431699999999999</v>
      </c>
      <c r="BM381" s="18">
        <v>363.25310000000002</v>
      </c>
      <c r="BN381" s="18">
        <f>Table2[[#This Row],[Bond Savings
Through Current FY]]+Table2[[#This Row],[Bond Savings
Next FY &amp; After]]</f>
        <v>390.6848</v>
      </c>
      <c r="BO381" s="18">
        <v>1097.723</v>
      </c>
      <c r="BP381" s="18">
        <v>1097.723</v>
      </c>
      <c r="BQ381" s="18">
        <v>363.25310000000002</v>
      </c>
      <c r="BR381" s="18">
        <f>Table2[[#This Row],[Total Savings
Through Current FY]]+Table2[[#This Row],[Total Savings
Next FY &amp; After]]</f>
        <v>1460.9760999999999</v>
      </c>
      <c r="BS381" s="18">
        <v>0</v>
      </c>
      <c r="BT381" s="18">
        <v>0</v>
      </c>
      <c r="BU381" s="18">
        <v>0</v>
      </c>
      <c r="BV381" s="18">
        <f>Table2[[#This Row],[Recapture, Cancellation, or Reduction
Through Current FY]]+Table2[[#This Row],[Recapture, Cancellation, or Reduction
Next FY &amp; After]]</f>
        <v>0</v>
      </c>
      <c r="BW381" s="18">
        <v>0</v>
      </c>
      <c r="BX381" s="18">
        <v>0</v>
      </c>
      <c r="BY381" s="18">
        <v>0</v>
      </c>
      <c r="BZ381" s="18">
        <f>Table2[[#This Row],[Penalty Paid
Through Current FY]]+Table2[[#This Row],[Penalty Paid
Next FY &amp; After]]</f>
        <v>0</v>
      </c>
      <c r="CA381" s="18">
        <v>0</v>
      </c>
      <c r="CB381" s="18">
        <v>0</v>
      </c>
      <c r="CC381" s="18">
        <v>0</v>
      </c>
      <c r="CD381" s="18">
        <f>Table2[[#This Row],[Total Recapture &amp; Penalties
Through Current FY]]+Table2[[#This Row],[Total Recapture &amp; Penalties
Next FY &amp; After]]</f>
        <v>0</v>
      </c>
      <c r="CE381" s="18">
        <v>77.573400000000007</v>
      </c>
      <c r="CF381" s="18">
        <v>77.573400000000007</v>
      </c>
      <c r="CG381" s="18">
        <v>413.66410000000002</v>
      </c>
      <c r="CH381" s="18">
        <f>Table2[[#This Row],[Total Net Tax Revenue Generated
Through Current FY]]+Table2[[#This Row],[Total Net Tax Revenue Generated
Next FY &amp; After]]</f>
        <v>491.23750000000001</v>
      </c>
      <c r="CI381" s="18">
        <v>65675</v>
      </c>
      <c r="CJ381" s="18">
        <v>0</v>
      </c>
      <c r="CK381" s="18">
        <v>0</v>
      </c>
      <c r="CL381" s="18">
        <v>0</v>
      </c>
      <c r="CM381" s="43">
        <v>0</v>
      </c>
      <c r="CN381" s="43">
        <v>0</v>
      </c>
      <c r="CO381" s="43">
        <v>0</v>
      </c>
      <c r="CP381" s="43">
        <v>10</v>
      </c>
      <c r="CQ381" s="43">
        <f>Table2[[#This Row],[Total Number of Industrial Jobs]]+Table2[[#This Row],[Total Number of Restaurant Jobs]]+Table2[[#This Row],[Total Number of Retail Jobs]]+Table2[[#This Row],[Total Number of Other Jobs]]</f>
        <v>10</v>
      </c>
      <c r="CR381" s="43">
        <v>0</v>
      </c>
      <c r="CS381" s="43">
        <v>0</v>
      </c>
      <c r="CT381" s="43">
        <v>0</v>
      </c>
      <c r="CU381" s="43">
        <v>10</v>
      </c>
      <c r="CV381" s="43">
        <f>Table2[[#This Row],[Number of Industrial Jobs Earning a Living Wage or more]]+Table2[[#This Row],[Number of Restaurant Jobs Earning a Living Wage or more]]+Table2[[#This Row],[Number of Retail Jobs Earning a Living Wage or more]]+Table2[[#This Row],[Number of Other Jobs Earning a Living Wage or more]]</f>
        <v>10</v>
      </c>
      <c r="CW381" s="47">
        <v>0</v>
      </c>
      <c r="CX381" s="47">
        <v>0</v>
      </c>
      <c r="CY381" s="47">
        <v>0</v>
      </c>
      <c r="CZ381" s="47">
        <v>100</v>
      </c>
      <c r="DA381" s="42">
        <v>1</v>
      </c>
      <c r="DB381" s="4"/>
      <c r="DE381" s="3"/>
      <c r="DF381" s="4"/>
      <c r="DG381" s="4"/>
      <c r="DH381" s="11"/>
      <c r="DI381" s="3"/>
      <c r="DJ381" s="1"/>
      <c r="DK381" s="1"/>
      <c r="DL381" s="1"/>
    </row>
    <row r="382" spans="1:116" x14ac:dyDescent="0.2">
      <c r="A382" s="12">
        <v>94159</v>
      </c>
      <c r="B382" s="14" t="s">
        <v>1115</v>
      </c>
      <c r="C382" s="15" t="s">
        <v>1524</v>
      </c>
      <c r="D382" s="15" t="s">
        <v>1117</v>
      </c>
      <c r="E382" s="25" t="s">
        <v>1805</v>
      </c>
      <c r="F382" s="26" t="s">
        <v>477</v>
      </c>
      <c r="G382" s="16">
        <v>7000000</v>
      </c>
      <c r="H382" s="14" t="s">
        <v>91</v>
      </c>
      <c r="I382" s="14" t="s">
        <v>1116</v>
      </c>
      <c r="J382" s="12">
        <v>31</v>
      </c>
      <c r="K382" s="14" t="s">
        <v>20</v>
      </c>
      <c r="L382" s="15" t="s">
        <v>2352</v>
      </c>
      <c r="M382" s="15" t="s">
        <v>1971</v>
      </c>
      <c r="N382" s="15">
        <v>10000</v>
      </c>
      <c r="O382" s="15">
        <v>40871</v>
      </c>
      <c r="P382" s="13">
        <v>40</v>
      </c>
      <c r="Q382" s="13">
        <v>12</v>
      </c>
      <c r="R382" s="13">
        <v>0</v>
      </c>
      <c r="S382" s="13">
        <v>0</v>
      </c>
      <c r="T382" s="13">
        <v>57</v>
      </c>
      <c r="U382" s="13">
        <v>0</v>
      </c>
      <c r="V382" s="13">
        <v>16</v>
      </c>
      <c r="W382" s="13">
        <v>0</v>
      </c>
      <c r="X382" s="13">
        <v>0</v>
      </c>
      <c r="Y382" s="13">
        <v>73</v>
      </c>
      <c r="Z382" s="13">
        <v>44</v>
      </c>
      <c r="AA382" s="13">
        <v>86.301369863013704</v>
      </c>
      <c r="AB382" s="13" t="s">
        <v>16</v>
      </c>
      <c r="AC382" s="13" t="s">
        <v>17</v>
      </c>
      <c r="AD382" s="17">
        <v>0</v>
      </c>
      <c r="AE382" s="13">
        <v>0</v>
      </c>
      <c r="AF382" s="13">
        <v>0</v>
      </c>
      <c r="AG382" s="13">
        <v>0</v>
      </c>
      <c r="AH382" s="13">
        <v>0</v>
      </c>
      <c r="AI382" s="18">
        <v>94.913499999999999</v>
      </c>
      <c r="AJ382" s="18">
        <v>555.98239999999998</v>
      </c>
      <c r="AK382" s="18">
        <v>470.05959999999999</v>
      </c>
      <c r="AL382" s="27">
        <f>Table2[[#This Row],[Direct Tax Revenue
Through Current FY]]+Table2[[#This Row],[Direct Tax Revenue
Next FY &amp; After]]</f>
        <v>1026.0419999999999</v>
      </c>
      <c r="AM382" s="18">
        <v>170.3622</v>
      </c>
      <c r="AN382" s="18">
        <v>815.04309999999998</v>
      </c>
      <c r="AO382" s="18">
        <v>843.71990000000005</v>
      </c>
      <c r="AP382" s="18">
        <f>Table2[[#This Row],[Indirect  &amp; Induced Tax Revenue
Through Current FY]]+Table2[[#This Row],[Indirect  &amp; Induced Tax Revenue
Next FY &amp; After]]</f>
        <v>1658.7629999999999</v>
      </c>
      <c r="AQ382" s="18">
        <v>265.27569999999997</v>
      </c>
      <c r="AR382" s="18">
        <v>1371.0255</v>
      </c>
      <c r="AS382" s="18">
        <v>1313.7795000000001</v>
      </c>
      <c r="AT382" s="18">
        <f>Table2[[#This Row],[Total Tax Revenue Generated
Through Current FY]]+Table2[[#This Row],[Total Tax Revenues Generated 
Next FY &amp; After]]</f>
        <v>2684.8050000000003</v>
      </c>
      <c r="AU382" s="18">
        <f>VLOOKUP(A:A,[1]AssistancePivot!$1:$1048576,86,FALSE)</f>
        <v>0</v>
      </c>
      <c r="AV382" s="18">
        <v>0</v>
      </c>
      <c r="AW382" s="18">
        <v>0</v>
      </c>
      <c r="AX382" s="18">
        <v>0</v>
      </c>
      <c r="AY382" s="18">
        <v>0</v>
      </c>
      <c r="AZ382" s="18">
        <v>114.464</v>
      </c>
      <c r="BA382" s="18">
        <v>0</v>
      </c>
      <c r="BB382" s="18">
        <f>Table2[[#This Row],[MRT Savings
Through Current FY]]+Table2[[#This Row],[MRT Savings
Next FY &amp; After]]</f>
        <v>114.464</v>
      </c>
      <c r="BC382" s="18">
        <v>0</v>
      </c>
      <c r="BD382" s="18">
        <v>0</v>
      </c>
      <c r="BE382" s="18">
        <v>0</v>
      </c>
      <c r="BF382" s="18">
        <f>Table2[[#This Row],[ST Savings
Through Current FY]]+Table2[[#This Row],[ST Savings
Next FY &amp; After]]</f>
        <v>0</v>
      </c>
      <c r="BG382" s="18">
        <v>0</v>
      </c>
      <c r="BH382" s="18">
        <v>0</v>
      </c>
      <c r="BI382" s="18">
        <v>0</v>
      </c>
      <c r="BJ382" s="18">
        <f>Table2[[#This Row],[Energy Savings
Through Current FY]]+Table2[[#This Row],[Energy Savings
Next FY &amp; After]]</f>
        <v>0</v>
      </c>
      <c r="BK382" s="18">
        <v>3.3258000000000001</v>
      </c>
      <c r="BL382" s="18">
        <v>15.2059</v>
      </c>
      <c r="BM382" s="18">
        <v>14.439500000000001</v>
      </c>
      <c r="BN382" s="18">
        <f>Table2[[#This Row],[Bond Savings
Through Current FY]]+Table2[[#This Row],[Bond Savings
Next FY &amp; After]]</f>
        <v>29.645400000000002</v>
      </c>
      <c r="BO382" s="18">
        <v>3.3258000000000001</v>
      </c>
      <c r="BP382" s="18">
        <v>129.66990000000001</v>
      </c>
      <c r="BQ382" s="18">
        <v>14.439500000000001</v>
      </c>
      <c r="BR382" s="18">
        <f>Table2[[#This Row],[Total Savings
Through Current FY]]+Table2[[#This Row],[Total Savings
Next FY &amp; After]]</f>
        <v>144.10940000000002</v>
      </c>
      <c r="BS382" s="18">
        <v>0</v>
      </c>
      <c r="BT382" s="18">
        <v>0</v>
      </c>
      <c r="BU382" s="18">
        <v>0</v>
      </c>
      <c r="BV382" s="18">
        <f>Table2[[#This Row],[Recapture, Cancellation, or Reduction
Through Current FY]]+Table2[[#This Row],[Recapture, Cancellation, or Reduction
Next FY &amp; After]]</f>
        <v>0</v>
      </c>
      <c r="BW382" s="18">
        <v>0</v>
      </c>
      <c r="BX382" s="18">
        <v>0</v>
      </c>
      <c r="BY382" s="18">
        <v>0</v>
      </c>
      <c r="BZ382" s="18">
        <f>Table2[[#This Row],[Penalty Paid
Through Current FY]]+Table2[[#This Row],[Penalty Paid
Next FY &amp; After]]</f>
        <v>0</v>
      </c>
      <c r="CA382" s="18">
        <v>0</v>
      </c>
      <c r="CB382" s="18">
        <v>0</v>
      </c>
      <c r="CC382" s="18">
        <v>0</v>
      </c>
      <c r="CD382" s="18">
        <f>Table2[[#This Row],[Total Recapture &amp; Penalties
Through Current FY]]+Table2[[#This Row],[Total Recapture &amp; Penalties
Next FY &amp; After]]</f>
        <v>0</v>
      </c>
      <c r="CE382" s="18">
        <v>261.94990000000001</v>
      </c>
      <c r="CF382" s="18">
        <v>1241.3556000000001</v>
      </c>
      <c r="CG382" s="18">
        <v>1299.3399999999999</v>
      </c>
      <c r="CH382" s="18">
        <f>Table2[[#This Row],[Total Net Tax Revenue Generated
Through Current FY]]+Table2[[#This Row],[Total Net Tax Revenue Generated
Next FY &amp; After]]</f>
        <v>2540.6956</v>
      </c>
      <c r="CI382" s="18">
        <v>0</v>
      </c>
      <c r="CJ382" s="18">
        <v>0</v>
      </c>
      <c r="CK382" s="18">
        <v>0</v>
      </c>
      <c r="CL382" s="18">
        <v>0</v>
      </c>
      <c r="CM382" s="43">
        <v>0</v>
      </c>
      <c r="CN382" s="43">
        <v>0</v>
      </c>
      <c r="CO382" s="43">
        <v>0</v>
      </c>
      <c r="CP382" s="43">
        <v>73</v>
      </c>
      <c r="CQ382" s="43">
        <f>Table2[[#This Row],[Total Number of Industrial Jobs]]+Table2[[#This Row],[Total Number of Restaurant Jobs]]+Table2[[#This Row],[Total Number of Retail Jobs]]+Table2[[#This Row],[Total Number of Other Jobs]]</f>
        <v>73</v>
      </c>
      <c r="CR382" s="43">
        <v>0</v>
      </c>
      <c r="CS382" s="43">
        <v>0</v>
      </c>
      <c r="CT382" s="43">
        <v>0</v>
      </c>
      <c r="CU382" s="43">
        <v>73</v>
      </c>
      <c r="CV382" s="43">
        <f>Table2[[#This Row],[Number of Industrial Jobs Earning a Living Wage or more]]+Table2[[#This Row],[Number of Restaurant Jobs Earning a Living Wage or more]]+Table2[[#This Row],[Number of Retail Jobs Earning a Living Wage or more]]+Table2[[#This Row],[Number of Other Jobs Earning a Living Wage or more]]</f>
        <v>73</v>
      </c>
      <c r="CW382" s="47">
        <v>0</v>
      </c>
      <c r="CX382" s="47">
        <v>0</v>
      </c>
      <c r="CY382" s="47">
        <v>0</v>
      </c>
      <c r="CZ382" s="47">
        <v>100</v>
      </c>
      <c r="DA382" s="42">
        <v>1</v>
      </c>
      <c r="DB382" s="4"/>
      <c r="DE382" s="3"/>
      <c r="DF382" s="4"/>
      <c r="DG382" s="4"/>
      <c r="DH382" s="11"/>
      <c r="DI382" s="3"/>
      <c r="DJ382" s="1"/>
      <c r="DK382" s="1"/>
      <c r="DL382" s="1"/>
    </row>
    <row r="383" spans="1:116" x14ac:dyDescent="0.2">
      <c r="A383" s="12">
        <v>93961</v>
      </c>
      <c r="B383" s="14" t="s">
        <v>758</v>
      </c>
      <c r="C383" s="15" t="s">
        <v>1615</v>
      </c>
      <c r="D383" s="15" t="s">
        <v>760</v>
      </c>
      <c r="E383" s="25" t="s">
        <v>1714</v>
      </c>
      <c r="F383" s="26" t="s">
        <v>13</v>
      </c>
      <c r="G383" s="16">
        <v>2850000</v>
      </c>
      <c r="H383" s="14" t="s">
        <v>22</v>
      </c>
      <c r="I383" s="14" t="s">
        <v>759</v>
      </c>
      <c r="J383" s="12">
        <v>38</v>
      </c>
      <c r="K383" s="14" t="s">
        <v>12</v>
      </c>
      <c r="L383" s="15" t="s">
        <v>2226</v>
      </c>
      <c r="M383" s="15" t="s">
        <v>2116</v>
      </c>
      <c r="N383" s="15">
        <v>9921</v>
      </c>
      <c r="O383" s="15">
        <v>9800</v>
      </c>
      <c r="P383" s="13">
        <v>20</v>
      </c>
      <c r="Q383" s="13">
        <v>9</v>
      </c>
      <c r="R383" s="13">
        <v>0</v>
      </c>
      <c r="S383" s="13">
        <v>0</v>
      </c>
      <c r="T383" s="13">
        <v>1</v>
      </c>
      <c r="U383" s="13">
        <v>0</v>
      </c>
      <c r="V383" s="13">
        <v>25</v>
      </c>
      <c r="W383" s="13">
        <v>0</v>
      </c>
      <c r="X383" s="13">
        <v>0</v>
      </c>
      <c r="Y383" s="13">
        <v>26</v>
      </c>
      <c r="Z383" s="13">
        <v>25</v>
      </c>
      <c r="AA383" s="13">
        <v>100</v>
      </c>
      <c r="AB383" s="13" t="s">
        <v>16</v>
      </c>
      <c r="AC383" s="13" t="s">
        <v>17</v>
      </c>
      <c r="AD383" s="17">
        <v>0</v>
      </c>
      <c r="AE383" s="13">
        <v>0</v>
      </c>
      <c r="AF383" s="13">
        <v>0</v>
      </c>
      <c r="AG383" s="13">
        <v>0</v>
      </c>
      <c r="AH383" s="13">
        <v>0</v>
      </c>
      <c r="AI383" s="18">
        <v>373.14069999999998</v>
      </c>
      <c r="AJ383" s="18">
        <v>2859.3584000000001</v>
      </c>
      <c r="AK383" s="18">
        <v>3253.3717000000001</v>
      </c>
      <c r="AL383" s="27">
        <f>Table2[[#This Row],[Direct Tax Revenue
Through Current FY]]+Table2[[#This Row],[Direct Tax Revenue
Next FY &amp; After]]</f>
        <v>6112.7301000000007</v>
      </c>
      <c r="AM383" s="18">
        <v>259.86559999999997</v>
      </c>
      <c r="AN383" s="18">
        <v>2165.9184</v>
      </c>
      <c r="AO383" s="18">
        <v>2265.7408</v>
      </c>
      <c r="AP383" s="18">
        <f>Table2[[#This Row],[Indirect  &amp; Induced Tax Revenue
Through Current FY]]+Table2[[#This Row],[Indirect  &amp; Induced Tax Revenue
Next FY &amp; After]]</f>
        <v>4431.6592000000001</v>
      </c>
      <c r="AQ383" s="18">
        <v>633.00630000000001</v>
      </c>
      <c r="AR383" s="18">
        <v>5025.2767999999996</v>
      </c>
      <c r="AS383" s="18">
        <v>5519.1125000000002</v>
      </c>
      <c r="AT383" s="18">
        <f>Table2[[#This Row],[Total Tax Revenue Generated
Through Current FY]]+Table2[[#This Row],[Total Tax Revenues Generated 
Next FY &amp; After]]</f>
        <v>10544.389299999999</v>
      </c>
      <c r="AU383" s="18">
        <f>VLOOKUP(A:A,[1]AssistancePivot!$1:$1048576,86,FALSE)</f>
        <v>39.5563</v>
      </c>
      <c r="AV383" s="18">
        <v>203.1825</v>
      </c>
      <c r="AW383" s="18">
        <v>344.88729999999998</v>
      </c>
      <c r="AX383" s="18">
        <v>548.06979999999999</v>
      </c>
      <c r="AY383" s="18">
        <v>0</v>
      </c>
      <c r="AZ383" s="18">
        <v>19.4649</v>
      </c>
      <c r="BA383" s="18">
        <v>0</v>
      </c>
      <c r="BB383" s="18">
        <f>Table2[[#This Row],[MRT Savings
Through Current FY]]+Table2[[#This Row],[MRT Savings
Next FY &amp; After]]</f>
        <v>19.4649</v>
      </c>
      <c r="BC383" s="18">
        <v>0</v>
      </c>
      <c r="BD383" s="18">
        <v>0</v>
      </c>
      <c r="BE383" s="18">
        <v>0</v>
      </c>
      <c r="BF383" s="18">
        <f>Table2[[#This Row],[ST Savings
Through Current FY]]+Table2[[#This Row],[ST Savings
Next FY &amp; After]]</f>
        <v>0</v>
      </c>
      <c r="BG383" s="18">
        <v>0</v>
      </c>
      <c r="BH383" s="18">
        <v>0</v>
      </c>
      <c r="BI383" s="18">
        <v>0</v>
      </c>
      <c r="BJ383" s="18">
        <f>Table2[[#This Row],[Energy Savings
Through Current FY]]+Table2[[#This Row],[Energy Savings
Next FY &amp; After]]</f>
        <v>0</v>
      </c>
      <c r="BK383" s="18">
        <v>0</v>
      </c>
      <c r="BL383" s="18">
        <v>0</v>
      </c>
      <c r="BM383" s="18">
        <v>0</v>
      </c>
      <c r="BN383" s="18">
        <f>Table2[[#This Row],[Bond Savings
Through Current FY]]+Table2[[#This Row],[Bond Savings
Next FY &amp; After]]</f>
        <v>0</v>
      </c>
      <c r="BO383" s="18">
        <v>39.5563</v>
      </c>
      <c r="BP383" s="18">
        <v>222.6474</v>
      </c>
      <c r="BQ383" s="18">
        <v>344.88729999999998</v>
      </c>
      <c r="BR383" s="18">
        <f>Table2[[#This Row],[Total Savings
Through Current FY]]+Table2[[#This Row],[Total Savings
Next FY &amp; After]]</f>
        <v>567.53469999999993</v>
      </c>
      <c r="BS383" s="18">
        <v>0</v>
      </c>
      <c r="BT383" s="18">
        <v>0</v>
      </c>
      <c r="BU383" s="18">
        <v>0</v>
      </c>
      <c r="BV383" s="18">
        <f>Table2[[#This Row],[Recapture, Cancellation, or Reduction
Through Current FY]]+Table2[[#This Row],[Recapture, Cancellation, or Reduction
Next FY &amp; After]]</f>
        <v>0</v>
      </c>
      <c r="BW383" s="18">
        <v>0</v>
      </c>
      <c r="BX383" s="18">
        <v>0</v>
      </c>
      <c r="BY383" s="18">
        <v>0</v>
      </c>
      <c r="BZ383" s="18">
        <f>Table2[[#This Row],[Penalty Paid
Through Current FY]]+Table2[[#This Row],[Penalty Paid
Next FY &amp; After]]</f>
        <v>0</v>
      </c>
      <c r="CA383" s="18">
        <v>0</v>
      </c>
      <c r="CB383" s="18">
        <v>0</v>
      </c>
      <c r="CC383" s="18">
        <v>0</v>
      </c>
      <c r="CD383" s="18">
        <f>Table2[[#This Row],[Total Recapture &amp; Penalties
Through Current FY]]+Table2[[#This Row],[Total Recapture &amp; Penalties
Next FY &amp; After]]</f>
        <v>0</v>
      </c>
      <c r="CE383" s="18">
        <v>593.45000000000005</v>
      </c>
      <c r="CF383" s="18">
        <v>4802.6293999999998</v>
      </c>
      <c r="CG383" s="18">
        <v>5174.2251999999999</v>
      </c>
      <c r="CH383" s="18">
        <f>Table2[[#This Row],[Total Net Tax Revenue Generated
Through Current FY]]+Table2[[#This Row],[Total Net Tax Revenue Generated
Next FY &amp; After]]</f>
        <v>9976.8545999999988</v>
      </c>
      <c r="CI383" s="18">
        <v>0</v>
      </c>
      <c r="CJ383" s="18">
        <v>0</v>
      </c>
      <c r="CK383" s="18">
        <v>0</v>
      </c>
      <c r="CL383" s="18">
        <v>0</v>
      </c>
      <c r="CM383" s="43">
        <v>22</v>
      </c>
      <c r="CN383" s="43">
        <v>0</v>
      </c>
      <c r="CO383" s="43">
        <v>0</v>
      </c>
      <c r="CP383" s="43">
        <v>4</v>
      </c>
      <c r="CQ383" s="43">
        <f>Table2[[#This Row],[Total Number of Industrial Jobs]]+Table2[[#This Row],[Total Number of Restaurant Jobs]]+Table2[[#This Row],[Total Number of Retail Jobs]]+Table2[[#This Row],[Total Number of Other Jobs]]</f>
        <v>26</v>
      </c>
      <c r="CR383" s="43">
        <v>22</v>
      </c>
      <c r="CS383" s="43">
        <v>0</v>
      </c>
      <c r="CT383" s="43">
        <v>0</v>
      </c>
      <c r="CU383" s="43">
        <v>4</v>
      </c>
      <c r="CV383" s="43">
        <f>Table2[[#This Row],[Number of Industrial Jobs Earning a Living Wage or more]]+Table2[[#This Row],[Number of Restaurant Jobs Earning a Living Wage or more]]+Table2[[#This Row],[Number of Retail Jobs Earning a Living Wage or more]]+Table2[[#This Row],[Number of Other Jobs Earning a Living Wage or more]]</f>
        <v>26</v>
      </c>
      <c r="CW383" s="47">
        <v>100</v>
      </c>
      <c r="CX383" s="47">
        <v>0</v>
      </c>
      <c r="CY383" s="47">
        <v>0</v>
      </c>
      <c r="CZ383" s="47">
        <v>100</v>
      </c>
      <c r="DA383" s="42">
        <v>1</v>
      </c>
      <c r="DB383" s="4"/>
      <c r="DE383" s="3"/>
      <c r="DF383" s="4"/>
      <c r="DG383" s="4"/>
      <c r="DH383" s="11"/>
      <c r="DI383" s="3"/>
      <c r="DJ383" s="1"/>
      <c r="DK383" s="1"/>
      <c r="DL383" s="1"/>
    </row>
    <row r="384" spans="1:116" x14ac:dyDescent="0.2">
      <c r="A384" s="12">
        <v>93190</v>
      </c>
      <c r="B384" s="14" t="s">
        <v>413</v>
      </c>
      <c r="C384" s="15" t="s">
        <v>1577</v>
      </c>
      <c r="D384" s="15" t="s">
        <v>415</v>
      </c>
      <c r="E384" s="25" t="s">
        <v>1686</v>
      </c>
      <c r="F384" s="26" t="s">
        <v>13</v>
      </c>
      <c r="G384" s="16">
        <v>4700000</v>
      </c>
      <c r="H384" s="14" t="s">
        <v>22</v>
      </c>
      <c r="I384" s="14" t="s">
        <v>414</v>
      </c>
      <c r="J384" s="12">
        <v>26</v>
      </c>
      <c r="K384" s="14" t="s">
        <v>20</v>
      </c>
      <c r="L384" s="15" t="s">
        <v>2094</v>
      </c>
      <c r="M384" s="15" t="s">
        <v>2095</v>
      </c>
      <c r="N384" s="15">
        <v>0</v>
      </c>
      <c r="O384" s="15">
        <v>16000</v>
      </c>
      <c r="P384" s="13">
        <v>0</v>
      </c>
      <c r="Q384" s="13">
        <v>16</v>
      </c>
      <c r="R384" s="13">
        <v>0</v>
      </c>
      <c r="S384" s="13">
        <v>0</v>
      </c>
      <c r="T384" s="13">
        <v>0</v>
      </c>
      <c r="U384" s="13">
        <v>0</v>
      </c>
      <c r="V384" s="13">
        <v>28</v>
      </c>
      <c r="W384" s="13">
        <v>0</v>
      </c>
      <c r="X384" s="13">
        <v>0</v>
      </c>
      <c r="Y384" s="13">
        <v>28</v>
      </c>
      <c r="Z384" s="13">
        <v>28</v>
      </c>
      <c r="AA384" s="13">
        <v>67.857142857142861</v>
      </c>
      <c r="AB384" s="13" t="s">
        <v>16</v>
      </c>
      <c r="AC384" s="13" t="s">
        <v>17</v>
      </c>
      <c r="AD384" s="17">
        <v>0</v>
      </c>
      <c r="AE384" s="13">
        <v>0</v>
      </c>
      <c r="AF384" s="13">
        <v>0</v>
      </c>
      <c r="AG384" s="13">
        <v>0</v>
      </c>
      <c r="AH384" s="13">
        <v>0</v>
      </c>
      <c r="AI384" s="18">
        <v>355.46080000000001</v>
      </c>
      <c r="AJ384" s="18">
        <v>3594.4944</v>
      </c>
      <c r="AK384" s="18">
        <v>1242.9443000000001</v>
      </c>
      <c r="AL384" s="27">
        <f>Table2[[#This Row],[Direct Tax Revenue
Through Current FY]]+Table2[[#This Row],[Direct Tax Revenue
Next FY &amp; After]]</f>
        <v>4837.4387000000006</v>
      </c>
      <c r="AM384" s="18">
        <v>205.69640000000001</v>
      </c>
      <c r="AN384" s="18">
        <v>2379.6417000000001</v>
      </c>
      <c r="AO384" s="18">
        <v>719.26080000000002</v>
      </c>
      <c r="AP384" s="18">
        <f>Table2[[#This Row],[Indirect  &amp; Induced Tax Revenue
Through Current FY]]+Table2[[#This Row],[Indirect  &amp; Induced Tax Revenue
Next FY &amp; After]]</f>
        <v>3098.9025000000001</v>
      </c>
      <c r="AQ384" s="18">
        <v>561.15719999999999</v>
      </c>
      <c r="AR384" s="18">
        <v>5974.1360999999997</v>
      </c>
      <c r="AS384" s="18">
        <v>1962.2050999999999</v>
      </c>
      <c r="AT384" s="18">
        <f>Table2[[#This Row],[Total Tax Revenue Generated
Through Current FY]]+Table2[[#This Row],[Total Tax Revenues Generated 
Next FY &amp; After]]</f>
        <v>7936.3411999999998</v>
      </c>
      <c r="AU384" s="18">
        <f>VLOOKUP(A:A,[1]AssistancePivot!$1:$1048576,86,FALSE)</f>
        <v>40.5608</v>
      </c>
      <c r="AV384" s="18">
        <v>289.48469999999998</v>
      </c>
      <c r="AW384" s="18">
        <v>141.8296</v>
      </c>
      <c r="AX384" s="18">
        <v>431.3143</v>
      </c>
      <c r="AY384" s="18">
        <v>0</v>
      </c>
      <c r="AZ384" s="18">
        <v>60.7376</v>
      </c>
      <c r="BA384" s="18">
        <v>0</v>
      </c>
      <c r="BB384" s="18">
        <f>Table2[[#This Row],[MRT Savings
Through Current FY]]+Table2[[#This Row],[MRT Savings
Next FY &amp; After]]</f>
        <v>60.7376</v>
      </c>
      <c r="BC384" s="18">
        <v>0</v>
      </c>
      <c r="BD384" s="18">
        <v>7.4527999999999999</v>
      </c>
      <c r="BE384" s="18">
        <v>0</v>
      </c>
      <c r="BF384" s="18">
        <f>Table2[[#This Row],[ST Savings
Through Current FY]]+Table2[[#This Row],[ST Savings
Next FY &amp; After]]</f>
        <v>7.4527999999999999</v>
      </c>
      <c r="BG384" s="18">
        <v>0</v>
      </c>
      <c r="BH384" s="18">
        <v>0</v>
      </c>
      <c r="BI384" s="18">
        <v>0</v>
      </c>
      <c r="BJ384" s="18">
        <f>Table2[[#This Row],[Energy Savings
Through Current FY]]+Table2[[#This Row],[Energy Savings
Next FY &amp; After]]</f>
        <v>0</v>
      </c>
      <c r="BK384" s="18">
        <v>0</v>
      </c>
      <c r="BL384" s="18">
        <v>0</v>
      </c>
      <c r="BM384" s="18">
        <v>0</v>
      </c>
      <c r="BN384" s="18">
        <f>Table2[[#This Row],[Bond Savings
Through Current FY]]+Table2[[#This Row],[Bond Savings
Next FY &amp; After]]</f>
        <v>0</v>
      </c>
      <c r="BO384" s="18">
        <v>40.5608</v>
      </c>
      <c r="BP384" s="18">
        <v>357.67509999999999</v>
      </c>
      <c r="BQ384" s="18">
        <v>141.8296</v>
      </c>
      <c r="BR384" s="18">
        <f>Table2[[#This Row],[Total Savings
Through Current FY]]+Table2[[#This Row],[Total Savings
Next FY &amp; After]]</f>
        <v>499.50469999999996</v>
      </c>
      <c r="BS384" s="18">
        <v>0</v>
      </c>
      <c r="BT384" s="18">
        <v>0</v>
      </c>
      <c r="BU384" s="18">
        <v>0</v>
      </c>
      <c r="BV384" s="18">
        <f>Table2[[#This Row],[Recapture, Cancellation, or Reduction
Through Current FY]]+Table2[[#This Row],[Recapture, Cancellation, or Reduction
Next FY &amp; After]]</f>
        <v>0</v>
      </c>
      <c r="BW384" s="18">
        <v>0</v>
      </c>
      <c r="BX384" s="18">
        <v>0</v>
      </c>
      <c r="BY384" s="18">
        <v>0</v>
      </c>
      <c r="BZ384" s="18">
        <f>Table2[[#This Row],[Penalty Paid
Through Current FY]]+Table2[[#This Row],[Penalty Paid
Next FY &amp; After]]</f>
        <v>0</v>
      </c>
      <c r="CA384" s="18">
        <v>0</v>
      </c>
      <c r="CB384" s="18">
        <v>0</v>
      </c>
      <c r="CC384" s="18">
        <v>0</v>
      </c>
      <c r="CD384" s="18">
        <f>Table2[[#This Row],[Total Recapture &amp; Penalties
Through Current FY]]+Table2[[#This Row],[Total Recapture &amp; Penalties
Next FY &amp; After]]</f>
        <v>0</v>
      </c>
      <c r="CE384" s="18">
        <v>520.59640000000002</v>
      </c>
      <c r="CF384" s="18">
        <v>5616.4610000000002</v>
      </c>
      <c r="CG384" s="18">
        <v>1820.3755000000001</v>
      </c>
      <c r="CH384" s="18">
        <f>Table2[[#This Row],[Total Net Tax Revenue Generated
Through Current FY]]+Table2[[#This Row],[Total Net Tax Revenue Generated
Next FY &amp; After]]</f>
        <v>7436.8365000000003</v>
      </c>
      <c r="CI384" s="18">
        <v>0</v>
      </c>
      <c r="CJ384" s="18">
        <v>0</v>
      </c>
      <c r="CK384" s="18">
        <v>0</v>
      </c>
      <c r="CL384" s="18">
        <v>0</v>
      </c>
      <c r="CM384" s="43">
        <v>0</v>
      </c>
      <c r="CN384" s="43">
        <v>0</v>
      </c>
      <c r="CO384" s="43">
        <v>6</v>
      </c>
      <c r="CP384" s="43">
        <v>22</v>
      </c>
      <c r="CQ384" s="43">
        <f>Table2[[#This Row],[Total Number of Industrial Jobs]]+Table2[[#This Row],[Total Number of Restaurant Jobs]]+Table2[[#This Row],[Total Number of Retail Jobs]]+Table2[[#This Row],[Total Number of Other Jobs]]</f>
        <v>28</v>
      </c>
      <c r="CR384" s="43">
        <v>0</v>
      </c>
      <c r="CS384" s="43">
        <v>0</v>
      </c>
      <c r="CT384" s="43">
        <v>6</v>
      </c>
      <c r="CU384" s="43">
        <v>22</v>
      </c>
      <c r="CV384" s="43">
        <f>Table2[[#This Row],[Number of Industrial Jobs Earning a Living Wage or more]]+Table2[[#This Row],[Number of Restaurant Jobs Earning a Living Wage or more]]+Table2[[#This Row],[Number of Retail Jobs Earning a Living Wage or more]]+Table2[[#This Row],[Number of Other Jobs Earning a Living Wage or more]]</f>
        <v>28</v>
      </c>
      <c r="CW384" s="47">
        <v>0</v>
      </c>
      <c r="CX384" s="47">
        <v>0</v>
      </c>
      <c r="CY384" s="47">
        <v>100</v>
      </c>
      <c r="CZ384" s="47">
        <v>100</v>
      </c>
      <c r="DA384" s="42">
        <v>1</v>
      </c>
      <c r="DB384" s="4"/>
      <c r="DE384" s="3"/>
      <c r="DF384" s="4"/>
      <c r="DG384" s="4"/>
      <c r="DH384" s="11"/>
      <c r="DI384" s="3"/>
      <c r="DJ384" s="1"/>
      <c r="DK384" s="1"/>
      <c r="DL384" s="1"/>
    </row>
    <row r="385" spans="1:116" x14ac:dyDescent="0.2">
      <c r="A385" s="12">
        <v>94047</v>
      </c>
      <c r="B385" s="14" t="s">
        <v>846</v>
      </c>
      <c r="C385" s="15" t="s">
        <v>1620</v>
      </c>
      <c r="D385" s="15" t="s">
        <v>848</v>
      </c>
      <c r="E385" s="25" t="s">
        <v>1743</v>
      </c>
      <c r="F385" s="26" t="s">
        <v>13</v>
      </c>
      <c r="G385" s="16">
        <v>16700000</v>
      </c>
      <c r="H385" s="14" t="s">
        <v>22</v>
      </c>
      <c r="I385" s="14" t="s">
        <v>847</v>
      </c>
      <c r="J385" s="12">
        <v>26</v>
      </c>
      <c r="K385" s="14" t="s">
        <v>20</v>
      </c>
      <c r="L385" s="15" t="s">
        <v>2255</v>
      </c>
      <c r="M385" s="15" t="s">
        <v>2018</v>
      </c>
      <c r="N385" s="15">
        <v>66530</v>
      </c>
      <c r="O385" s="15">
        <v>51606</v>
      </c>
      <c r="P385" s="13">
        <v>165</v>
      </c>
      <c r="Q385" s="13">
        <v>45</v>
      </c>
      <c r="R385" s="13">
        <v>0</v>
      </c>
      <c r="S385" s="13">
        <v>0</v>
      </c>
      <c r="T385" s="13">
        <v>0</v>
      </c>
      <c r="U385" s="13">
        <v>0</v>
      </c>
      <c r="V385" s="13">
        <v>348</v>
      </c>
      <c r="W385" s="13">
        <v>0</v>
      </c>
      <c r="X385" s="13">
        <v>0</v>
      </c>
      <c r="Y385" s="13">
        <v>348</v>
      </c>
      <c r="Z385" s="13">
        <v>348</v>
      </c>
      <c r="AA385" s="13">
        <v>83.333333333333343</v>
      </c>
      <c r="AB385" s="13" t="s">
        <v>16</v>
      </c>
      <c r="AC385" s="13" t="s">
        <v>16</v>
      </c>
      <c r="AD385" s="17">
        <v>138</v>
      </c>
      <c r="AE385" s="13">
        <v>0</v>
      </c>
      <c r="AF385" s="13">
        <v>0</v>
      </c>
      <c r="AG385" s="13">
        <v>10</v>
      </c>
      <c r="AH385" s="13">
        <v>200</v>
      </c>
      <c r="AI385" s="18">
        <v>2009.5564999999999</v>
      </c>
      <c r="AJ385" s="18">
        <v>13337.353300000001</v>
      </c>
      <c r="AK385" s="18">
        <v>18616.172399999999</v>
      </c>
      <c r="AL385" s="27">
        <f>Table2[[#This Row],[Direct Tax Revenue
Through Current FY]]+Table2[[#This Row],[Direct Tax Revenue
Next FY &amp; After]]</f>
        <v>31953.525699999998</v>
      </c>
      <c r="AM385" s="18">
        <v>2282.0572000000002</v>
      </c>
      <c r="AN385" s="18">
        <v>14520.0175</v>
      </c>
      <c r="AO385" s="18">
        <v>21140.571199999998</v>
      </c>
      <c r="AP385" s="18">
        <f>Table2[[#This Row],[Indirect  &amp; Induced Tax Revenue
Through Current FY]]+Table2[[#This Row],[Indirect  &amp; Induced Tax Revenue
Next FY &amp; After]]</f>
        <v>35660.5887</v>
      </c>
      <c r="AQ385" s="18">
        <v>4291.6136999999999</v>
      </c>
      <c r="AR385" s="18">
        <v>27857.370800000001</v>
      </c>
      <c r="AS385" s="18">
        <v>39756.743600000002</v>
      </c>
      <c r="AT385" s="18">
        <f>Table2[[#This Row],[Total Tax Revenue Generated
Through Current FY]]+Table2[[#This Row],[Total Tax Revenues Generated 
Next FY &amp; After]]</f>
        <v>67614.114400000006</v>
      </c>
      <c r="AU385" s="18">
        <f>VLOOKUP(A:A,[1]AssistancePivot!$1:$1048576,86,FALSE)</f>
        <v>97.601399999999998</v>
      </c>
      <c r="AV385" s="18">
        <v>528.10889999999995</v>
      </c>
      <c r="AW385" s="18">
        <v>904.1617</v>
      </c>
      <c r="AX385" s="18">
        <v>1432.2705999999998</v>
      </c>
      <c r="AY385" s="18">
        <v>0</v>
      </c>
      <c r="AZ385" s="18">
        <v>206.38800000000001</v>
      </c>
      <c r="BA385" s="18">
        <v>0</v>
      </c>
      <c r="BB385" s="18">
        <f>Table2[[#This Row],[MRT Savings
Through Current FY]]+Table2[[#This Row],[MRT Savings
Next FY &amp; After]]</f>
        <v>206.38800000000001</v>
      </c>
      <c r="BC385" s="18">
        <v>0</v>
      </c>
      <c r="BD385" s="18">
        <v>0</v>
      </c>
      <c r="BE385" s="18">
        <v>0</v>
      </c>
      <c r="BF385" s="18">
        <f>Table2[[#This Row],[ST Savings
Through Current FY]]+Table2[[#This Row],[ST Savings
Next FY &amp; After]]</f>
        <v>0</v>
      </c>
      <c r="BG385" s="18">
        <v>0</v>
      </c>
      <c r="BH385" s="18">
        <v>0</v>
      </c>
      <c r="BI385" s="18">
        <v>0</v>
      </c>
      <c r="BJ385" s="18">
        <f>Table2[[#This Row],[Energy Savings
Through Current FY]]+Table2[[#This Row],[Energy Savings
Next FY &amp; After]]</f>
        <v>0</v>
      </c>
      <c r="BK385" s="18">
        <v>0</v>
      </c>
      <c r="BL385" s="18">
        <v>0</v>
      </c>
      <c r="BM385" s="18">
        <v>0</v>
      </c>
      <c r="BN385" s="18">
        <f>Table2[[#This Row],[Bond Savings
Through Current FY]]+Table2[[#This Row],[Bond Savings
Next FY &amp; After]]</f>
        <v>0</v>
      </c>
      <c r="BO385" s="18">
        <v>97.601399999999998</v>
      </c>
      <c r="BP385" s="18">
        <v>734.49689999999998</v>
      </c>
      <c r="BQ385" s="18">
        <v>904.1617</v>
      </c>
      <c r="BR385" s="18">
        <f>Table2[[#This Row],[Total Savings
Through Current FY]]+Table2[[#This Row],[Total Savings
Next FY &amp; After]]</f>
        <v>1638.6586</v>
      </c>
      <c r="BS385" s="18">
        <v>0</v>
      </c>
      <c r="BT385" s="18">
        <v>0</v>
      </c>
      <c r="BU385" s="18">
        <v>0</v>
      </c>
      <c r="BV385" s="18">
        <f>Table2[[#This Row],[Recapture, Cancellation, or Reduction
Through Current FY]]+Table2[[#This Row],[Recapture, Cancellation, or Reduction
Next FY &amp; After]]</f>
        <v>0</v>
      </c>
      <c r="BW385" s="18">
        <v>0</v>
      </c>
      <c r="BX385" s="18">
        <v>0</v>
      </c>
      <c r="BY385" s="18">
        <v>0</v>
      </c>
      <c r="BZ385" s="18">
        <f>Table2[[#This Row],[Penalty Paid
Through Current FY]]+Table2[[#This Row],[Penalty Paid
Next FY &amp; After]]</f>
        <v>0</v>
      </c>
      <c r="CA385" s="18">
        <v>0</v>
      </c>
      <c r="CB385" s="18">
        <v>0</v>
      </c>
      <c r="CC385" s="18">
        <v>0</v>
      </c>
      <c r="CD385" s="18">
        <f>Table2[[#This Row],[Total Recapture &amp; Penalties
Through Current FY]]+Table2[[#This Row],[Total Recapture &amp; Penalties
Next FY &amp; After]]</f>
        <v>0</v>
      </c>
      <c r="CE385" s="18">
        <v>4194.0123000000003</v>
      </c>
      <c r="CF385" s="18">
        <v>27122.873899999999</v>
      </c>
      <c r="CG385" s="18">
        <v>38852.581899999997</v>
      </c>
      <c r="CH385" s="18">
        <f>Table2[[#This Row],[Total Net Tax Revenue Generated
Through Current FY]]+Table2[[#This Row],[Total Net Tax Revenue Generated
Next FY &amp; After]]</f>
        <v>65975.455799999996</v>
      </c>
      <c r="CI385" s="18">
        <v>0</v>
      </c>
      <c r="CJ385" s="18">
        <v>0</v>
      </c>
      <c r="CK385" s="18">
        <v>0</v>
      </c>
      <c r="CL385" s="18">
        <v>0</v>
      </c>
      <c r="CM385" s="43">
        <v>0</v>
      </c>
      <c r="CN385" s="43">
        <v>0</v>
      </c>
      <c r="CO385" s="43">
        <v>0</v>
      </c>
      <c r="CP385" s="43">
        <v>348</v>
      </c>
      <c r="CQ385" s="43">
        <f>Table2[[#This Row],[Total Number of Industrial Jobs]]+Table2[[#This Row],[Total Number of Restaurant Jobs]]+Table2[[#This Row],[Total Number of Retail Jobs]]+Table2[[#This Row],[Total Number of Other Jobs]]</f>
        <v>348</v>
      </c>
      <c r="CR385" s="43">
        <v>0</v>
      </c>
      <c r="CS385" s="43">
        <v>0</v>
      </c>
      <c r="CT385" s="43">
        <v>0</v>
      </c>
      <c r="CU385" s="43">
        <v>348</v>
      </c>
      <c r="CV385" s="43">
        <f>Table2[[#This Row],[Number of Industrial Jobs Earning a Living Wage or more]]+Table2[[#This Row],[Number of Restaurant Jobs Earning a Living Wage or more]]+Table2[[#This Row],[Number of Retail Jobs Earning a Living Wage or more]]+Table2[[#This Row],[Number of Other Jobs Earning a Living Wage or more]]</f>
        <v>348</v>
      </c>
      <c r="CW385" s="47">
        <v>0</v>
      </c>
      <c r="CX385" s="47">
        <v>0</v>
      </c>
      <c r="CY385" s="47">
        <v>0</v>
      </c>
      <c r="CZ385" s="47">
        <v>100</v>
      </c>
      <c r="DA385" s="42">
        <v>1</v>
      </c>
      <c r="DB385" s="4"/>
      <c r="DE385" s="3"/>
      <c r="DF385" s="4"/>
      <c r="DG385" s="4"/>
      <c r="DH385" s="11"/>
      <c r="DI385" s="3"/>
      <c r="DJ385" s="1"/>
      <c r="DK385" s="1"/>
      <c r="DL385" s="1"/>
    </row>
    <row r="386" spans="1:116" x14ac:dyDescent="0.2">
      <c r="A386" s="12">
        <v>94199</v>
      </c>
      <c r="B386" s="14" t="s">
        <v>1458</v>
      </c>
      <c r="C386" s="15" t="s">
        <v>1633</v>
      </c>
      <c r="D386" s="15" t="s">
        <v>1189</v>
      </c>
      <c r="E386" s="25" t="s">
        <v>1788</v>
      </c>
      <c r="F386" s="26" t="s">
        <v>13</v>
      </c>
      <c r="G386" s="16">
        <v>2475000</v>
      </c>
      <c r="H386" s="14" t="s">
        <v>15</v>
      </c>
      <c r="I386" s="14" t="s">
        <v>1188</v>
      </c>
      <c r="J386" s="12">
        <v>1</v>
      </c>
      <c r="K386" s="14" t="s">
        <v>94</v>
      </c>
      <c r="L386" s="15" t="s">
        <v>2285</v>
      </c>
      <c r="M386" s="15" t="s">
        <v>1969</v>
      </c>
      <c r="N386" s="15">
        <v>10000</v>
      </c>
      <c r="O386" s="15">
        <v>25000</v>
      </c>
      <c r="P386" s="13">
        <v>22</v>
      </c>
      <c r="Q386" s="13">
        <v>24</v>
      </c>
      <c r="R386" s="13">
        <v>0</v>
      </c>
      <c r="S386" s="13">
        <v>0</v>
      </c>
      <c r="T386" s="13">
        <v>0</v>
      </c>
      <c r="U386" s="13">
        <v>25</v>
      </c>
      <c r="V386" s="13">
        <v>35</v>
      </c>
      <c r="W386" s="13">
        <v>0</v>
      </c>
      <c r="X386" s="13">
        <v>25</v>
      </c>
      <c r="Y386" s="13">
        <v>60</v>
      </c>
      <c r="Z386" s="13">
        <v>60</v>
      </c>
      <c r="AA386" s="13">
        <v>41.666666666666671</v>
      </c>
      <c r="AB386" s="13" t="s">
        <v>16</v>
      </c>
      <c r="AC386" s="13" t="s">
        <v>16</v>
      </c>
      <c r="AD386" s="17">
        <v>0</v>
      </c>
      <c r="AE386" s="13">
        <v>0</v>
      </c>
      <c r="AF386" s="13">
        <v>0</v>
      </c>
      <c r="AG386" s="13">
        <v>0</v>
      </c>
      <c r="AH386" s="13">
        <v>0</v>
      </c>
      <c r="AI386" s="18">
        <v>1056.2535</v>
      </c>
      <c r="AJ386" s="18">
        <v>2357.3366999999998</v>
      </c>
      <c r="AK386" s="18">
        <v>9462.7860999999994</v>
      </c>
      <c r="AL386" s="27">
        <f>Table2[[#This Row],[Direct Tax Revenue
Through Current FY]]+Table2[[#This Row],[Direct Tax Revenue
Next FY &amp; After]]</f>
        <v>11820.122799999999</v>
      </c>
      <c r="AM386" s="18">
        <v>1014.0649</v>
      </c>
      <c r="AN386" s="18">
        <v>1965.5500999999999</v>
      </c>
      <c r="AO386" s="18">
        <v>9627.2042999999994</v>
      </c>
      <c r="AP386" s="18">
        <f>Table2[[#This Row],[Indirect  &amp; Induced Tax Revenue
Through Current FY]]+Table2[[#This Row],[Indirect  &amp; Induced Tax Revenue
Next FY &amp; After]]</f>
        <v>11592.7544</v>
      </c>
      <c r="AQ386" s="18">
        <v>2070.3184000000001</v>
      </c>
      <c r="AR386" s="18">
        <v>4322.8868000000002</v>
      </c>
      <c r="AS386" s="18">
        <v>19089.990399999999</v>
      </c>
      <c r="AT386" s="18">
        <f>Table2[[#This Row],[Total Tax Revenue Generated
Through Current FY]]+Table2[[#This Row],[Total Tax Revenues Generated 
Next FY &amp; After]]</f>
        <v>23412.877199999999</v>
      </c>
      <c r="AU386" s="18">
        <f>VLOOKUP(A:A,[1]AssistancePivot!$1:$1048576,86,FALSE)</f>
        <v>116.6683</v>
      </c>
      <c r="AV386" s="18">
        <v>265.29669999999999</v>
      </c>
      <c r="AW386" s="18">
        <v>1195.1768999999999</v>
      </c>
      <c r="AX386" s="18">
        <v>1460.4735999999998</v>
      </c>
      <c r="AY386" s="18">
        <v>0</v>
      </c>
      <c r="AZ386" s="18">
        <v>0</v>
      </c>
      <c r="BA386" s="18">
        <v>0</v>
      </c>
      <c r="BB386" s="18">
        <f>Table2[[#This Row],[MRT Savings
Through Current FY]]+Table2[[#This Row],[MRT Savings
Next FY &amp; After]]</f>
        <v>0</v>
      </c>
      <c r="BC386" s="18">
        <v>0</v>
      </c>
      <c r="BD386" s="18">
        <v>0</v>
      </c>
      <c r="BE386" s="18">
        <v>0</v>
      </c>
      <c r="BF386" s="18">
        <f>Table2[[#This Row],[ST Savings
Through Current FY]]+Table2[[#This Row],[ST Savings
Next FY &amp; After]]</f>
        <v>0</v>
      </c>
      <c r="BG386" s="18">
        <v>0</v>
      </c>
      <c r="BH386" s="18">
        <v>0</v>
      </c>
      <c r="BI386" s="18">
        <v>0</v>
      </c>
      <c r="BJ386" s="18">
        <f>Table2[[#This Row],[Energy Savings
Through Current FY]]+Table2[[#This Row],[Energy Savings
Next FY &amp; After]]</f>
        <v>0</v>
      </c>
      <c r="BK386" s="18">
        <v>0</v>
      </c>
      <c r="BL386" s="18">
        <v>0</v>
      </c>
      <c r="BM386" s="18">
        <v>0</v>
      </c>
      <c r="BN386" s="18">
        <f>Table2[[#This Row],[Bond Savings
Through Current FY]]+Table2[[#This Row],[Bond Savings
Next FY &amp; After]]</f>
        <v>0</v>
      </c>
      <c r="BO386" s="18">
        <v>116.6683</v>
      </c>
      <c r="BP386" s="18">
        <v>265.29669999999999</v>
      </c>
      <c r="BQ386" s="18">
        <v>1195.1768999999999</v>
      </c>
      <c r="BR386" s="18">
        <f>Table2[[#This Row],[Total Savings
Through Current FY]]+Table2[[#This Row],[Total Savings
Next FY &amp; After]]</f>
        <v>1460.4735999999998</v>
      </c>
      <c r="BS386" s="18">
        <v>0</v>
      </c>
      <c r="BT386" s="18">
        <v>0</v>
      </c>
      <c r="BU386" s="18">
        <v>0</v>
      </c>
      <c r="BV386" s="18">
        <f>Table2[[#This Row],[Recapture, Cancellation, or Reduction
Through Current FY]]+Table2[[#This Row],[Recapture, Cancellation, or Reduction
Next FY &amp; After]]</f>
        <v>0</v>
      </c>
      <c r="BW386" s="18">
        <v>0</v>
      </c>
      <c r="BX386" s="18">
        <v>0</v>
      </c>
      <c r="BY386" s="18">
        <v>0</v>
      </c>
      <c r="BZ386" s="18">
        <f>Table2[[#This Row],[Penalty Paid
Through Current FY]]+Table2[[#This Row],[Penalty Paid
Next FY &amp; After]]</f>
        <v>0</v>
      </c>
      <c r="CA386" s="18">
        <v>0</v>
      </c>
      <c r="CB386" s="18">
        <v>0</v>
      </c>
      <c r="CC386" s="18">
        <v>0</v>
      </c>
      <c r="CD386" s="18">
        <f>Table2[[#This Row],[Total Recapture &amp; Penalties
Through Current FY]]+Table2[[#This Row],[Total Recapture &amp; Penalties
Next FY &amp; After]]</f>
        <v>0</v>
      </c>
      <c r="CE386" s="18">
        <v>1953.6501000000001</v>
      </c>
      <c r="CF386" s="18">
        <v>4057.5900999999999</v>
      </c>
      <c r="CG386" s="18">
        <v>17894.8135</v>
      </c>
      <c r="CH386" s="18">
        <f>Table2[[#This Row],[Total Net Tax Revenue Generated
Through Current FY]]+Table2[[#This Row],[Total Net Tax Revenue Generated
Next FY &amp; After]]</f>
        <v>21952.403600000001</v>
      </c>
      <c r="CI386" s="18">
        <v>0</v>
      </c>
      <c r="CJ386" s="18">
        <v>0</v>
      </c>
      <c r="CK386" s="18">
        <v>0</v>
      </c>
      <c r="CL386" s="18">
        <v>0</v>
      </c>
      <c r="CM386" s="43">
        <v>0</v>
      </c>
      <c r="CN386" s="43">
        <v>0</v>
      </c>
      <c r="CO386" s="43">
        <v>0</v>
      </c>
      <c r="CP386" s="43">
        <v>85</v>
      </c>
      <c r="CQ386" s="43">
        <f>Table2[[#This Row],[Total Number of Industrial Jobs]]+Table2[[#This Row],[Total Number of Restaurant Jobs]]+Table2[[#This Row],[Total Number of Retail Jobs]]+Table2[[#This Row],[Total Number of Other Jobs]]</f>
        <v>85</v>
      </c>
      <c r="CR386" s="43">
        <v>0</v>
      </c>
      <c r="CS386" s="43">
        <v>0</v>
      </c>
      <c r="CT386" s="43">
        <v>0</v>
      </c>
      <c r="CU386" s="43">
        <v>85</v>
      </c>
      <c r="CV386" s="43">
        <f>Table2[[#This Row],[Number of Industrial Jobs Earning a Living Wage or more]]+Table2[[#This Row],[Number of Restaurant Jobs Earning a Living Wage or more]]+Table2[[#This Row],[Number of Retail Jobs Earning a Living Wage or more]]+Table2[[#This Row],[Number of Other Jobs Earning a Living Wage or more]]</f>
        <v>85</v>
      </c>
      <c r="CW386" s="47">
        <v>0</v>
      </c>
      <c r="CX386" s="47">
        <v>0</v>
      </c>
      <c r="CY386" s="47">
        <v>0</v>
      </c>
      <c r="CZ386" s="47">
        <v>100</v>
      </c>
      <c r="DA386" s="42">
        <v>1</v>
      </c>
      <c r="DB386" s="4"/>
      <c r="DE386" s="3"/>
      <c r="DF386" s="4"/>
      <c r="DG386" s="4"/>
      <c r="DH386" s="11"/>
      <c r="DI386" s="3"/>
      <c r="DJ386" s="1"/>
      <c r="DK386" s="1"/>
      <c r="DL386" s="1"/>
    </row>
    <row r="387" spans="1:116" x14ac:dyDescent="0.2">
      <c r="A387" s="12">
        <v>92274</v>
      </c>
      <c r="B387" s="14" t="s">
        <v>58</v>
      </c>
      <c r="C387" s="15" t="s">
        <v>1506</v>
      </c>
      <c r="D387" s="15" t="s">
        <v>60</v>
      </c>
      <c r="E387" s="25" t="s">
        <v>1659</v>
      </c>
      <c r="F387" s="26" t="s">
        <v>13</v>
      </c>
      <c r="G387" s="16">
        <v>1060000</v>
      </c>
      <c r="H387" s="14" t="s">
        <v>22</v>
      </c>
      <c r="I387" s="14" t="s">
        <v>59</v>
      </c>
      <c r="J387" s="12">
        <v>37</v>
      </c>
      <c r="K387" s="14" t="s">
        <v>12</v>
      </c>
      <c r="L387" s="15" t="s">
        <v>1936</v>
      </c>
      <c r="M387" s="15" t="s">
        <v>1902</v>
      </c>
      <c r="N387" s="15">
        <v>36050</v>
      </c>
      <c r="O387" s="15">
        <v>36050</v>
      </c>
      <c r="P387" s="13">
        <v>83</v>
      </c>
      <c r="Q387" s="13">
        <v>7</v>
      </c>
      <c r="R387" s="13">
        <v>0</v>
      </c>
      <c r="S387" s="13">
        <v>0</v>
      </c>
      <c r="T387" s="13">
        <v>5</v>
      </c>
      <c r="U387" s="13">
        <v>0</v>
      </c>
      <c r="V387" s="13">
        <v>58</v>
      </c>
      <c r="W387" s="13">
        <v>0</v>
      </c>
      <c r="X387" s="13">
        <v>0</v>
      </c>
      <c r="Y387" s="13">
        <v>63</v>
      </c>
      <c r="Z387" s="13">
        <v>60</v>
      </c>
      <c r="AA387" s="13">
        <v>69.841269841269835</v>
      </c>
      <c r="AB387" s="13" t="s">
        <v>16</v>
      </c>
      <c r="AC387" s="13" t="s">
        <v>17</v>
      </c>
      <c r="AD387" s="17">
        <v>0</v>
      </c>
      <c r="AE387" s="13">
        <v>0</v>
      </c>
      <c r="AF387" s="13">
        <v>0</v>
      </c>
      <c r="AG387" s="13">
        <v>0</v>
      </c>
      <c r="AH387" s="13">
        <v>0</v>
      </c>
      <c r="AI387" s="18">
        <v>1045.1965</v>
      </c>
      <c r="AJ387" s="18">
        <v>11140.6078</v>
      </c>
      <c r="AK387" s="18">
        <v>519.99879999999996</v>
      </c>
      <c r="AL387" s="27">
        <f>Table2[[#This Row],[Direct Tax Revenue
Through Current FY]]+Table2[[#This Row],[Direct Tax Revenue
Next FY &amp; After]]</f>
        <v>11660.606599999999</v>
      </c>
      <c r="AM387" s="18">
        <v>1033.7431999999999</v>
      </c>
      <c r="AN387" s="18">
        <v>10108.8377</v>
      </c>
      <c r="AO387" s="18">
        <v>514.30060000000003</v>
      </c>
      <c r="AP387" s="18">
        <f>Table2[[#This Row],[Indirect  &amp; Induced Tax Revenue
Through Current FY]]+Table2[[#This Row],[Indirect  &amp; Induced Tax Revenue
Next FY &amp; After]]</f>
        <v>10623.138300000001</v>
      </c>
      <c r="AQ387" s="18">
        <v>2078.9396999999999</v>
      </c>
      <c r="AR387" s="18">
        <v>21249.445500000002</v>
      </c>
      <c r="AS387" s="18">
        <v>1034.2994000000001</v>
      </c>
      <c r="AT387" s="18">
        <f>Table2[[#This Row],[Total Tax Revenue Generated
Through Current FY]]+Table2[[#This Row],[Total Tax Revenues Generated 
Next FY &amp; After]]</f>
        <v>22283.744900000002</v>
      </c>
      <c r="AU387" s="18">
        <f>VLOOKUP(A:A,[1]AssistancePivot!$1:$1048576,86,FALSE)</f>
        <v>30.863800000000001</v>
      </c>
      <c r="AV387" s="18">
        <v>244.727</v>
      </c>
      <c r="AW387" s="18">
        <v>15.3551</v>
      </c>
      <c r="AX387" s="18">
        <v>260.08210000000003</v>
      </c>
      <c r="AY387" s="18">
        <v>0</v>
      </c>
      <c r="AZ387" s="18">
        <v>12.281499999999999</v>
      </c>
      <c r="BA387" s="18">
        <v>0</v>
      </c>
      <c r="BB387" s="18">
        <f>Table2[[#This Row],[MRT Savings
Through Current FY]]+Table2[[#This Row],[MRT Savings
Next FY &amp; After]]</f>
        <v>12.281499999999999</v>
      </c>
      <c r="BC387" s="18">
        <v>0</v>
      </c>
      <c r="BD387" s="18">
        <v>0.82489999999999997</v>
      </c>
      <c r="BE387" s="18">
        <v>0</v>
      </c>
      <c r="BF387" s="18">
        <f>Table2[[#This Row],[ST Savings
Through Current FY]]+Table2[[#This Row],[ST Savings
Next FY &amp; After]]</f>
        <v>0.82489999999999997</v>
      </c>
      <c r="BG387" s="18">
        <v>0</v>
      </c>
      <c r="BH387" s="18">
        <v>0</v>
      </c>
      <c r="BI387" s="18">
        <v>0</v>
      </c>
      <c r="BJ387" s="18">
        <f>Table2[[#This Row],[Energy Savings
Through Current FY]]+Table2[[#This Row],[Energy Savings
Next FY &amp; After]]</f>
        <v>0</v>
      </c>
      <c r="BK387" s="18">
        <v>0</v>
      </c>
      <c r="BL387" s="18">
        <v>0</v>
      </c>
      <c r="BM387" s="18">
        <v>0</v>
      </c>
      <c r="BN387" s="18">
        <f>Table2[[#This Row],[Bond Savings
Through Current FY]]+Table2[[#This Row],[Bond Savings
Next FY &amp; After]]</f>
        <v>0</v>
      </c>
      <c r="BO387" s="18">
        <v>30.863800000000001</v>
      </c>
      <c r="BP387" s="18">
        <v>257.83339999999998</v>
      </c>
      <c r="BQ387" s="18">
        <v>15.3551</v>
      </c>
      <c r="BR387" s="18">
        <f>Table2[[#This Row],[Total Savings
Through Current FY]]+Table2[[#This Row],[Total Savings
Next FY &amp; After]]</f>
        <v>273.18849999999998</v>
      </c>
      <c r="BS387" s="18">
        <v>0</v>
      </c>
      <c r="BT387" s="18">
        <v>0</v>
      </c>
      <c r="BU387" s="18">
        <v>0</v>
      </c>
      <c r="BV387" s="18">
        <f>Table2[[#This Row],[Recapture, Cancellation, or Reduction
Through Current FY]]+Table2[[#This Row],[Recapture, Cancellation, or Reduction
Next FY &amp; After]]</f>
        <v>0</v>
      </c>
      <c r="BW387" s="18">
        <v>0</v>
      </c>
      <c r="BX387" s="18">
        <v>0</v>
      </c>
      <c r="BY387" s="18">
        <v>0</v>
      </c>
      <c r="BZ387" s="18">
        <f>Table2[[#This Row],[Penalty Paid
Through Current FY]]+Table2[[#This Row],[Penalty Paid
Next FY &amp; After]]</f>
        <v>0</v>
      </c>
      <c r="CA387" s="18">
        <v>0</v>
      </c>
      <c r="CB387" s="18">
        <v>0</v>
      </c>
      <c r="CC387" s="18">
        <v>0</v>
      </c>
      <c r="CD387" s="18">
        <f>Table2[[#This Row],[Total Recapture &amp; Penalties
Through Current FY]]+Table2[[#This Row],[Total Recapture &amp; Penalties
Next FY &amp; After]]</f>
        <v>0</v>
      </c>
      <c r="CE387" s="18">
        <v>2048.0758999999998</v>
      </c>
      <c r="CF387" s="18">
        <v>20991.612099999998</v>
      </c>
      <c r="CG387" s="18">
        <v>1018.9443</v>
      </c>
      <c r="CH387" s="18">
        <f>Table2[[#This Row],[Total Net Tax Revenue Generated
Through Current FY]]+Table2[[#This Row],[Total Net Tax Revenue Generated
Next FY &amp; After]]</f>
        <v>22010.556399999998</v>
      </c>
      <c r="CI387" s="18">
        <v>0</v>
      </c>
      <c r="CJ387" s="18">
        <v>0</v>
      </c>
      <c r="CK387" s="18">
        <v>0</v>
      </c>
      <c r="CL387" s="18">
        <v>0</v>
      </c>
      <c r="CM387" s="43">
        <v>0</v>
      </c>
      <c r="CN387" s="43">
        <v>0</v>
      </c>
      <c r="CO387" s="43">
        <v>0</v>
      </c>
      <c r="CP387" s="43">
        <v>63</v>
      </c>
      <c r="CQ387" s="43">
        <f>Table2[[#This Row],[Total Number of Industrial Jobs]]+Table2[[#This Row],[Total Number of Restaurant Jobs]]+Table2[[#This Row],[Total Number of Retail Jobs]]+Table2[[#This Row],[Total Number of Other Jobs]]</f>
        <v>63</v>
      </c>
      <c r="CR387" s="43">
        <v>0</v>
      </c>
      <c r="CS387" s="43">
        <v>0</v>
      </c>
      <c r="CT387" s="43">
        <v>0</v>
      </c>
      <c r="CU387" s="43">
        <v>0</v>
      </c>
      <c r="CV387" s="43">
        <f>Table2[[#This Row],[Number of Industrial Jobs Earning a Living Wage or more]]+Table2[[#This Row],[Number of Restaurant Jobs Earning a Living Wage or more]]+Table2[[#This Row],[Number of Retail Jobs Earning a Living Wage or more]]+Table2[[#This Row],[Number of Other Jobs Earning a Living Wage or more]]</f>
        <v>0</v>
      </c>
      <c r="CW387" s="47">
        <v>0</v>
      </c>
      <c r="CX387" s="47">
        <v>0</v>
      </c>
      <c r="CY387" s="47">
        <v>0</v>
      </c>
      <c r="CZ387" s="47">
        <v>0</v>
      </c>
      <c r="DA387" s="42">
        <v>0</v>
      </c>
      <c r="DB387" s="4"/>
      <c r="DE387" s="3"/>
      <c r="DF387" s="4"/>
      <c r="DG387" s="4"/>
      <c r="DH387" s="11"/>
      <c r="DI387" s="3"/>
      <c r="DJ387" s="1"/>
      <c r="DK387" s="1"/>
      <c r="DL387" s="1"/>
    </row>
    <row r="388" spans="1:116" x14ac:dyDescent="0.2">
      <c r="A388" s="12">
        <v>93889</v>
      </c>
      <c r="B388" s="14" t="s">
        <v>663</v>
      </c>
      <c r="C388" s="15" t="s">
        <v>1524</v>
      </c>
      <c r="D388" s="15" t="s">
        <v>665</v>
      </c>
      <c r="E388" s="25" t="s">
        <v>1710</v>
      </c>
      <c r="F388" s="26" t="s">
        <v>477</v>
      </c>
      <c r="G388" s="16">
        <v>22270000</v>
      </c>
      <c r="H388" s="14" t="s">
        <v>91</v>
      </c>
      <c r="I388" s="14" t="s">
        <v>664</v>
      </c>
      <c r="J388" s="12">
        <v>8</v>
      </c>
      <c r="K388" s="14" t="s">
        <v>25</v>
      </c>
      <c r="L388" s="15" t="s">
        <v>1983</v>
      </c>
      <c r="M388" s="15" t="s">
        <v>1945</v>
      </c>
      <c r="N388" s="15">
        <v>8772</v>
      </c>
      <c r="O388" s="15">
        <v>39614</v>
      </c>
      <c r="P388" s="13">
        <v>0</v>
      </c>
      <c r="Q388" s="13">
        <v>18</v>
      </c>
      <c r="R388" s="13">
        <v>0</v>
      </c>
      <c r="S388" s="13">
        <v>0</v>
      </c>
      <c r="T388" s="13">
        <v>0</v>
      </c>
      <c r="U388" s="13">
        <v>0</v>
      </c>
      <c r="V388" s="13">
        <v>46</v>
      </c>
      <c r="W388" s="13">
        <v>0</v>
      </c>
      <c r="X388" s="13">
        <v>0</v>
      </c>
      <c r="Y388" s="13">
        <v>46</v>
      </c>
      <c r="Z388" s="13">
        <v>46</v>
      </c>
      <c r="AA388" s="13">
        <v>82.608695652173907</v>
      </c>
      <c r="AB388" s="13" t="s">
        <v>16</v>
      </c>
      <c r="AC388" s="13" t="s">
        <v>17</v>
      </c>
      <c r="AD388" s="17">
        <v>0</v>
      </c>
      <c r="AE388" s="13">
        <v>0</v>
      </c>
      <c r="AF388" s="13">
        <v>0</v>
      </c>
      <c r="AG388" s="13">
        <v>0</v>
      </c>
      <c r="AH388" s="13">
        <v>0</v>
      </c>
      <c r="AI388" s="18">
        <v>97.345299999999995</v>
      </c>
      <c r="AJ388" s="18">
        <v>1011.991</v>
      </c>
      <c r="AK388" s="18">
        <v>727.51170000000002</v>
      </c>
      <c r="AL388" s="27">
        <f>Table2[[#This Row],[Direct Tax Revenue
Through Current FY]]+Table2[[#This Row],[Direct Tax Revenue
Next FY &amp; After]]</f>
        <v>1739.5027</v>
      </c>
      <c r="AM388" s="18">
        <v>176.4119</v>
      </c>
      <c r="AN388" s="18">
        <v>1289.4436000000001</v>
      </c>
      <c r="AO388" s="18">
        <v>1318.4161999999999</v>
      </c>
      <c r="AP388" s="18">
        <f>Table2[[#This Row],[Indirect  &amp; Induced Tax Revenue
Through Current FY]]+Table2[[#This Row],[Indirect  &amp; Induced Tax Revenue
Next FY &amp; After]]</f>
        <v>2607.8598000000002</v>
      </c>
      <c r="AQ388" s="18">
        <v>273.75720000000001</v>
      </c>
      <c r="AR388" s="18">
        <v>2301.4346</v>
      </c>
      <c r="AS388" s="18">
        <v>2045.9278999999999</v>
      </c>
      <c r="AT388" s="18">
        <f>Table2[[#This Row],[Total Tax Revenue Generated
Through Current FY]]+Table2[[#This Row],[Total Tax Revenues Generated 
Next FY &amp; After]]</f>
        <v>4347.3625000000002</v>
      </c>
      <c r="AU388" s="18">
        <f>VLOOKUP(A:A,[1]AssistancePivot!$1:$1048576,86,FALSE)</f>
        <v>0</v>
      </c>
      <c r="AV388" s="18">
        <v>0</v>
      </c>
      <c r="AW388" s="18">
        <v>0</v>
      </c>
      <c r="AX388" s="18">
        <v>0</v>
      </c>
      <c r="AY388" s="18">
        <v>0</v>
      </c>
      <c r="AZ388" s="18">
        <v>375.38310000000001</v>
      </c>
      <c r="BA388" s="18">
        <v>0</v>
      </c>
      <c r="BB388" s="18">
        <f>Table2[[#This Row],[MRT Savings
Through Current FY]]+Table2[[#This Row],[MRT Savings
Next FY &amp; After]]</f>
        <v>375.38310000000001</v>
      </c>
      <c r="BC388" s="18">
        <v>0</v>
      </c>
      <c r="BD388" s="18">
        <v>0</v>
      </c>
      <c r="BE388" s="18">
        <v>0</v>
      </c>
      <c r="BF388" s="18">
        <f>Table2[[#This Row],[ST Savings
Through Current FY]]+Table2[[#This Row],[ST Savings
Next FY &amp; After]]</f>
        <v>0</v>
      </c>
      <c r="BG388" s="18">
        <v>0</v>
      </c>
      <c r="BH388" s="18">
        <v>0</v>
      </c>
      <c r="BI388" s="18">
        <v>0</v>
      </c>
      <c r="BJ388" s="18">
        <f>Table2[[#This Row],[Energy Savings
Through Current FY]]+Table2[[#This Row],[Energy Savings
Next FY &amp; After]]</f>
        <v>0</v>
      </c>
      <c r="BK388" s="18">
        <v>16.233000000000001</v>
      </c>
      <c r="BL388" s="18">
        <v>128.0155</v>
      </c>
      <c r="BM388" s="18">
        <v>93.452299999999994</v>
      </c>
      <c r="BN388" s="18">
        <f>Table2[[#This Row],[Bond Savings
Through Current FY]]+Table2[[#This Row],[Bond Savings
Next FY &amp; After]]</f>
        <v>221.46780000000001</v>
      </c>
      <c r="BO388" s="18">
        <v>16.233000000000001</v>
      </c>
      <c r="BP388" s="18">
        <v>503.39859999999999</v>
      </c>
      <c r="BQ388" s="18">
        <v>93.452299999999994</v>
      </c>
      <c r="BR388" s="18">
        <f>Table2[[#This Row],[Total Savings
Through Current FY]]+Table2[[#This Row],[Total Savings
Next FY &amp; After]]</f>
        <v>596.85090000000002</v>
      </c>
      <c r="BS388" s="18">
        <v>0</v>
      </c>
      <c r="BT388" s="18">
        <v>0</v>
      </c>
      <c r="BU388" s="18">
        <v>0</v>
      </c>
      <c r="BV388" s="18">
        <f>Table2[[#This Row],[Recapture, Cancellation, or Reduction
Through Current FY]]+Table2[[#This Row],[Recapture, Cancellation, or Reduction
Next FY &amp; After]]</f>
        <v>0</v>
      </c>
      <c r="BW388" s="18">
        <v>0</v>
      </c>
      <c r="BX388" s="18">
        <v>0</v>
      </c>
      <c r="BY388" s="18">
        <v>0</v>
      </c>
      <c r="BZ388" s="18">
        <f>Table2[[#This Row],[Penalty Paid
Through Current FY]]+Table2[[#This Row],[Penalty Paid
Next FY &amp; After]]</f>
        <v>0</v>
      </c>
      <c r="CA388" s="18">
        <v>0</v>
      </c>
      <c r="CB388" s="18">
        <v>0</v>
      </c>
      <c r="CC388" s="18">
        <v>0</v>
      </c>
      <c r="CD388" s="18">
        <f>Table2[[#This Row],[Total Recapture &amp; Penalties
Through Current FY]]+Table2[[#This Row],[Total Recapture &amp; Penalties
Next FY &amp; After]]</f>
        <v>0</v>
      </c>
      <c r="CE388" s="18">
        <v>257.52420000000001</v>
      </c>
      <c r="CF388" s="18">
        <v>1798.0360000000001</v>
      </c>
      <c r="CG388" s="18">
        <v>1952.4756</v>
      </c>
      <c r="CH388" s="18">
        <f>Table2[[#This Row],[Total Net Tax Revenue Generated
Through Current FY]]+Table2[[#This Row],[Total Net Tax Revenue Generated
Next FY &amp; After]]</f>
        <v>3750.5115999999998</v>
      </c>
      <c r="CI388" s="18">
        <v>0</v>
      </c>
      <c r="CJ388" s="18">
        <v>0</v>
      </c>
      <c r="CK388" s="18">
        <v>0</v>
      </c>
      <c r="CL388" s="18">
        <v>0</v>
      </c>
      <c r="CM388" s="43">
        <v>0</v>
      </c>
      <c r="CN388" s="43">
        <v>0</v>
      </c>
      <c r="CO388" s="43">
        <v>0</v>
      </c>
      <c r="CP388" s="43">
        <v>0</v>
      </c>
      <c r="CQ388" s="43">
        <f>Table2[[#This Row],[Total Number of Industrial Jobs]]+Table2[[#This Row],[Total Number of Restaurant Jobs]]+Table2[[#This Row],[Total Number of Retail Jobs]]+Table2[[#This Row],[Total Number of Other Jobs]]</f>
        <v>0</v>
      </c>
      <c r="CR388" s="43">
        <v>0</v>
      </c>
      <c r="CS388" s="43">
        <v>0</v>
      </c>
      <c r="CT388" s="43">
        <v>0</v>
      </c>
      <c r="CU388" s="43">
        <v>0</v>
      </c>
      <c r="CV388" s="43">
        <f>Table2[[#This Row],[Number of Industrial Jobs Earning a Living Wage or more]]+Table2[[#This Row],[Number of Restaurant Jobs Earning a Living Wage or more]]+Table2[[#This Row],[Number of Retail Jobs Earning a Living Wage or more]]+Table2[[#This Row],[Number of Other Jobs Earning a Living Wage or more]]</f>
        <v>0</v>
      </c>
      <c r="CW388" s="47">
        <v>0</v>
      </c>
      <c r="CX388" s="47">
        <v>0</v>
      </c>
      <c r="CY388" s="47">
        <v>0</v>
      </c>
      <c r="CZ388" s="47">
        <v>0</v>
      </c>
      <c r="DA388" s="42"/>
      <c r="DB388" s="4"/>
      <c r="DE388" s="3"/>
      <c r="DF388" s="4"/>
      <c r="DG388" s="4"/>
      <c r="DH388" s="11"/>
      <c r="DI388" s="3"/>
      <c r="DJ388" s="1"/>
      <c r="DK388" s="1"/>
      <c r="DL388" s="1"/>
    </row>
    <row r="389" spans="1:116" x14ac:dyDescent="0.2">
      <c r="A389" s="12">
        <v>93249</v>
      </c>
      <c r="B389" s="14" t="s">
        <v>454</v>
      </c>
      <c r="C389" s="15" t="s">
        <v>1592</v>
      </c>
      <c r="D389" s="15" t="s">
        <v>456</v>
      </c>
      <c r="E389" s="25" t="s">
        <v>1701</v>
      </c>
      <c r="F389" s="26" t="s">
        <v>452</v>
      </c>
      <c r="G389" s="16">
        <v>101400</v>
      </c>
      <c r="H389" s="14"/>
      <c r="I389" s="14" t="s">
        <v>455</v>
      </c>
      <c r="J389" s="12">
        <v>17</v>
      </c>
      <c r="K389" s="14" t="s">
        <v>25</v>
      </c>
      <c r="L389" s="15" t="s">
        <v>2124</v>
      </c>
      <c r="M389" s="15" t="s">
        <v>2108</v>
      </c>
      <c r="N389" s="15">
        <v>623000</v>
      </c>
      <c r="O389" s="15">
        <v>426172</v>
      </c>
      <c r="P389" s="13">
        <v>0</v>
      </c>
      <c r="Q389" s="13">
        <v>0</v>
      </c>
      <c r="R389" s="13">
        <v>0</v>
      </c>
      <c r="S389" s="13">
        <v>0</v>
      </c>
      <c r="T389" s="13">
        <v>2</v>
      </c>
      <c r="U389" s="13">
        <v>0</v>
      </c>
      <c r="V389" s="13">
        <v>13</v>
      </c>
      <c r="W389" s="13">
        <v>0</v>
      </c>
      <c r="X389" s="13">
        <v>0</v>
      </c>
      <c r="Y389" s="13">
        <v>15</v>
      </c>
      <c r="Z389" s="13">
        <v>14</v>
      </c>
      <c r="AA389" s="13">
        <v>60</v>
      </c>
      <c r="AB389" s="13" t="s">
        <v>17</v>
      </c>
      <c r="AC389" s="13" t="s">
        <v>17</v>
      </c>
      <c r="AD389" s="17">
        <v>0</v>
      </c>
      <c r="AE389" s="13">
        <v>0</v>
      </c>
      <c r="AF389" s="13">
        <v>0</v>
      </c>
      <c r="AG389" s="13">
        <v>0</v>
      </c>
      <c r="AH389" s="13">
        <v>0</v>
      </c>
      <c r="AI389" s="18">
        <v>5446.1081000000004</v>
      </c>
      <c r="AJ389" s="18">
        <v>33703.594599999997</v>
      </c>
      <c r="AK389" s="18">
        <v>4240.2780000000002</v>
      </c>
      <c r="AL389" s="27">
        <f>Table2[[#This Row],[Direct Tax Revenue
Through Current FY]]+Table2[[#This Row],[Direct Tax Revenue
Next FY &amp; After]]</f>
        <v>37943.872599999995</v>
      </c>
      <c r="AM389" s="18">
        <v>96.261600000000001</v>
      </c>
      <c r="AN389" s="18">
        <v>942.64449999999999</v>
      </c>
      <c r="AO389" s="18">
        <v>74.948300000000003</v>
      </c>
      <c r="AP389" s="18">
        <f>Table2[[#This Row],[Indirect  &amp; Induced Tax Revenue
Through Current FY]]+Table2[[#This Row],[Indirect  &amp; Induced Tax Revenue
Next FY &amp; After]]</f>
        <v>1017.5928</v>
      </c>
      <c r="AQ389" s="18">
        <v>5542.3697000000002</v>
      </c>
      <c r="AR389" s="18">
        <v>34646.239099999999</v>
      </c>
      <c r="AS389" s="18">
        <v>4315.2263000000003</v>
      </c>
      <c r="AT389" s="18">
        <f>Table2[[#This Row],[Total Tax Revenue Generated
Through Current FY]]+Table2[[#This Row],[Total Tax Revenues Generated 
Next FY &amp; After]]</f>
        <v>38961.465400000001</v>
      </c>
      <c r="AU389" s="18">
        <f>VLOOKUP(A:A,[1]AssistancePivot!$1:$1048576,86,FALSE)</f>
        <v>0</v>
      </c>
      <c r="AV389" s="18">
        <v>0</v>
      </c>
      <c r="AW389" s="18">
        <v>0</v>
      </c>
      <c r="AX389" s="18">
        <v>0</v>
      </c>
      <c r="AY389" s="18">
        <v>0</v>
      </c>
      <c r="AZ389" s="18">
        <v>0</v>
      </c>
      <c r="BA389" s="18">
        <v>0</v>
      </c>
      <c r="BB389" s="18">
        <f>Table2[[#This Row],[MRT Savings
Through Current FY]]+Table2[[#This Row],[MRT Savings
Next FY &amp; After]]</f>
        <v>0</v>
      </c>
      <c r="BC389" s="18">
        <v>0</v>
      </c>
      <c r="BD389" s="18">
        <v>0</v>
      </c>
      <c r="BE389" s="18">
        <v>0</v>
      </c>
      <c r="BF389" s="18">
        <f>Table2[[#This Row],[ST Savings
Through Current FY]]+Table2[[#This Row],[ST Savings
Next FY &amp; After]]</f>
        <v>0</v>
      </c>
      <c r="BG389" s="18">
        <v>0</v>
      </c>
      <c r="BH389" s="18">
        <v>0</v>
      </c>
      <c r="BI389" s="18">
        <v>0</v>
      </c>
      <c r="BJ389" s="18">
        <f>Table2[[#This Row],[Energy Savings
Through Current FY]]+Table2[[#This Row],[Energy Savings
Next FY &amp; After]]</f>
        <v>0</v>
      </c>
      <c r="BK389" s="18">
        <v>0</v>
      </c>
      <c r="BL389" s="18">
        <v>0</v>
      </c>
      <c r="BM389" s="18">
        <v>0</v>
      </c>
      <c r="BN389" s="18">
        <f>Table2[[#This Row],[Bond Savings
Through Current FY]]+Table2[[#This Row],[Bond Savings
Next FY &amp; After]]</f>
        <v>0</v>
      </c>
      <c r="BO389" s="18">
        <v>0</v>
      </c>
      <c r="BP389" s="18">
        <v>0</v>
      </c>
      <c r="BQ389" s="18">
        <v>0</v>
      </c>
      <c r="BR389" s="18">
        <f>Table2[[#This Row],[Total Savings
Through Current FY]]+Table2[[#This Row],[Total Savings
Next FY &amp; After]]</f>
        <v>0</v>
      </c>
      <c r="BS389" s="18">
        <v>0</v>
      </c>
      <c r="BT389" s="18">
        <v>0</v>
      </c>
      <c r="BU389" s="18">
        <v>0</v>
      </c>
      <c r="BV389" s="18">
        <f>Table2[[#This Row],[Recapture, Cancellation, or Reduction
Through Current FY]]+Table2[[#This Row],[Recapture, Cancellation, or Reduction
Next FY &amp; After]]</f>
        <v>0</v>
      </c>
      <c r="BW389" s="18">
        <v>0</v>
      </c>
      <c r="BX389" s="18">
        <v>0</v>
      </c>
      <c r="BY389" s="18">
        <v>0</v>
      </c>
      <c r="BZ389" s="18">
        <f>Table2[[#This Row],[Penalty Paid
Through Current FY]]+Table2[[#This Row],[Penalty Paid
Next FY &amp; After]]</f>
        <v>0</v>
      </c>
      <c r="CA389" s="18">
        <v>0</v>
      </c>
      <c r="CB389" s="18">
        <v>0</v>
      </c>
      <c r="CC389" s="18">
        <v>0</v>
      </c>
      <c r="CD389" s="18">
        <f>Table2[[#This Row],[Total Recapture &amp; Penalties
Through Current FY]]+Table2[[#This Row],[Total Recapture &amp; Penalties
Next FY &amp; After]]</f>
        <v>0</v>
      </c>
      <c r="CE389" s="18">
        <v>5542.3697000000002</v>
      </c>
      <c r="CF389" s="18">
        <v>34646.239099999999</v>
      </c>
      <c r="CG389" s="18">
        <v>4315.2263000000003</v>
      </c>
      <c r="CH389" s="18">
        <f>Table2[[#This Row],[Total Net Tax Revenue Generated
Through Current FY]]+Table2[[#This Row],[Total Net Tax Revenue Generated
Next FY &amp; After]]</f>
        <v>38961.465400000001</v>
      </c>
      <c r="CI389" s="18">
        <v>0</v>
      </c>
      <c r="CJ389" s="18">
        <v>0</v>
      </c>
      <c r="CK389" s="18">
        <v>0</v>
      </c>
      <c r="CL389" s="18">
        <v>0</v>
      </c>
      <c r="CM389" s="43">
        <v>0</v>
      </c>
      <c r="CN389" s="43">
        <v>0</v>
      </c>
      <c r="CO389" s="43">
        <v>0</v>
      </c>
      <c r="CP389" s="43">
        <v>15</v>
      </c>
      <c r="CQ389" s="43">
        <f>Table2[[#This Row],[Total Number of Industrial Jobs]]+Table2[[#This Row],[Total Number of Restaurant Jobs]]+Table2[[#This Row],[Total Number of Retail Jobs]]+Table2[[#This Row],[Total Number of Other Jobs]]</f>
        <v>15</v>
      </c>
      <c r="CR389" s="43">
        <v>0</v>
      </c>
      <c r="CS389" s="43">
        <v>0</v>
      </c>
      <c r="CT389" s="43">
        <v>0</v>
      </c>
      <c r="CU389" s="43">
        <v>15</v>
      </c>
      <c r="CV389" s="43">
        <f>Table2[[#This Row],[Number of Industrial Jobs Earning a Living Wage or more]]+Table2[[#This Row],[Number of Restaurant Jobs Earning a Living Wage or more]]+Table2[[#This Row],[Number of Retail Jobs Earning a Living Wage or more]]+Table2[[#This Row],[Number of Other Jobs Earning a Living Wage or more]]</f>
        <v>15</v>
      </c>
      <c r="CW389" s="47">
        <v>0</v>
      </c>
      <c r="CX389" s="47">
        <v>0</v>
      </c>
      <c r="CY389" s="47">
        <v>0</v>
      </c>
      <c r="CZ389" s="47">
        <v>100</v>
      </c>
      <c r="DA389" s="42">
        <v>1</v>
      </c>
      <c r="DB389" s="4"/>
      <c r="DE389" s="3"/>
      <c r="DF389" s="4"/>
      <c r="DG389" s="4"/>
      <c r="DH389" s="11"/>
      <c r="DI389" s="3"/>
      <c r="DJ389" s="1"/>
      <c r="DK389" s="1"/>
      <c r="DL389" s="1"/>
    </row>
    <row r="390" spans="1:116" x14ac:dyDescent="0.2">
      <c r="A390" s="12">
        <v>93038</v>
      </c>
      <c r="B390" s="14" t="s">
        <v>363</v>
      </c>
      <c r="C390" s="15" t="s">
        <v>1576</v>
      </c>
      <c r="D390" s="15" t="s">
        <v>365</v>
      </c>
      <c r="E390" s="25" t="s">
        <v>1692</v>
      </c>
      <c r="F390" s="26" t="s">
        <v>95</v>
      </c>
      <c r="G390" s="16">
        <v>9875000</v>
      </c>
      <c r="H390" s="14" t="s">
        <v>229</v>
      </c>
      <c r="I390" s="14" t="s">
        <v>364</v>
      </c>
      <c r="J390" s="12">
        <v>5</v>
      </c>
      <c r="K390" s="14" t="s">
        <v>94</v>
      </c>
      <c r="L390" s="15" t="s">
        <v>2092</v>
      </c>
      <c r="M390" s="15" t="s">
        <v>2093</v>
      </c>
      <c r="N390" s="15">
        <v>0</v>
      </c>
      <c r="O390" s="15">
        <v>16370</v>
      </c>
      <c r="P390" s="13">
        <v>0</v>
      </c>
      <c r="Q390" s="13">
        <v>0</v>
      </c>
      <c r="R390" s="13">
        <v>0</v>
      </c>
      <c r="S390" s="13">
        <v>0</v>
      </c>
      <c r="T390" s="13">
        <v>2</v>
      </c>
      <c r="U390" s="13">
        <v>0</v>
      </c>
      <c r="V390" s="13">
        <v>33</v>
      </c>
      <c r="W390" s="13">
        <v>10</v>
      </c>
      <c r="X390" s="13">
        <v>0</v>
      </c>
      <c r="Y390" s="13">
        <v>45</v>
      </c>
      <c r="Z390" s="13">
        <v>44</v>
      </c>
      <c r="AA390" s="13">
        <v>55.555555555555557</v>
      </c>
      <c r="AB390" s="13" t="s">
        <v>16</v>
      </c>
      <c r="AC390" s="13" t="s">
        <v>17</v>
      </c>
      <c r="AD390" s="17">
        <v>0</v>
      </c>
      <c r="AE390" s="13">
        <v>0</v>
      </c>
      <c r="AF390" s="13">
        <v>0</v>
      </c>
      <c r="AG390" s="13">
        <v>0</v>
      </c>
      <c r="AH390" s="13">
        <v>0</v>
      </c>
      <c r="AI390" s="18">
        <v>65.177800000000005</v>
      </c>
      <c r="AJ390" s="18">
        <v>792.23119999999994</v>
      </c>
      <c r="AK390" s="18">
        <v>24.0684</v>
      </c>
      <c r="AL390" s="27">
        <f>Table2[[#This Row],[Direct Tax Revenue
Through Current FY]]+Table2[[#This Row],[Direct Tax Revenue
Next FY &amp; After]]</f>
        <v>816.29959999999994</v>
      </c>
      <c r="AM390" s="18">
        <v>132.24430000000001</v>
      </c>
      <c r="AN390" s="18">
        <v>1833.8248000000001</v>
      </c>
      <c r="AO390" s="18">
        <v>48.834299999999999</v>
      </c>
      <c r="AP390" s="18">
        <f>Table2[[#This Row],[Indirect  &amp; Induced Tax Revenue
Through Current FY]]+Table2[[#This Row],[Indirect  &amp; Induced Tax Revenue
Next FY &amp; After]]</f>
        <v>1882.6591000000001</v>
      </c>
      <c r="AQ390" s="18">
        <v>197.4221</v>
      </c>
      <c r="AR390" s="18">
        <v>2626.056</v>
      </c>
      <c r="AS390" s="18">
        <v>72.902699999999996</v>
      </c>
      <c r="AT390" s="18">
        <f>Table2[[#This Row],[Total Tax Revenue Generated
Through Current FY]]+Table2[[#This Row],[Total Tax Revenues Generated 
Next FY &amp; After]]</f>
        <v>2698.9587000000001</v>
      </c>
      <c r="AU390" s="18">
        <f>VLOOKUP(A:A,[1]AssistancePivot!$1:$1048576,86,FALSE)</f>
        <v>0</v>
      </c>
      <c r="AV390" s="18">
        <v>0</v>
      </c>
      <c r="AW390" s="18">
        <v>0</v>
      </c>
      <c r="AX390" s="18">
        <v>0</v>
      </c>
      <c r="AY390" s="18">
        <v>0</v>
      </c>
      <c r="AZ390" s="18">
        <v>0</v>
      </c>
      <c r="BA390" s="18">
        <v>0</v>
      </c>
      <c r="BB390" s="18">
        <f>Table2[[#This Row],[MRT Savings
Through Current FY]]+Table2[[#This Row],[MRT Savings
Next FY &amp; After]]</f>
        <v>0</v>
      </c>
      <c r="BC390" s="18">
        <v>0</v>
      </c>
      <c r="BD390" s="18">
        <v>0</v>
      </c>
      <c r="BE390" s="18">
        <v>0</v>
      </c>
      <c r="BF390" s="18">
        <f>Table2[[#This Row],[ST Savings
Through Current FY]]+Table2[[#This Row],[ST Savings
Next FY &amp; After]]</f>
        <v>0</v>
      </c>
      <c r="BG390" s="18">
        <v>0</v>
      </c>
      <c r="BH390" s="18">
        <v>0</v>
      </c>
      <c r="BI390" s="18">
        <v>0</v>
      </c>
      <c r="BJ390" s="18">
        <f>Table2[[#This Row],[Energy Savings
Through Current FY]]+Table2[[#This Row],[Energy Savings
Next FY &amp; After]]</f>
        <v>0</v>
      </c>
      <c r="BK390" s="18">
        <v>0.74690000000000001</v>
      </c>
      <c r="BL390" s="18">
        <v>22.779599999999999</v>
      </c>
      <c r="BM390" s="18">
        <v>0.26650000000000001</v>
      </c>
      <c r="BN390" s="18">
        <f>Table2[[#This Row],[Bond Savings
Through Current FY]]+Table2[[#This Row],[Bond Savings
Next FY &amp; After]]</f>
        <v>23.046099999999999</v>
      </c>
      <c r="BO390" s="18">
        <v>0.74690000000000001</v>
      </c>
      <c r="BP390" s="18">
        <v>22.779599999999999</v>
      </c>
      <c r="BQ390" s="18">
        <v>0.26650000000000001</v>
      </c>
      <c r="BR390" s="18">
        <f>Table2[[#This Row],[Total Savings
Through Current FY]]+Table2[[#This Row],[Total Savings
Next FY &amp; After]]</f>
        <v>23.046099999999999</v>
      </c>
      <c r="BS390" s="18">
        <v>0</v>
      </c>
      <c r="BT390" s="18">
        <v>0</v>
      </c>
      <c r="BU390" s="18">
        <v>0</v>
      </c>
      <c r="BV390" s="18">
        <f>Table2[[#This Row],[Recapture, Cancellation, or Reduction
Through Current FY]]+Table2[[#This Row],[Recapture, Cancellation, or Reduction
Next FY &amp; After]]</f>
        <v>0</v>
      </c>
      <c r="BW390" s="18">
        <v>0</v>
      </c>
      <c r="BX390" s="18">
        <v>0</v>
      </c>
      <c r="BY390" s="18">
        <v>0</v>
      </c>
      <c r="BZ390" s="18">
        <f>Table2[[#This Row],[Penalty Paid
Through Current FY]]+Table2[[#This Row],[Penalty Paid
Next FY &amp; After]]</f>
        <v>0</v>
      </c>
      <c r="CA390" s="18">
        <v>0</v>
      </c>
      <c r="CB390" s="18">
        <v>0</v>
      </c>
      <c r="CC390" s="18">
        <v>0</v>
      </c>
      <c r="CD390" s="18">
        <f>Table2[[#This Row],[Total Recapture &amp; Penalties
Through Current FY]]+Table2[[#This Row],[Total Recapture &amp; Penalties
Next FY &amp; After]]</f>
        <v>0</v>
      </c>
      <c r="CE390" s="18">
        <v>196.67519999999999</v>
      </c>
      <c r="CF390" s="18">
        <v>2603.2764000000002</v>
      </c>
      <c r="CG390" s="18">
        <v>72.636200000000002</v>
      </c>
      <c r="CH390" s="18">
        <f>Table2[[#This Row],[Total Net Tax Revenue Generated
Through Current FY]]+Table2[[#This Row],[Total Net Tax Revenue Generated
Next FY &amp; After]]</f>
        <v>2675.9126000000001</v>
      </c>
      <c r="CI390" s="18">
        <v>0</v>
      </c>
      <c r="CJ390" s="18">
        <v>0</v>
      </c>
      <c r="CK390" s="18">
        <v>0</v>
      </c>
      <c r="CL390" s="18">
        <v>0</v>
      </c>
      <c r="CM390" s="43">
        <v>0</v>
      </c>
      <c r="CN390" s="43">
        <v>0</v>
      </c>
      <c r="CO390" s="43">
        <v>0</v>
      </c>
      <c r="CP390" s="43">
        <v>45</v>
      </c>
      <c r="CQ390" s="43">
        <f>Table2[[#This Row],[Total Number of Industrial Jobs]]+Table2[[#This Row],[Total Number of Restaurant Jobs]]+Table2[[#This Row],[Total Number of Retail Jobs]]+Table2[[#This Row],[Total Number of Other Jobs]]</f>
        <v>45</v>
      </c>
      <c r="CR390" s="43">
        <v>0</v>
      </c>
      <c r="CS390" s="43">
        <v>0</v>
      </c>
      <c r="CT390" s="43">
        <v>0</v>
      </c>
      <c r="CU390" s="43">
        <v>45</v>
      </c>
      <c r="CV390" s="43">
        <f>Table2[[#This Row],[Number of Industrial Jobs Earning a Living Wage or more]]+Table2[[#This Row],[Number of Restaurant Jobs Earning a Living Wage or more]]+Table2[[#This Row],[Number of Retail Jobs Earning a Living Wage or more]]+Table2[[#This Row],[Number of Other Jobs Earning a Living Wage or more]]</f>
        <v>45</v>
      </c>
      <c r="CW390" s="47">
        <v>0</v>
      </c>
      <c r="CX390" s="47">
        <v>0</v>
      </c>
      <c r="CY390" s="47">
        <v>0</v>
      </c>
      <c r="CZ390" s="47">
        <v>100</v>
      </c>
      <c r="DA390" s="42">
        <v>1</v>
      </c>
      <c r="DB390" s="4"/>
      <c r="DE390" s="3"/>
      <c r="DF390" s="4"/>
      <c r="DG390" s="4"/>
      <c r="DH390" s="11"/>
      <c r="DI390" s="3"/>
      <c r="DJ390" s="1"/>
      <c r="DK390" s="1"/>
      <c r="DL390" s="1"/>
    </row>
    <row r="391" spans="1:116" x14ac:dyDescent="0.2">
      <c r="A391" s="12">
        <v>94215</v>
      </c>
      <c r="B391" s="14" t="s">
        <v>1229</v>
      </c>
      <c r="C391" s="15" t="s">
        <v>1509</v>
      </c>
      <c r="D391" s="15" t="s">
        <v>1231</v>
      </c>
      <c r="E391" s="25" t="s">
        <v>1835</v>
      </c>
      <c r="F391" s="26" t="s">
        <v>477</v>
      </c>
      <c r="G391" s="16">
        <v>42055000</v>
      </c>
      <c r="H391" s="14" t="s">
        <v>91</v>
      </c>
      <c r="I391" s="14" t="s">
        <v>1230</v>
      </c>
      <c r="J391" s="12">
        <v>33</v>
      </c>
      <c r="K391" s="14" t="s">
        <v>12</v>
      </c>
      <c r="L391" s="15" t="s">
        <v>1918</v>
      </c>
      <c r="M391" s="15" t="s">
        <v>2195</v>
      </c>
      <c r="N391" s="15">
        <v>49784</v>
      </c>
      <c r="O391" s="15">
        <v>272585</v>
      </c>
      <c r="P391" s="13">
        <v>382</v>
      </c>
      <c r="Q391" s="13">
        <v>46</v>
      </c>
      <c r="R391" s="13">
        <v>0</v>
      </c>
      <c r="S391" s="13">
        <v>208</v>
      </c>
      <c r="T391" s="13">
        <v>44</v>
      </c>
      <c r="U391" s="13">
        <v>0</v>
      </c>
      <c r="V391" s="13">
        <v>298</v>
      </c>
      <c r="W391" s="13">
        <v>0</v>
      </c>
      <c r="X391" s="13">
        <v>0</v>
      </c>
      <c r="Y391" s="13">
        <v>550</v>
      </c>
      <c r="Z391" s="13">
        <v>424</v>
      </c>
      <c r="AA391" s="13">
        <v>40</v>
      </c>
      <c r="AB391" s="13" t="s">
        <v>16</v>
      </c>
      <c r="AC391" s="13" t="s">
        <v>16</v>
      </c>
      <c r="AD391" s="17">
        <v>460</v>
      </c>
      <c r="AE391" s="13">
        <v>26</v>
      </c>
      <c r="AF391" s="13">
        <v>10</v>
      </c>
      <c r="AG391" s="13">
        <v>30</v>
      </c>
      <c r="AH391" s="13">
        <v>24</v>
      </c>
      <c r="AI391" s="18">
        <v>990.48879999999997</v>
      </c>
      <c r="AJ391" s="18">
        <v>3335.7820999999999</v>
      </c>
      <c r="AK391" s="18">
        <v>3288.2653</v>
      </c>
      <c r="AL391" s="27">
        <f>Table2[[#This Row],[Direct Tax Revenue
Through Current FY]]+Table2[[#This Row],[Direct Tax Revenue
Next FY &amp; After]]</f>
        <v>6624.0473999999995</v>
      </c>
      <c r="AM391" s="18">
        <v>1709.9163000000001</v>
      </c>
      <c r="AN391" s="18">
        <v>4570.5628999999999</v>
      </c>
      <c r="AO391" s="18">
        <v>5676.6504000000004</v>
      </c>
      <c r="AP391" s="18">
        <f>Table2[[#This Row],[Indirect  &amp; Induced Tax Revenue
Through Current FY]]+Table2[[#This Row],[Indirect  &amp; Induced Tax Revenue
Next FY &amp; After]]</f>
        <v>10247.213299999999</v>
      </c>
      <c r="AQ391" s="18">
        <v>2700.4050999999999</v>
      </c>
      <c r="AR391" s="18">
        <v>7906.3450000000003</v>
      </c>
      <c r="AS391" s="18">
        <v>8964.9156999999996</v>
      </c>
      <c r="AT391" s="18">
        <f>Table2[[#This Row],[Total Tax Revenue Generated
Through Current FY]]+Table2[[#This Row],[Total Tax Revenues Generated 
Next FY &amp; After]]</f>
        <v>16871.260699999999</v>
      </c>
      <c r="AU391" s="18">
        <f>VLOOKUP(A:A,[1]AssistancePivot!$1:$1048576,86,FALSE)</f>
        <v>0</v>
      </c>
      <c r="AV391" s="18">
        <v>0</v>
      </c>
      <c r="AW391" s="18">
        <v>0</v>
      </c>
      <c r="AX391" s="18">
        <v>0</v>
      </c>
      <c r="AY391" s="18">
        <v>0</v>
      </c>
      <c r="AZ391" s="18">
        <v>689.28250000000003</v>
      </c>
      <c r="BA391" s="18">
        <v>0</v>
      </c>
      <c r="BB391" s="18">
        <f>Table2[[#This Row],[MRT Savings
Through Current FY]]+Table2[[#This Row],[MRT Savings
Next FY &amp; After]]</f>
        <v>689.28250000000003</v>
      </c>
      <c r="BC391" s="18">
        <v>0</v>
      </c>
      <c r="BD391" s="18">
        <v>0</v>
      </c>
      <c r="BE391" s="18">
        <v>0</v>
      </c>
      <c r="BF391" s="18">
        <f>Table2[[#This Row],[ST Savings
Through Current FY]]+Table2[[#This Row],[ST Savings
Next FY &amp; After]]</f>
        <v>0</v>
      </c>
      <c r="BG391" s="18">
        <v>0</v>
      </c>
      <c r="BH391" s="18">
        <v>0</v>
      </c>
      <c r="BI391" s="18">
        <v>0</v>
      </c>
      <c r="BJ391" s="18">
        <f>Table2[[#This Row],[Energy Savings
Through Current FY]]+Table2[[#This Row],[Energy Savings
Next FY &amp; After]]</f>
        <v>0</v>
      </c>
      <c r="BK391" s="18">
        <v>35.155999999999999</v>
      </c>
      <c r="BL391" s="18">
        <v>82.052800000000005</v>
      </c>
      <c r="BM391" s="18">
        <v>107.29430000000001</v>
      </c>
      <c r="BN391" s="18">
        <f>Table2[[#This Row],[Bond Savings
Through Current FY]]+Table2[[#This Row],[Bond Savings
Next FY &amp; After]]</f>
        <v>189.34710000000001</v>
      </c>
      <c r="BO391" s="18">
        <v>35.155999999999999</v>
      </c>
      <c r="BP391" s="18">
        <v>771.33529999999996</v>
      </c>
      <c r="BQ391" s="18">
        <v>107.29430000000001</v>
      </c>
      <c r="BR391" s="18">
        <f>Table2[[#This Row],[Total Savings
Through Current FY]]+Table2[[#This Row],[Total Savings
Next FY &amp; After]]</f>
        <v>878.62959999999998</v>
      </c>
      <c r="BS391" s="18">
        <v>0</v>
      </c>
      <c r="BT391" s="18">
        <v>0</v>
      </c>
      <c r="BU391" s="18">
        <v>0</v>
      </c>
      <c r="BV391" s="18">
        <f>Table2[[#This Row],[Recapture, Cancellation, or Reduction
Through Current FY]]+Table2[[#This Row],[Recapture, Cancellation, or Reduction
Next FY &amp; After]]</f>
        <v>0</v>
      </c>
      <c r="BW391" s="18">
        <v>0</v>
      </c>
      <c r="BX391" s="18">
        <v>0</v>
      </c>
      <c r="BY391" s="18">
        <v>0</v>
      </c>
      <c r="BZ391" s="18">
        <f>Table2[[#This Row],[Penalty Paid
Through Current FY]]+Table2[[#This Row],[Penalty Paid
Next FY &amp; After]]</f>
        <v>0</v>
      </c>
      <c r="CA391" s="18">
        <v>0</v>
      </c>
      <c r="CB391" s="18">
        <v>0</v>
      </c>
      <c r="CC391" s="18">
        <v>0</v>
      </c>
      <c r="CD391" s="18">
        <f>Table2[[#This Row],[Total Recapture &amp; Penalties
Through Current FY]]+Table2[[#This Row],[Total Recapture &amp; Penalties
Next FY &amp; After]]</f>
        <v>0</v>
      </c>
      <c r="CE391" s="18">
        <v>2665.2491</v>
      </c>
      <c r="CF391" s="18">
        <v>7135.0096999999996</v>
      </c>
      <c r="CG391" s="18">
        <v>8857.6214</v>
      </c>
      <c r="CH391" s="18">
        <f>Table2[[#This Row],[Total Net Tax Revenue Generated
Through Current FY]]+Table2[[#This Row],[Total Net Tax Revenue Generated
Next FY &amp; After]]</f>
        <v>15992.631099999999</v>
      </c>
      <c r="CI391" s="18">
        <v>0</v>
      </c>
      <c r="CJ391" s="18">
        <v>0</v>
      </c>
      <c r="CK391" s="18">
        <v>0</v>
      </c>
      <c r="CL391" s="18">
        <v>0</v>
      </c>
      <c r="CM391" s="43">
        <v>0</v>
      </c>
      <c r="CN391" s="43">
        <v>0</v>
      </c>
      <c r="CO391" s="43">
        <v>0</v>
      </c>
      <c r="CP391" s="43">
        <v>550</v>
      </c>
      <c r="CQ391" s="43">
        <f>Table2[[#This Row],[Total Number of Industrial Jobs]]+Table2[[#This Row],[Total Number of Restaurant Jobs]]+Table2[[#This Row],[Total Number of Retail Jobs]]+Table2[[#This Row],[Total Number of Other Jobs]]</f>
        <v>550</v>
      </c>
      <c r="CR391" s="43">
        <v>0</v>
      </c>
      <c r="CS391" s="43">
        <v>0</v>
      </c>
      <c r="CT391" s="43">
        <v>0</v>
      </c>
      <c r="CU391" s="43">
        <v>550</v>
      </c>
      <c r="CV391" s="43">
        <f>Table2[[#This Row],[Number of Industrial Jobs Earning a Living Wage or more]]+Table2[[#This Row],[Number of Restaurant Jobs Earning a Living Wage or more]]+Table2[[#This Row],[Number of Retail Jobs Earning a Living Wage or more]]+Table2[[#This Row],[Number of Other Jobs Earning a Living Wage or more]]</f>
        <v>550</v>
      </c>
      <c r="CW391" s="47">
        <v>0</v>
      </c>
      <c r="CX391" s="47">
        <v>0</v>
      </c>
      <c r="CY391" s="47">
        <v>0</v>
      </c>
      <c r="CZ391" s="47">
        <v>100</v>
      </c>
      <c r="DA391" s="42">
        <v>1</v>
      </c>
      <c r="DB391" s="4"/>
      <c r="DE391" s="3"/>
      <c r="DF391" s="4"/>
      <c r="DG391" s="4"/>
      <c r="DH391" s="11"/>
      <c r="DI391" s="3"/>
      <c r="DJ391" s="1"/>
      <c r="DK391" s="1"/>
      <c r="DL391" s="1"/>
    </row>
    <row r="392" spans="1:116" x14ac:dyDescent="0.2">
      <c r="A392" s="12">
        <v>94249</v>
      </c>
      <c r="B392" s="14" t="s">
        <v>1477</v>
      </c>
      <c r="C392" s="15" t="s">
        <v>1509</v>
      </c>
      <c r="D392" s="15" t="s">
        <v>1859</v>
      </c>
      <c r="E392" s="25" t="s">
        <v>1657</v>
      </c>
      <c r="F392" s="26" t="s">
        <v>477</v>
      </c>
      <c r="G392" s="16">
        <v>45000000</v>
      </c>
      <c r="H392" s="14" t="s">
        <v>91</v>
      </c>
      <c r="I392" s="14" t="s">
        <v>1887</v>
      </c>
      <c r="J392" s="12">
        <v>33</v>
      </c>
      <c r="K392" s="14" t="s">
        <v>12</v>
      </c>
      <c r="L392" s="15" t="s">
        <v>2140</v>
      </c>
      <c r="M392" s="15" t="s">
        <v>1902</v>
      </c>
      <c r="N392" s="15">
        <v>0</v>
      </c>
      <c r="O392" s="15">
        <v>0</v>
      </c>
      <c r="P392" s="13">
        <v>0</v>
      </c>
      <c r="Q392" s="13">
        <v>0</v>
      </c>
      <c r="R392" s="13">
        <v>0</v>
      </c>
      <c r="S392" s="13">
        <v>0</v>
      </c>
      <c r="T392" s="13">
        <v>0</v>
      </c>
      <c r="U392" s="13">
        <v>0</v>
      </c>
      <c r="V392" s="13">
        <v>0</v>
      </c>
      <c r="W392" s="13">
        <v>0</v>
      </c>
      <c r="X392" s="13">
        <v>0</v>
      </c>
      <c r="Y392" s="13">
        <v>0</v>
      </c>
      <c r="Z392" s="13">
        <v>0</v>
      </c>
      <c r="AA392" s="13">
        <v>0</v>
      </c>
      <c r="AB392" s="13" t="s">
        <v>16</v>
      </c>
      <c r="AC392" s="13" t="s">
        <v>17</v>
      </c>
      <c r="AD392" s="17">
        <v>0</v>
      </c>
      <c r="AE392" s="13">
        <v>0</v>
      </c>
      <c r="AF392" s="13">
        <v>0</v>
      </c>
      <c r="AG392" s="13">
        <v>0</v>
      </c>
      <c r="AH392" s="13">
        <v>0</v>
      </c>
      <c r="AI392" s="18">
        <v>733.35530000000006</v>
      </c>
      <c r="AJ392" s="18">
        <v>733.35530000000006</v>
      </c>
      <c r="AK392" s="18">
        <v>0</v>
      </c>
      <c r="AL392" s="27">
        <f>Table2[[#This Row],[Direct Tax Revenue
Through Current FY]]+Table2[[#This Row],[Direct Tax Revenue
Next FY &amp; After]]</f>
        <v>733.35530000000006</v>
      </c>
      <c r="AM392" s="18">
        <v>0</v>
      </c>
      <c r="AN392" s="18">
        <v>0</v>
      </c>
      <c r="AO392" s="18">
        <v>0</v>
      </c>
      <c r="AP392" s="18">
        <f>Table2[[#This Row],[Indirect  &amp; Induced Tax Revenue
Through Current FY]]+Table2[[#This Row],[Indirect  &amp; Induced Tax Revenue
Next FY &amp; After]]</f>
        <v>0</v>
      </c>
      <c r="AQ392" s="18">
        <v>733.35530000000006</v>
      </c>
      <c r="AR392" s="18">
        <v>733.35530000000006</v>
      </c>
      <c r="AS392" s="18">
        <v>0</v>
      </c>
      <c r="AT392" s="18">
        <f>Table2[[#This Row],[Total Tax Revenue Generated
Through Current FY]]+Table2[[#This Row],[Total Tax Revenues Generated 
Next FY &amp; After]]</f>
        <v>733.35530000000006</v>
      </c>
      <c r="AU392" s="18">
        <f>VLOOKUP(A:A,[1]AssistancePivot!$1:$1048576,86,FALSE)</f>
        <v>0</v>
      </c>
      <c r="AV392" s="18">
        <v>0</v>
      </c>
      <c r="AW392" s="18">
        <v>0</v>
      </c>
      <c r="AX392" s="18">
        <v>0</v>
      </c>
      <c r="AY392" s="18">
        <v>733.35530000000006</v>
      </c>
      <c r="AZ392" s="18">
        <v>733.35530000000006</v>
      </c>
      <c r="BA392" s="18">
        <v>0</v>
      </c>
      <c r="BB392" s="18">
        <f>Table2[[#This Row],[MRT Savings
Through Current FY]]+Table2[[#This Row],[MRT Savings
Next FY &amp; After]]</f>
        <v>733.35530000000006</v>
      </c>
      <c r="BC392" s="18">
        <v>0</v>
      </c>
      <c r="BD392" s="18">
        <v>0</v>
      </c>
      <c r="BE392" s="18">
        <v>0</v>
      </c>
      <c r="BF392" s="18">
        <f>Table2[[#This Row],[ST Savings
Through Current FY]]+Table2[[#This Row],[ST Savings
Next FY &amp; After]]</f>
        <v>0</v>
      </c>
      <c r="BG392" s="18">
        <v>0</v>
      </c>
      <c r="BH392" s="18">
        <v>0</v>
      </c>
      <c r="BI392" s="18">
        <v>0</v>
      </c>
      <c r="BJ392" s="18">
        <f>Table2[[#This Row],[Energy Savings
Through Current FY]]+Table2[[#This Row],[Energy Savings
Next FY &amp; After]]</f>
        <v>0</v>
      </c>
      <c r="BK392" s="18">
        <v>22.732900000000001</v>
      </c>
      <c r="BL392" s="18">
        <v>22.732900000000001</v>
      </c>
      <c r="BM392" s="18">
        <v>21.395700000000001</v>
      </c>
      <c r="BN392" s="18">
        <f>Table2[[#This Row],[Bond Savings
Through Current FY]]+Table2[[#This Row],[Bond Savings
Next FY &amp; After]]</f>
        <v>44.128600000000006</v>
      </c>
      <c r="BO392" s="18">
        <v>756.08820000000003</v>
      </c>
      <c r="BP392" s="18">
        <v>756.08820000000003</v>
      </c>
      <c r="BQ392" s="18">
        <v>21.395700000000001</v>
      </c>
      <c r="BR392" s="18">
        <f>Table2[[#This Row],[Total Savings
Through Current FY]]+Table2[[#This Row],[Total Savings
Next FY &amp; After]]</f>
        <v>777.48390000000006</v>
      </c>
      <c r="BS392" s="18">
        <v>0</v>
      </c>
      <c r="BT392" s="18">
        <v>0</v>
      </c>
      <c r="BU392" s="18">
        <v>0</v>
      </c>
      <c r="BV392" s="18">
        <f>Table2[[#This Row],[Recapture, Cancellation, or Reduction
Through Current FY]]+Table2[[#This Row],[Recapture, Cancellation, or Reduction
Next FY &amp; After]]</f>
        <v>0</v>
      </c>
      <c r="BW392" s="18">
        <v>0</v>
      </c>
      <c r="BX392" s="18">
        <v>0</v>
      </c>
      <c r="BY392" s="18">
        <v>0</v>
      </c>
      <c r="BZ392" s="18">
        <f>Table2[[#This Row],[Penalty Paid
Through Current FY]]+Table2[[#This Row],[Penalty Paid
Next FY &amp; After]]</f>
        <v>0</v>
      </c>
      <c r="CA392" s="18">
        <v>0</v>
      </c>
      <c r="CB392" s="18">
        <v>0</v>
      </c>
      <c r="CC392" s="18">
        <v>0</v>
      </c>
      <c r="CD392" s="18">
        <f>Table2[[#This Row],[Total Recapture &amp; Penalties
Through Current FY]]+Table2[[#This Row],[Total Recapture &amp; Penalties
Next FY &amp; After]]</f>
        <v>0</v>
      </c>
      <c r="CE392" s="18">
        <v>-22.732900000000001</v>
      </c>
      <c r="CF392" s="18">
        <v>-22.732900000000001</v>
      </c>
      <c r="CG392" s="18">
        <v>-21.395700000000001</v>
      </c>
      <c r="CH392" s="18">
        <f>Table2[[#This Row],[Total Net Tax Revenue Generated
Through Current FY]]+Table2[[#This Row],[Total Net Tax Revenue Generated
Next FY &amp; After]]</f>
        <v>-44.128600000000006</v>
      </c>
      <c r="CI392" s="18">
        <v>45000</v>
      </c>
      <c r="CJ392" s="18">
        <v>0</v>
      </c>
      <c r="CK392" s="18">
        <v>0</v>
      </c>
      <c r="CL392" s="18">
        <v>0</v>
      </c>
      <c r="CM392" s="43">
        <v>0</v>
      </c>
      <c r="CN392" s="43">
        <v>0</v>
      </c>
      <c r="CO392" s="43">
        <v>0</v>
      </c>
      <c r="CP392" s="43">
        <v>0</v>
      </c>
      <c r="CQ392" s="43">
        <f>Table2[[#This Row],[Total Number of Industrial Jobs]]+Table2[[#This Row],[Total Number of Restaurant Jobs]]+Table2[[#This Row],[Total Number of Retail Jobs]]+Table2[[#This Row],[Total Number of Other Jobs]]</f>
        <v>0</v>
      </c>
      <c r="CR392" s="43">
        <v>0</v>
      </c>
      <c r="CS392" s="43">
        <v>0</v>
      </c>
      <c r="CT392" s="43">
        <v>0</v>
      </c>
      <c r="CU392" s="43">
        <v>0</v>
      </c>
      <c r="CV392" s="43">
        <f>Table2[[#This Row],[Number of Industrial Jobs Earning a Living Wage or more]]+Table2[[#This Row],[Number of Restaurant Jobs Earning a Living Wage or more]]+Table2[[#This Row],[Number of Retail Jobs Earning a Living Wage or more]]+Table2[[#This Row],[Number of Other Jobs Earning a Living Wage or more]]</f>
        <v>0</v>
      </c>
      <c r="CW392" s="47">
        <v>0</v>
      </c>
      <c r="CX392" s="47">
        <v>0</v>
      </c>
      <c r="CY392" s="47">
        <v>0</v>
      </c>
      <c r="CZ392" s="47">
        <v>0</v>
      </c>
      <c r="DA392" s="42"/>
      <c r="DB392" s="4"/>
      <c r="DE392" s="3"/>
      <c r="DF392" s="4"/>
      <c r="DG392" s="4"/>
      <c r="DH392" s="11"/>
      <c r="DI392" s="3"/>
      <c r="DJ392" s="1"/>
      <c r="DK392" s="1"/>
      <c r="DL392" s="1"/>
    </row>
    <row r="393" spans="1:116" x14ac:dyDescent="0.2">
      <c r="A393" s="12">
        <v>94039</v>
      </c>
      <c r="B393" s="14" t="s">
        <v>823</v>
      </c>
      <c r="C393" s="15" t="s">
        <v>1580</v>
      </c>
      <c r="D393" s="15" t="s">
        <v>825</v>
      </c>
      <c r="E393" s="25" t="s">
        <v>1746</v>
      </c>
      <c r="F393" s="26" t="s">
        <v>395</v>
      </c>
      <c r="G393" s="16">
        <v>298955299</v>
      </c>
      <c r="H393" s="14" t="s">
        <v>419</v>
      </c>
      <c r="I393" s="14" t="s">
        <v>824</v>
      </c>
      <c r="J393" s="12">
        <v>49</v>
      </c>
      <c r="K393" s="14" t="s">
        <v>106</v>
      </c>
      <c r="L393" s="15" t="s">
        <v>1935</v>
      </c>
      <c r="M393" s="15" t="s">
        <v>1902</v>
      </c>
      <c r="N393" s="15">
        <v>353627</v>
      </c>
      <c r="O393" s="15">
        <v>492962</v>
      </c>
      <c r="P393" s="13">
        <v>0</v>
      </c>
      <c r="Q393" s="13">
        <v>1009</v>
      </c>
      <c r="R393" s="13">
        <v>0</v>
      </c>
      <c r="S393" s="13">
        <v>8</v>
      </c>
      <c r="T393" s="13">
        <v>199</v>
      </c>
      <c r="U393" s="13">
        <v>20</v>
      </c>
      <c r="V393" s="13">
        <v>155</v>
      </c>
      <c r="W393" s="13">
        <v>3</v>
      </c>
      <c r="X393" s="13">
        <v>47</v>
      </c>
      <c r="Y393" s="13">
        <v>385</v>
      </c>
      <c r="Z393" s="13">
        <v>281</v>
      </c>
      <c r="AA393" s="13">
        <v>0</v>
      </c>
      <c r="AB393" s="13" t="s">
        <v>16</v>
      </c>
      <c r="AC393" s="13" t="s">
        <v>17</v>
      </c>
      <c r="AD393" s="17">
        <v>0</v>
      </c>
      <c r="AE393" s="13">
        <v>0</v>
      </c>
      <c r="AF393" s="13">
        <v>0</v>
      </c>
      <c r="AG393" s="13">
        <v>0</v>
      </c>
      <c r="AH393" s="13">
        <v>0</v>
      </c>
      <c r="AI393" s="18">
        <v>5359.9427999999998</v>
      </c>
      <c r="AJ393" s="18">
        <v>29492.975600000002</v>
      </c>
      <c r="AK393" s="18">
        <v>23622.0016</v>
      </c>
      <c r="AL393" s="27">
        <f>Table2[[#This Row],[Direct Tax Revenue
Through Current FY]]+Table2[[#This Row],[Direct Tax Revenue
Next FY &amp; After]]</f>
        <v>53114.977200000001</v>
      </c>
      <c r="AM393" s="18">
        <v>1136.1090999999999</v>
      </c>
      <c r="AN393" s="18">
        <v>8355.7580999999991</v>
      </c>
      <c r="AO393" s="18">
        <v>4642.6938</v>
      </c>
      <c r="AP393" s="18">
        <f>Table2[[#This Row],[Indirect  &amp; Induced Tax Revenue
Through Current FY]]+Table2[[#This Row],[Indirect  &amp; Induced Tax Revenue
Next FY &amp; After]]</f>
        <v>12998.4519</v>
      </c>
      <c r="AQ393" s="18">
        <v>6496.0519000000004</v>
      </c>
      <c r="AR393" s="18">
        <v>37848.733699999997</v>
      </c>
      <c r="AS393" s="18">
        <v>28264.695400000001</v>
      </c>
      <c r="AT393" s="18">
        <f>Table2[[#This Row],[Total Tax Revenue Generated
Through Current FY]]+Table2[[#This Row],[Total Tax Revenues Generated 
Next FY &amp; After]]</f>
        <v>66113.429099999994</v>
      </c>
      <c r="AU393" s="18">
        <f>VLOOKUP(A:A,[1]AssistancePivot!$1:$1048576,86,FALSE)</f>
        <v>0</v>
      </c>
      <c r="AV393" s="18">
        <v>0</v>
      </c>
      <c r="AW393" s="18">
        <v>0</v>
      </c>
      <c r="AX393" s="18">
        <v>0</v>
      </c>
      <c r="AY393" s="18">
        <v>0</v>
      </c>
      <c r="AZ393" s="18">
        <v>1749.9702</v>
      </c>
      <c r="BA393" s="18">
        <v>0</v>
      </c>
      <c r="BB393" s="18">
        <f>Table2[[#This Row],[MRT Savings
Through Current FY]]+Table2[[#This Row],[MRT Savings
Next FY &amp; After]]</f>
        <v>1749.9702</v>
      </c>
      <c r="BC393" s="18">
        <v>0</v>
      </c>
      <c r="BD393" s="18">
        <v>0</v>
      </c>
      <c r="BE393" s="18">
        <v>0</v>
      </c>
      <c r="BF393" s="18">
        <f>Table2[[#This Row],[ST Savings
Through Current FY]]+Table2[[#This Row],[ST Savings
Next FY &amp; After]]</f>
        <v>0</v>
      </c>
      <c r="BG393" s="18">
        <v>0</v>
      </c>
      <c r="BH393" s="18">
        <v>0</v>
      </c>
      <c r="BI393" s="18">
        <v>0</v>
      </c>
      <c r="BJ393" s="18">
        <f>Table2[[#This Row],[Energy Savings
Through Current FY]]+Table2[[#This Row],[Energy Savings
Next FY &amp; After]]</f>
        <v>0</v>
      </c>
      <c r="BK393" s="18">
        <v>0</v>
      </c>
      <c r="BL393" s="18">
        <v>0</v>
      </c>
      <c r="BM393" s="18">
        <v>0</v>
      </c>
      <c r="BN393" s="18">
        <f>Table2[[#This Row],[Bond Savings
Through Current FY]]+Table2[[#This Row],[Bond Savings
Next FY &amp; After]]</f>
        <v>0</v>
      </c>
      <c r="BO393" s="18">
        <v>0</v>
      </c>
      <c r="BP393" s="18">
        <v>1749.9702</v>
      </c>
      <c r="BQ393" s="18">
        <v>0</v>
      </c>
      <c r="BR393" s="18">
        <f>Table2[[#This Row],[Total Savings
Through Current FY]]+Table2[[#This Row],[Total Savings
Next FY &amp; After]]</f>
        <v>1749.9702</v>
      </c>
      <c r="BS393" s="18">
        <v>0</v>
      </c>
      <c r="BT393" s="18">
        <v>0</v>
      </c>
      <c r="BU393" s="18">
        <v>0</v>
      </c>
      <c r="BV393" s="18">
        <f>Table2[[#This Row],[Recapture, Cancellation, or Reduction
Through Current FY]]+Table2[[#This Row],[Recapture, Cancellation, or Reduction
Next FY &amp; After]]</f>
        <v>0</v>
      </c>
      <c r="BW393" s="18">
        <v>0</v>
      </c>
      <c r="BX393" s="18">
        <v>0</v>
      </c>
      <c r="BY393" s="18">
        <v>0</v>
      </c>
      <c r="BZ393" s="18">
        <f>Table2[[#This Row],[Penalty Paid
Through Current FY]]+Table2[[#This Row],[Penalty Paid
Next FY &amp; After]]</f>
        <v>0</v>
      </c>
      <c r="CA393" s="18">
        <v>0</v>
      </c>
      <c r="CB393" s="18">
        <v>0</v>
      </c>
      <c r="CC393" s="18">
        <v>0</v>
      </c>
      <c r="CD393" s="18">
        <f>Table2[[#This Row],[Total Recapture &amp; Penalties
Through Current FY]]+Table2[[#This Row],[Total Recapture &amp; Penalties
Next FY &amp; After]]</f>
        <v>0</v>
      </c>
      <c r="CE393" s="18">
        <v>6496.0519000000004</v>
      </c>
      <c r="CF393" s="18">
        <v>36098.763500000001</v>
      </c>
      <c r="CG393" s="18">
        <v>28264.695400000001</v>
      </c>
      <c r="CH393" s="18">
        <f>Table2[[#This Row],[Total Net Tax Revenue Generated
Through Current FY]]+Table2[[#This Row],[Total Net Tax Revenue Generated
Next FY &amp; After]]</f>
        <v>64363.458899999998</v>
      </c>
      <c r="CI393" s="18">
        <v>0</v>
      </c>
      <c r="CJ393" s="18">
        <v>0</v>
      </c>
      <c r="CK393" s="18">
        <v>0</v>
      </c>
      <c r="CL393" s="18">
        <v>0</v>
      </c>
      <c r="CM393" s="43">
        <v>47</v>
      </c>
      <c r="CN393" s="43">
        <v>96</v>
      </c>
      <c r="CO393" s="43">
        <v>289</v>
      </c>
      <c r="CP393" s="43">
        <v>0</v>
      </c>
      <c r="CQ393" s="43">
        <f>Table2[[#This Row],[Total Number of Industrial Jobs]]+Table2[[#This Row],[Total Number of Restaurant Jobs]]+Table2[[#This Row],[Total Number of Retail Jobs]]+Table2[[#This Row],[Total Number of Other Jobs]]</f>
        <v>432</v>
      </c>
      <c r="CR393" s="43">
        <v>47</v>
      </c>
      <c r="CS393" s="43">
        <v>96</v>
      </c>
      <c r="CT393" s="43">
        <v>289</v>
      </c>
      <c r="CU393" s="43">
        <v>0</v>
      </c>
      <c r="CV393" s="43">
        <f>Table2[[#This Row],[Number of Industrial Jobs Earning a Living Wage or more]]+Table2[[#This Row],[Number of Restaurant Jobs Earning a Living Wage or more]]+Table2[[#This Row],[Number of Retail Jobs Earning a Living Wage or more]]+Table2[[#This Row],[Number of Other Jobs Earning a Living Wage or more]]</f>
        <v>432</v>
      </c>
      <c r="CW393" s="47">
        <v>100</v>
      </c>
      <c r="CX393" s="47">
        <v>100</v>
      </c>
      <c r="CY393" s="47">
        <v>100</v>
      </c>
      <c r="CZ393" s="47">
        <v>0</v>
      </c>
      <c r="DA393" s="42">
        <v>1</v>
      </c>
      <c r="DB393" s="4"/>
      <c r="DE393" s="3"/>
      <c r="DF393" s="4"/>
      <c r="DG393" s="4"/>
      <c r="DH393" s="11"/>
      <c r="DI393" s="3"/>
      <c r="DJ393" s="1"/>
      <c r="DK393" s="1"/>
      <c r="DL393" s="1"/>
    </row>
    <row r="394" spans="1:116" x14ac:dyDescent="0.2">
      <c r="A394" s="12">
        <v>93217</v>
      </c>
      <c r="B394" s="14" t="s">
        <v>439</v>
      </c>
      <c r="C394" s="15" t="s">
        <v>1579</v>
      </c>
      <c r="D394" s="15" t="s">
        <v>441</v>
      </c>
      <c r="E394" s="25" t="s">
        <v>1694</v>
      </c>
      <c r="F394" s="26" t="s">
        <v>13</v>
      </c>
      <c r="G394" s="16">
        <v>8530000</v>
      </c>
      <c r="H394" s="14" t="s">
        <v>72</v>
      </c>
      <c r="I394" s="14" t="s">
        <v>440</v>
      </c>
      <c r="J394" s="12">
        <v>26</v>
      </c>
      <c r="K394" s="14" t="s">
        <v>20</v>
      </c>
      <c r="L394" s="15" t="s">
        <v>2105</v>
      </c>
      <c r="M394" s="15" t="s">
        <v>2106</v>
      </c>
      <c r="N394" s="15">
        <v>30400</v>
      </c>
      <c r="O394" s="15">
        <v>57640</v>
      </c>
      <c r="P394" s="13">
        <v>25</v>
      </c>
      <c r="Q394" s="13">
        <v>15</v>
      </c>
      <c r="R394" s="13">
        <v>0</v>
      </c>
      <c r="S394" s="13">
        <v>0</v>
      </c>
      <c r="T394" s="13">
        <v>0</v>
      </c>
      <c r="U394" s="13">
        <v>0</v>
      </c>
      <c r="V394" s="13">
        <v>13</v>
      </c>
      <c r="W394" s="13">
        <v>0</v>
      </c>
      <c r="X394" s="13">
        <v>0</v>
      </c>
      <c r="Y394" s="13">
        <v>13</v>
      </c>
      <c r="Z394" s="13">
        <v>13</v>
      </c>
      <c r="AA394" s="13">
        <v>61.53846153846154</v>
      </c>
      <c r="AB394" s="13" t="s">
        <v>17</v>
      </c>
      <c r="AC394" s="13" t="s">
        <v>17</v>
      </c>
      <c r="AD394" s="17">
        <v>0</v>
      </c>
      <c r="AE394" s="13">
        <v>0</v>
      </c>
      <c r="AF394" s="13">
        <v>0</v>
      </c>
      <c r="AG394" s="13">
        <v>0</v>
      </c>
      <c r="AH394" s="13">
        <v>0</v>
      </c>
      <c r="AI394" s="18">
        <v>207.5754</v>
      </c>
      <c r="AJ394" s="18">
        <v>4329.8581999999997</v>
      </c>
      <c r="AK394" s="18">
        <v>788.48839999999996</v>
      </c>
      <c r="AL394" s="27">
        <f>Table2[[#This Row],[Direct Tax Revenue
Through Current FY]]+Table2[[#This Row],[Direct Tax Revenue
Next FY &amp; After]]</f>
        <v>5118.3465999999999</v>
      </c>
      <c r="AM394" s="18">
        <v>52.695900000000002</v>
      </c>
      <c r="AN394" s="18">
        <v>2856.6192999999998</v>
      </c>
      <c r="AO394" s="18">
        <v>200.16849999999999</v>
      </c>
      <c r="AP394" s="18">
        <f>Table2[[#This Row],[Indirect  &amp; Induced Tax Revenue
Through Current FY]]+Table2[[#This Row],[Indirect  &amp; Induced Tax Revenue
Next FY &amp; After]]</f>
        <v>3056.7878000000001</v>
      </c>
      <c r="AQ394" s="18">
        <v>260.2713</v>
      </c>
      <c r="AR394" s="18">
        <v>7186.4775</v>
      </c>
      <c r="AS394" s="18">
        <v>988.65689999999995</v>
      </c>
      <c r="AT394" s="18">
        <f>Table2[[#This Row],[Total Tax Revenue Generated
Through Current FY]]+Table2[[#This Row],[Total Tax Revenues Generated 
Next FY &amp; After]]</f>
        <v>8175.1343999999999</v>
      </c>
      <c r="AU394" s="18">
        <f>VLOOKUP(A:A,[1]AssistancePivot!$1:$1048576,86,FALSE)</f>
        <v>136.54089999999999</v>
      </c>
      <c r="AV394" s="18">
        <v>864.08240000000001</v>
      </c>
      <c r="AW394" s="18">
        <v>518.65899999999999</v>
      </c>
      <c r="AX394" s="18">
        <v>1382.7413999999999</v>
      </c>
      <c r="AY394" s="18">
        <v>0</v>
      </c>
      <c r="AZ394" s="18">
        <v>206.84790000000001</v>
      </c>
      <c r="BA394" s="18">
        <v>0</v>
      </c>
      <c r="BB394" s="18">
        <f>Table2[[#This Row],[MRT Savings
Through Current FY]]+Table2[[#This Row],[MRT Savings
Next FY &amp; After]]</f>
        <v>206.84790000000001</v>
      </c>
      <c r="BC394" s="18">
        <v>0</v>
      </c>
      <c r="BD394" s="18">
        <v>65.757000000000005</v>
      </c>
      <c r="BE394" s="18">
        <v>0</v>
      </c>
      <c r="BF394" s="18">
        <f>Table2[[#This Row],[ST Savings
Through Current FY]]+Table2[[#This Row],[ST Savings
Next FY &amp; After]]</f>
        <v>65.757000000000005</v>
      </c>
      <c r="BG394" s="18">
        <v>0</v>
      </c>
      <c r="BH394" s="18">
        <v>0</v>
      </c>
      <c r="BI394" s="18">
        <v>0</v>
      </c>
      <c r="BJ394" s="18">
        <f>Table2[[#This Row],[Energy Savings
Through Current FY]]+Table2[[#This Row],[Energy Savings
Next FY &amp; After]]</f>
        <v>0</v>
      </c>
      <c r="BK394" s="18">
        <v>0</v>
      </c>
      <c r="BL394" s="18">
        <v>38.081400000000002</v>
      </c>
      <c r="BM394" s="18">
        <v>0</v>
      </c>
      <c r="BN394" s="18">
        <f>Table2[[#This Row],[Bond Savings
Through Current FY]]+Table2[[#This Row],[Bond Savings
Next FY &amp; After]]</f>
        <v>38.081400000000002</v>
      </c>
      <c r="BO394" s="18">
        <v>136.54089999999999</v>
      </c>
      <c r="BP394" s="18">
        <v>1174.7687000000001</v>
      </c>
      <c r="BQ394" s="18">
        <v>518.65899999999999</v>
      </c>
      <c r="BR394" s="18">
        <f>Table2[[#This Row],[Total Savings
Through Current FY]]+Table2[[#This Row],[Total Savings
Next FY &amp; After]]</f>
        <v>1693.4277000000002</v>
      </c>
      <c r="BS394" s="18">
        <v>0</v>
      </c>
      <c r="BT394" s="18">
        <v>0</v>
      </c>
      <c r="BU394" s="18">
        <v>0</v>
      </c>
      <c r="BV394" s="18">
        <f>Table2[[#This Row],[Recapture, Cancellation, or Reduction
Through Current FY]]+Table2[[#This Row],[Recapture, Cancellation, or Reduction
Next FY &amp; After]]</f>
        <v>0</v>
      </c>
      <c r="BW394" s="18">
        <v>0</v>
      </c>
      <c r="BX394" s="18">
        <v>0</v>
      </c>
      <c r="BY394" s="18">
        <v>0</v>
      </c>
      <c r="BZ394" s="18">
        <f>Table2[[#This Row],[Penalty Paid
Through Current FY]]+Table2[[#This Row],[Penalty Paid
Next FY &amp; After]]</f>
        <v>0</v>
      </c>
      <c r="CA394" s="18">
        <v>0</v>
      </c>
      <c r="CB394" s="18">
        <v>0</v>
      </c>
      <c r="CC394" s="18">
        <v>0</v>
      </c>
      <c r="CD394" s="18">
        <f>Table2[[#This Row],[Total Recapture &amp; Penalties
Through Current FY]]+Table2[[#This Row],[Total Recapture &amp; Penalties
Next FY &amp; After]]</f>
        <v>0</v>
      </c>
      <c r="CE394" s="18">
        <v>123.7304</v>
      </c>
      <c r="CF394" s="18">
        <v>6011.7088000000003</v>
      </c>
      <c r="CG394" s="18">
        <v>469.99790000000002</v>
      </c>
      <c r="CH394" s="18">
        <f>Table2[[#This Row],[Total Net Tax Revenue Generated
Through Current FY]]+Table2[[#This Row],[Total Net Tax Revenue Generated
Next FY &amp; After]]</f>
        <v>6481.7067000000006</v>
      </c>
      <c r="CI394" s="18">
        <v>0</v>
      </c>
      <c r="CJ394" s="18">
        <v>0</v>
      </c>
      <c r="CK394" s="18">
        <v>0</v>
      </c>
      <c r="CL394" s="18">
        <v>0</v>
      </c>
      <c r="CM394" s="43">
        <v>13</v>
      </c>
      <c r="CN394" s="43">
        <v>0</v>
      </c>
      <c r="CO394" s="43">
        <v>0</v>
      </c>
      <c r="CP394" s="43">
        <v>0</v>
      </c>
      <c r="CQ394" s="43">
        <f>Table2[[#This Row],[Total Number of Industrial Jobs]]+Table2[[#This Row],[Total Number of Restaurant Jobs]]+Table2[[#This Row],[Total Number of Retail Jobs]]+Table2[[#This Row],[Total Number of Other Jobs]]</f>
        <v>13</v>
      </c>
      <c r="CR394" s="43">
        <v>13</v>
      </c>
      <c r="CS394" s="43">
        <v>0</v>
      </c>
      <c r="CT394" s="43">
        <v>0</v>
      </c>
      <c r="CU394" s="43">
        <v>0</v>
      </c>
      <c r="CV394" s="43">
        <f>Table2[[#This Row],[Number of Industrial Jobs Earning a Living Wage or more]]+Table2[[#This Row],[Number of Restaurant Jobs Earning a Living Wage or more]]+Table2[[#This Row],[Number of Retail Jobs Earning a Living Wage or more]]+Table2[[#This Row],[Number of Other Jobs Earning a Living Wage or more]]</f>
        <v>13</v>
      </c>
      <c r="CW394" s="47">
        <v>100</v>
      </c>
      <c r="CX394" s="47">
        <v>0</v>
      </c>
      <c r="CY394" s="47">
        <v>0</v>
      </c>
      <c r="CZ394" s="47">
        <v>0</v>
      </c>
      <c r="DA394" s="42">
        <v>1</v>
      </c>
      <c r="DB394" s="4"/>
      <c r="DE394" s="3"/>
      <c r="DF394" s="4"/>
      <c r="DG394" s="4"/>
      <c r="DH394" s="11"/>
      <c r="DI394" s="3"/>
      <c r="DJ394" s="1"/>
      <c r="DK394" s="1"/>
      <c r="DL394" s="1"/>
    </row>
    <row r="395" spans="1:116" x14ac:dyDescent="0.2">
      <c r="A395" s="12">
        <v>92947</v>
      </c>
      <c r="B395" s="14" t="s">
        <v>337</v>
      </c>
      <c r="C395" s="15" t="s">
        <v>1563</v>
      </c>
      <c r="D395" s="15" t="s">
        <v>339</v>
      </c>
      <c r="E395" s="25" t="s">
        <v>1675</v>
      </c>
      <c r="F395" s="26" t="s">
        <v>13</v>
      </c>
      <c r="G395" s="16">
        <v>2585000</v>
      </c>
      <c r="H395" s="14" t="s">
        <v>22</v>
      </c>
      <c r="I395" s="14" t="s">
        <v>338</v>
      </c>
      <c r="J395" s="12">
        <v>26</v>
      </c>
      <c r="K395" s="14" t="s">
        <v>20</v>
      </c>
      <c r="L395" s="15" t="s">
        <v>2061</v>
      </c>
      <c r="M395" s="15" t="s">
        <v>1948</v>
      </c>
      <c r="N395" s="15">
        <v>22000</v>
      </c>
      <c r="O395" s="15">
        <v>16025</v>
      </c>
      <c r="P395" s="13">
        <v>0</v>
      </c>
      <c r="Q395" s="13">
        <v>9</v>
      </c>
      <c r="R395" s="13">
        <v>0</v>
      </c>
      <c r="S395" s="13">
        <v>0</v>
      </c>
      <c r="T395" s="13">
        <v>1</v>
      </c>
      <c r="U395" s="13">
        <v>0</v>
      </c>
      <c r="V395" s="13">
        <v>8</v>
      </c>
      <c r="W395" s="13">
        <v>0</v>
      </c>
      <c r="X395" s="13">
        <v>0</v>
      </c>
      <c r="Y395" s="13">
        <v>9</v>
      </c>
      <c r="Z395" s="13">
        <v>8</v>
      </c>
      <c r="AA395" s="13">
        <v>55.555555555555557</v>
      </c>
      <c r="AB395" s="13" t="s">
        <v>16</v>
      </c>
      <c r="AC395" s="13" t="s">
        <v>17</v>
      </c>
      <c r="AD395" s="17">
        <v>0</v>
      </c>
      <c r="AE395" s="13">
        <v>0</v>
      </c>
      <c r="AF395" s="13">
        <v>0</v>
      </c>
      <c r="AG395" s="13">
        <v>0</v>
      </c>
      <c r="AH395" s="13">
        <v>0</v>
      </c>
      <c r="AI395" s="18">
        <v>141.29730000000001</v>
      </c>
      <c r="AJ395" s="18">
        <v>1900.375</v>
      </c>
      <c r="AK395" s="18">
        <v>266.27420000000001</v>
      </c>
      <c r="AL395" s="27">
        <f>Table2[[#This Row],[Direct Tax Revenue
Through Current FY]]+Table2[[#This Row],[Direct Tax Revenue
Next FY &amp; After]]</f>
        <v>2166.6491999999998</v>
      </c>
      <c r="AM395" s="18">
        <v>61.513300000000001</v>
      </c>
      <c r="AN395" s="18">
        <v>1157.2122999999999</v>
      </c>
      <c r="AO395" s="18">
        <v>115.92140000000001</v>
      </c>
      <c r="AP395" s="18">
        <f>Table2[[#This Row],[Indirect  &amp; Induced Tax Revenue
Through Current FY]]+Table2[[#This Row],[Indirect  &amp; Induced Tax Revenue
Next FY &amp; After]]</f>
        <v>1273.1336999999999</v>
      </c>
      <c r="AQ395" s="18">
        <v>202.81059999999999</v>
      </c>
      <c r="AR395" s="18">
        <v>3057.5873000000001</v>
      </c>
      <c r="AS395" s="18">
        <v>382.19560000000001</v>
      </c>
      <c r="AT395" s="18">
        <f>Table2[[#This Row],[Total Tax Revenue Generated
Through Current FY]]+Table2[[#This Row],[Total Tax Revenues Generated 
Next FY &amp; After]]</f>
        <v>3439.7829000000002</v>
      </c>
      <c r="AU395" s="18">
        <f>VLOOKUP(A:A,[1]AssistancePivot!$1:$1048576,86,FALSE)</f>
        <v>42.521500000000003</v>
      </c>
      <c r="AV395" s="18">
        <v>215.3887</v>
      </c>
      <c r="AW395" s="18">
        <v>80.131600000000006</v>
      </c>
      <c r="AX395" s="18">
        <v>295.52030000000002</v>
      </c>
      <c r="AY395" s="18">
        <v>0</v>
      </c>
      <c r="AZ395" s="18">
        <v>26.317499999999999</v>
      </c>
      <c r="BA395" s="18">
        <v>0</v>
      </c>
      <c r="BB395" s="18">
        <f>Table2[[#This Row],[MRT Savings
Through Current FY]]+Table2[[#This Row],[MRT Savings
Next FY &amp; After]]</f>
        <v>26.317499999999999</v>
      </c>
      <c r="BC395" s="18">
        <v>0</v>
      </c>
      <c r="BD395" s="18">
        <v>4.0618999999999996</v>
      </c>
      <c r="BE395" s="18">
        <v>0</v>
      </c>
      <c r="BF395" s="18">
        <f>Table2[[#This Row],[ST Savings
Through Current FY]]+Table2[[#This Row],[ST Savings
Next FY &amp; After]]</f>
        <v>4.0618999999999996</v>
      </c>
      <c r="BG395" s="18">
        <v>0</v>
      </c>
      <c r="BH395" s="18">
        <v>0</v>
      </c>
      <c r="BI395" s="18">
        <v>0</v>
      </c>
      <c r="BJ395" s="18">
        <f>Table2[[#This Row],[Energy Savings
Through Current FY]]+Table2[[#This Row],[Energy Savings
Next FY &amp; After]]</f>
        <v>0</v>
      </c>
      <c r="BK395" s="18">
        <v>0</v>
      </c>
      <c r="BL395" s="18">
        <v>0</v>
      </c>
      <c r="BM395" s="18">
        <v>0</v>
      </c>
      <c r="BN395" s="18">
        <f>Table2[[#This Row],[Bond Savings
Through Current FY]]+Table2[[#This Row],[Bond Savings
Next FY &amp; After]]</f>
        <v>0</v>
      </c>
      <c r="BO395" s="18">
        <v>42.521500000000003</v>
      </c>
      <c r="BP395" s="18">
        <v>245.7681</v>
      </c>
      <c r="BQ395" s="18">
        <v>80.131600000000006</v>
      </c>
      <c r="BR395" s="18">
        <f>Table2[[#This Row],[Total Savings
Through Current FY]]+Table2[[#This Row],[Total Savings
Next FY &amp; After]]</f>
        <v>325.8997</v>
      </c>
      <c r="BS395" s="18">
        <v>0</v>
      </c>
      <c r="BT395" s="18">
        <v>0</v>
      </c>
      <c r="BU395" s="18">
        <v>0</v>
      </c>
      <c r="BV395" s="18">
        <f>Table2[[#This Row],[Recapture, Cancellation, or Reduction
Through Current FY]]+Table2[[#This Row],[Recapture, Cancellation, or Reduction
Next FY &amp; After]]</f>
        <v>0</v>
      </c>
      <c r="BW395" s="18">
        <v>0</v>
      </c>
      <c r="BX395" s="18">
        <v>0</v>
      </c>
      <c r="BY395" s="18">
        <v>0</v>
      </c>
      <c r="BZ395" s="18">
        <f>Table2[[#This Row],[Penalty Paid
Through Current FY]]+Table2[[#This Row],[Penalty Paid
Next FY &amp; After]]</f>
        <v>0</v>
      </c>
      <c r="CA395" s="18">
        <v>0</v>
      </c>
      <c r="CB395" s="18">
        <v>0</v>
      </c>
      <c r="CC395" s="18">
        <v>0</v>
      </c>
      <c r="CD395" s="18">
        <f>Table2[[#This Row],[Total Recapture &amp; Penalties
Through Current FY]]+Table2[[#This Row],[Total Recapture &amp; Penalties
Next FY &amp; After]]</f>
        <v>0</v>
      </c>
      <c r="CE395" s="18">
        <v>160.28909999999999</v>
      </c>
      <c r="CF395" s="18">
        <v>2811.8191999999999</v>
      </c>
      <c r="CG395" s="18">
        <v>302.06400000000002</v>
      </c>
      <c r="CH395" s="18">
        <f>Table2[[#This Row],[Total Net Tax Revenue Generated
Through Current FY]]+Table2[[#This Row],[Total Net Tax Revenue Generated
Next FY &amp; After]]</f>
        <v>3113.8831999999998</v>
      </c>
      <c r="CI395" s="18">
        <v>0</v>
      </c>
      <c r="CJ395" s="18">
        <v>0</v>
      </c>
      <c r="CK395" s="18">
        <v>0</v>
      </c>
      <c r="CL395" s="18">
        <v>0</v>
      </c>
      <c r="CM395" s="43">
        <v>0</v>
      </c>
      <c r="CN395" s="43">
        <v>0</v>
      </c>
      <c r="CO395" s="43">
        <v>0</v>
      </c>
      <c r="CP395" s="43">
        <v>9</v>
      </c>
      <c r="CQ395" s="43">
        <f>Table2[[#This Row],[Total Number of Industrial Jobs]]+Table2[[#This Row],[Total Number of Restaurant Jobs]]+Table2[[#This Row],[Total Number of Retail Jobs]]+Table2[[#This Row],[Total Number of Other Jobs]]</f>
        <v>9</v>
      </c>
      <c r="CR395" s="43">
        <v>0</v>
      </c>
      <c r="CS395" s="43">
        <v>0</v>
      </c>
      <c r="CT395" s="43">
        <v>0</v>
      </c>
      <c r="CU395" s="43">
        <v>9</v>
      </c>
      <c r="CV395" s="43">
        <f>Table2[[#This Row],[Number of Industrial Jobs Earning a Living Wage or more]]+Table2[[#This Row],[Number of Restaurant Jobs Earning a Living Wage or more]]+Table2[[#This Row],[Number of Retail Jobs Earning a Living Wage or more]]+Table2[[#This Row],[Number of Other Jobs Earning a Living Wage or more]]</f>
        <v>9</v>
      </c>
      <c r="CW395" s="47">
        <v>0</v>
      </c>
      <c r="CX395" s="47">
        <v>0</v>
      </c>
      <c r="CY395" s="47">
        <v>0</v>
      </c>
      <c r="CZ395" s="47">
        <v>100</v>
      </c>
      <c r="DA395" s="42">
        <v>1</v>
      </c>
      <c r="DB395" s="4"/>
      <c r="DE395" s="3"/>
      <c r="DF395" s="4"/>
      <c r="DG395" s="4"/>
      <c r="DH395" s="11"/>
      <c r="DI395" s="3"/>
      <c r="DJ395" s="1"/>
      <c r="DK395" s="1"/>
      <c r="DL395" s="1"/>
    </row>
    <row r="396" spans="1:116" x14ac:dyDescent="0.2">
      <c r="A396" s="12">
        <v>92275</v>
      </c>
      <c r="B396" s="14" t="s">
        <v>61</v>
      </c>
      <c r="C396" s="15" t="s">
        <v>1514</v>
      </c>
      <c r="D396" s="15" t="s">
        <v>63</v>
      </c>
      <c r="E396" s="25" t="s">
        <v>1661</v>
      </c>
      <c r="F396" s="26" t="s">
        <v>13</v>
      </c>
      <c r="G396" s="16">
        <v>11500000</v>
      </c>
      <c r="H396" s="14" t="s">
        <v>64</v>
      </c>
      <c r="I396" s="14" t="s">
        <v>62</v>
      </c>
      <c r="J396" s="12">
        <v>22</v>
      </c>
      <c r="K396" s="14" t="s">
        <v>20</v>
      </c>
      <c r="L396" s="15" t="s">
        <v>1949</v>
      </c>
      <c r="M396" s="15" t="s">
        <v>1902</v>
      </c>
      <c r="N396" s="15">
        <v>479100</v>
      </c>
      <c r="O396" s="15">
        <v>450666</v>
      </c>
      <c r="P396" s="13">
        <v>616</v>
      </c>
      <c r="Q396" s="13">
        <v>89</v>
      </c>
      <c r="R396" s="13">
        <v>0</v>
      </c>
      <c r="S396" s="13">
        <v>4</v>
      </c>
      <c r="T396" s="13">
        <v>0</v>
      </c>
      <c r="U396" s="13">
        <v>0</v>
      </c>
      <c r="V396" s="13">
        <v>332</v>
      </c>
      <c r="W396" s="13">
        <v>0</v>
      </c>
      <c r="X396" s="13">
        <v>0</v>
      </c>
      <c r="Y396" s="13">
        <v>336</v>
      </c>
      <c r="Z396" s="13">
        <v>334</v>
      </c>
      <c r="AA396" s="13">
        <v>70.238095238095227</v>
      </c>
      <c r="AB396" s="13" t="s">
        <v>16</v>
      </c>
      <c r="AC396" s="13" t="s">
        <v>17</v>
      </c>
      <c r="AD396" s="17">
        <v>76</v>
      </c>
      <c r="AE396" s="13">
        <v>0</v>
      </c>
      <c r="AF396" s="13">
        <v>5</v>
      </c>
      <c r="AG396" s="13">
        <v>62</v>
      </c>
      <c r="AH396" s="13">
        <v>193</v>
      </c>
      <c r="AI396" s="18">
        <v>5617.3005999999996</v>
      </c>
      <c r="AJ396" s="18">
        <v>59362.591899999999</v>
      </c>
      <c r="AK396" s="18">
        <v>11136.542799999999</v>
      </c>
      <c r="AL396" s="27">
        <f>Table2[[#This Row],[Direct Tax Revenue
Through Current FY]]+Table2[[#This Row],[Direct Tax Revenue
Next FY &amp; After]]</f>
        <v>70499.134699999995</v>
      </c>
      <c r="AM396" s="18">
        <v>3333.2507000000001</v>
      </c>
      <c r="AN396" s="18">
        <v>43443.435899999997</v>
      </c>
      <c r="AO396" s="18">
        <v>6608.3149000000003</v>
      </c>
      <c r="AP396" s="18">
        <f>Table2[[#This Row],[Indirect  &amp; Induced Tax Revenue
Through Current FY]]+Table2[[#This Row],[Indirect  &amp; Induced Tax Revenue
Next FY &amp; After]]</f>
        <v>50051.750799999994</v>
      </c>
      <c r="AQ396" s="18">
        <v>8950.5512999999992</v>
      </c>
      <c r="AR396" s="18">
        <v>102806.0278</v>
      </c>
      <c r="AS396" s="18">
        <v>17744.8577</v>
      </c>
      <c r="AT396" s="18">
        <f>Table2[[#This Row],[Total Tax Revenue Generated
Through Current FY]]+Table2[[#This Row],[Total Tax Revenues Generated 
Next FY &amp; After]]</f>
        <v>120550.8855</v>
      </c>
      <c r="AU396" s="18">
        <f>VLOOKUP(A:A,[1]AssistancePivot!$1:$1048576,86,FALSE)</f>
        <v>1000.5328</v>
      </c>
      <c r="AV396" s="18">
        <v>6513.0037000000002</v>
      </c>
      <c r="AW396" s="18">
        <v>1983.5998</v>
      </c>
      <c r="AX396" s="18">
        <v>8496.6035000000011</v>
      </c>
      <c r="AY396" s="18">
        <v>0</v>
      </c>
      <c r="AZ396" s="18">
        <v>0</v>
      </c>
      <c r="BA396" s="18">
        <v>0</v>
      </c>
      <c r="BB396" s="18">
        <f>Table2[[#This Row],[MRT Savings
Through Current FY]]+Table2[[#This Row],[MRT Savings
Next FY &amp; After]]</f>
        <v>0</v>
      </c>
      <c r="BC396" s="18">
        <v>0</v>
      </c>
      <c r="BD396" s="18">
        <v>33.244300000000003</v>
      </c>
      <c r="BE396" s="18">
        <v>141.26079999999999</v>
      </c>
      <c r="BF396" s="18">
        <f>Table2[[#This Row],[ST Savings
Through Current FY]]+Table2[[#This Row],[ST Savings
Next FY &amp; After]]</f>
        <v>174.5051</v>
      </c>
      <c r="BG396" s="18">
        <v>0</v>
      </c>
      <c r="BH396" s="18">
        <v>36.444400000000002</v>
      </c>
      <c r="BI396" s="18">
        <v>0</v>
      </c>
      <c r="BJ396" s="18">
        <f>Table2[[#This Row],[Energy Savings
Through Current FY]]+Table2[[#This Row],[Energy Savings
Next FY &amp; After]]</f>
        <v>36.444400000000002</v>
      </c>
      <c r="BK396" s="18">
        <v>0</v>
      </c>
      <c r="BL396" s="18">
        <v>0</v>
      </c>
      <c r="BM396" s="18">
        <v>0</v>
      </c>
      <c r="BN396" s="18">
        <f>Table2[[#This Row],[Bond Savings
Through Current FY]]+Table2[[#This Row],[Bond Savings
Next FY &amp; After]]</f>
        <v>0</v>
      </c>
      <c r="BO396" s="18">
        <v>1000.5328</v>
      </c>
      <c r="BP396" s="18">
        <v>6582.6923999999999</v>
      </c>
      <c r="BQ396" s="18">
        <v>2124.8606</v>
      </c>
      <c r="BR396" s="18">
        <f>Table2[[#This Row],[Total Savings
Through Current FY]]+Table2[[#This Row],[Total Savings
Next FY &amp; After]]</f>
        <v>8707.5529999999999</v>
      </c>
      <c r="BS396" s="18">
        <v>0</v>
      </c>
      <c r="BT396" s="18">
        <v>0</v>
      </c>
      <c r="BU396" s="18">
        <v>0</v>
      </c>
      <c r="BV396" s="18">
        <f>Table2[[#This Row],[Recapture, Cancellation, or Reduction
Through Current FY]]+Table2[[#This Row],[Recapture, Cancellation, or Reduction
Next FY &amp; After]]</f>
        <v>0</v>
      </c>
      <c r="BW396" s="18">
        <v>0</v>
      </c>
      <c r="BX396" s="18">
        <v>0</v>
      </c>
      <c r="BY396" s="18">
        <v>0</v>
      </c>
      <c r="BZ396" s="18">
        <f>Table2[[#This Row],[Penalty Paid
Through Current FY]]+Table2[[#This Row],[Penalty Paid
Next FY &amp; After]]</f>
        <v>0</v>
      </c>
      <c r="CA396" s="18">
        <v>0</v>
      </c>
      <c r="CB396" s="18">
        <v>0</v>
      </c>
      <c r="CC396" s="18">
        <v>0</v>
      </c>
      <c r="CD396" s="18">
        <f>Table2[[#This Row],[Total Recapture &amp; Penalties
Through Current FY]]+Table2[[#This Row],[Total Recapture &amp; Penalties
Next FY &amp; After]]</f>
        <v>0</v>
      </c>
      <c r="CE396" s="18">
        <v>7950.0185000000001</v>
      </c>
      <c r="CF396" s="18">
        <v>96223.335399999996</v>
      </c>
      <c r="CG396" s="18">
        <v>15619.997100000001</v>
      </c>
      <c r="CH396" s="18">
        <f>Table2[[#This Row],[Total Net Tax Revenue Generated
Through Current FY]]+Table2[[#This Row],[Total Net Tax Revenue Generated
Next FY &amp; After]]</f>
        <v>111843.33249999999</v>
      </c>
      <c r="CI396" s="18">
        <v>0</v>
      </c>
      <c r="CJ396" s="18">
        <v>0</v>
      </c>
      <c r="CK396" s="18">
        <v>0</v>
      </c>
      <c r="CL396" s="18">
        <v>0</v>
      </c>
      <c r="CM396" s="43">
        <v>287</v>
      </c>
      <c r="CN396" s="43">
        <v>0</v>
      </c>
      <c r="CO396" s="43">
        <v>0</v>
      </c>
      <c r="CP396" s="43">
        <v>49</v>
      </c>
      <c r="CQ396" s="43">
        <f>Table2[[#This Row],[Total Number of Industrial Jobs]]+Table2[[#This Row],[Total Number of Restaurant Jobs]]+Table2[[#This Row],[Total Number of Retail Jobs]]+Table2[[#This Row],[Total Number of Other Jobs]]</f>
        <v>336</v>
      </c>
      <c r="CR396" s="43">
        <v>287</v>
      </c>
      <c r="CS396" s="43">
        <v>0</v>
      </c>
      <c r="CT396" s="43">
        <v>0</v>
      </c>
      <c r="CU396" s="43">
        <v>49</v>
      </c>
      <c r="CV396" s="43">
        <f>Table2[[#This Row],[Number of Industrial Jobs Earning a Living Wage or more]]+Table2[[#This Row],[Number of Restaurant Jobs Earning a Living Wage or more]]+Table2[[#This Row],[Number of Retail Jobs Earning a Living Wage or more]]+Table2[[#This Row],[Number of Other Jobs Earning a Living Wage or more]]</f>
        <v>336</v>
      </c>
      <c r="CW396" s="47">
        <v>100</v>
      </c>
      <c r="CX396" s="47">
        <v>0</v>
      </c>
      <c r="CY396" s="47">
        <v>0</v>
      </c>
      <c r="CZ396" s="47">
        <v>100</v>
      </c>
      <c r="DA396" s="42">
        <v>1</v>
      </c>
      <c r="DB396" s="4"/>
      <c r="DE396" s="3"/>
      <c r="DF396" s="4"/>
      <c r="DG396" s="4"/>
      <c r="DH396" s="11"/>
      <c r="DI396" s="3"/>
      <c r="DJ396" s="1"/>
      <c r="DK396" s="1"/>
      <c r="DL396" s="1"/>
    </row>
    <row r="397" spans="1:116" x14ac:dyDescent="0.2">
      <c r="A397" s="12">
        <v>94037</v>
      </c>
      <c r="B397" s="14" t="s">
        <v>817</v>
      </c>
      <c r="C397" s="15" t="s">
        <v>1524</v>
      </c>
      <c r="D397" s="15" t="s">
        <v>819</v>
      </c>
      <c r="E397" s="25" t="s">
        <v>1745</v>
      </c>
      <c r="F397" s="26" t="s">
        <v>477</v>
      </c>
      <c r="G397" s="16">
        <v>28900000</v>
      </c>
      <c r="H397" s="14" t="s">
        <v>91</v>
      </c>
      <c r="I397" s="14" t="s">
        <v>818</v>
      </c>
      <c r="J397" s="12">
        <v>45</v>
      </c>
      <c r="K397" s="14" t="s">
        <v>94</v>
      </c>
      <c r="L397" s="15" t="s">
        <v>2238</v>
      </c>
      <c r="M397" s="15" t="s">
        <v>1960</v>
      </c>
      <c r="N397" s="15">
        <v>9819</v>
      </c>
      <c r="O397" s="15">
        <v>67227</v>
      </c>
      <c r="P397" s="13">
        <v>42</v>
      </c>
      <c r="Q397" s="13">
        <v>21</v>
      </c>
      <c r="R397" s="13">
        <v>0</v>
      </c>
      <c r="S397" s="13">
        <v>1</v>
      </c>
      <c r="T397" s="13">
        <v>15</v>
      </c>
      <c r="U397" s="13">
        <v>2</v>
      </c>
      <c r="V397" s="13">
        <v>150</v>
      </c>
      <c r="W397" s="13">
        <v>2</v>
      </c>
      <c r="X397" s="13">
        <v>0</v>
      </c>
      <c r="Y397" s="13">
        <v>170</v>
      </c>
      <c r="Z397" s="13">
        <v>161</v>
      </c>
      <c r="AA397" s="13">
        <v>71.17647058823529</v>
      </c>
      <c r="AB397" s="13" t="s">
        <v>16</v>
      </c>
      <c r="AC397" s="13" t="s">
        <v>17</v>
      </c>
      <c r="AD397" s="17">
        <v>0</v>
      </c>
      <c r="AE397" s="13">
        <v>0</v>
      </c>
      <c r="AF397" s="13">
        <v>0</v>
      </c>
      <c r="AG397" s="13">
        <v>0</v>
      </c>
      <c r="AH397" s="13">
        <v>0</v>
      </c>
      <c r="AI397" s="18">
        <v>318.8159</v>
      </c>
      <c r="AJ397" s="18">
        <v>2629.6100999999999</v>
      </c>
      <c r="AK397" s="18">
        <v>3555.1064000000001</v>
      </c>
      <c r="AL397" s="27">
        <f>Table2[[#This Row],[Direct Tax Revenue
Through Current FY]]+Table2[[#This Row],[Direct Tax Revenue
Next FY &amp; After]]</f>
        <v>6184.7165000000005</v>
      </c>
      <c r="AM397" s="18">
        <v>597.75040000000001</v>
      </c>
      <c r="AN397" s="18">
        <v>4394.6467000000002</v>
      </c>
      <c r="AO397" s="18">
        <v>6665.4937</v>
      </c>
      <c r="AP397" s="18">
        <f>Table2[[#This Row],[Indirect  &amp; Induced Tax Revenue
Through Current FY]]+Table2[[#This Row],[Indirect  &amp; Induced Tax Revenue
Next FY &amp; After]]</f>
        <v>11060.1404</v>
      </c>
      <c r="AQ397" s="18">
        <v>916.56629999999996</v>
      </c>
      <c r="AR397" s="18">
        <v>7024.2568000000001</v>
      </c>
      <c r="AS397" s="18">
        <v>10220.6001</v>
      </c>
      <c r="AT397" s="18">
        <f>Table2[[#This Row],[Total Tax Revenue Generated
Through Current FY]]+Table2[[#This Row],[Total Tax Revenues Generated 
Next FY &amp; After]]</f>
        <v>17244.856899999999</v>
      </c>
      <c r="AU397" s="18">
        <f>VLOOKUP(A:A,[1]AssistancePivot!$1:$1048576,86,FALSE)</f>
        <v>0</v>
      </c>
      <c r="AV397" s="18">
        <v>0</v>
      </c>
      <c r="AW397" s="18">
        <v>0</v>
      </c>
      <c r="AX397" s="18">
        <v>0</v>
      </c>
      <c r="AY397" s="18">
        <v>0</v>
      </c>
      <c r="AZ397" s="18">
        <v>473.38200000000001</v>
      </c>
      <c r="BA397" s="18">
        <v>0</v>
      </c>
      <c r="BB397" s="18">
        <f>Table2[[#This Row],[MRT Savings
Through Current FY]]+Table2[[#This Row],[MRT Savings
Next FY &amp; After]]</f>
        <v>473.38200000000001</v>
      </c>
      <c r="BC397" s="18">
        <v>0</v>
      </c>
      <c r="BD397" s="18">
        <v>0</v>
      </c>
      <c r="BE397" s="18">
        <v>0</v>
      </c>
      <c r="BF397" s="18">
        <f>Table2[[#This Row],[ST Savings
Through Current FY]]+Table2[[#This Row],[ST Savings
Next FY &amp; After]]</f>
        <v>0</v>
      </c>
      <c r="BG397" s="18">
        <v>0</v>
      </c>
      <c r="BH397" s="18">
        <v>0</v>
      </c>
      <c r="BI397" s="18">
        <v>0</v>
      </c>
      <c r="BJ397" s="18">
        <f>Table2[[#This Row],[Energy Savings
Through Current FY]]+Table2[[#This Row],[Energy Savings
Next FY &amp; After]]</f>
        <v>0</v>
      </c>
      <c r="BK397" s="18">
        <v>15.278</v>
      </c>
      <c r="BL397" s="18">
        <v>108.1574</v>
      </c>
      <c r="BM397" s="18">
        <v>120.25620000000001</v>
      </c>
      <c r="BN397" s="18">
        <f>Table2[[#This Row],[Bond Savings
Through Current FY]]+Table2[[#This Row],[Bond Savings
Next FY &amp; After]]</f>
        <v>228.4136</v>
      </c>
      <c r="BO397" s="18">
        <v>15.278</v>
      </c>
      <c r="BP397" s="18">
        <v>581.5394</v>
      </c>
      <c r="BQ397" s="18">
        <v>120.25620000000001</v>
      </c>
      <c r="BR397" s="18">
        <f>Table2[[#This Row],[Total Savings
Through Current FY]]+Table2[[#This Row],[Total Savings
Next FY &amp; After]]</f>
        <v>701.79560000000004</v>
      </c>
      <c r="BS397" s="18">
        <v>0</v>
      </c>
      <c r="BT397" s="18">
        <v>0</v>
      </c>
      <c r="BU397" s="18">
        <v>0</v>
      </c>
      <c r="BV397" s="18">
        <f>Table2[[#This Row],[Recapture, Cancellation, or Reduction
Through Current FY]]+Table2[[#This Row],[Recapture, Cancellation, or Reduction
Next FY &amp; After]]</f>
        <v>0</v>
      </c>
      <c r="BW397" s="18">
        <v>0</v>
      </c>
      <c r="BX397" s="18">
        <v>0</v>
      </c>
      <c r="BY397" s="18">
        <v>0</v>
      </c>
      <c r="BZ397" s="18">
        <f>Table2[[#This Row],[Penalty Paid
Through Current FY]]+Table2[[#This Row],[Penalty Paid
Next FY &amp; After]]</f>
        <v>0</v>
      </c>
      <c r="CA397" s="18">
        <v>0</v>
      </c>
      <c r="CB397" s="18">
        <v>0</v>
      </c>
      <c r="CC397" s="18">
        <v>0</v>
      </c>
      <c r="CD397" s="18">
        <f>Table2[[#This Row],[Total Recapture &amp; Penalties
Through Current FY]]+Table2[[#This Row],[Total Recapture &amp; Penalties
Next FY &amp; After]]</f>
        <v>0</v>
      </c>
      <c r="CE397" s="18">
        <v>901.28830000000005</v>
      </c>
      <c r="CF397" s="18">
        <v>6442.7174000000005</v>
      </c>
      <c r="CG397" s="18">
        <v>10100.3439</v>
      </c>
      <c r="CH397" s="18">
        <f>Table2[[#This Row],[Total Net Tax Revenue Generated
Through Current FY]]+Table2[[#This Row],[Total Net Tax Revenue Generated
Next FY &amp; After]]</f>
        <v>16543.061300000001</v>
      </c>
      <c r="CI397" s="18">
        <v>0</v>
      </c>
      <c r="CJ397" s="18">
        <v>0</v>
      </c>
      <c r="CK397" s="18">
        <v>0</v>
      </c>
      <c r="CL397" s="18">
        <v>0</v>
      </c>
      <c r="CM397" s="43">
        <v>0</v>
      </c>
      <c r="CN397" s="43">
        <v>0</v>
      </c>
      <c r="CO397" s="43">
        <v>0</v>
      </c>
      <c r="CP397" s="43">
        <v>170</v>
      </c>
      <c r="CQ397" s="43">
        <f>Table2[[#This Row],[Total Number of Industrial Jobs]]+Table2[[#This Row],[Total Number of Restaurant Jobs]]+Table2[[#This Row],[Total Number of Retail Jobs]]+Table2[[#This Row],[Total Number of Other Jobs]]</f>
        <v>170</v>
      </c>
      <c r="CR397" s="43">
        <v>0</v>
      </c>
      <c r="CS397" s="43">
        <v>0</v>
      </c>
      <c r="CT397" s="43">
        <v>0</v>
      </c>
      <c r="CU397" s="43">
        <v>170</v>
      </c>
      <c r="CV397" s="43">
        <f>Table2[[#This Row],[Number of Industrial Jobs Earning a Living Wage or more]]+Table2[[#This Row],[Number of Restaurant Jobs Earning a Living Wage or more]]+Table2[[#This Row],[Number of Retail Jobs Earning a Living Wage or more]]+Table2[[#This Row],[Number of Other Jobs Earning a Living Wage or more]]</f>
        <v>170</v>
      </c>
      <c r="CW397" s="47">
        <v>0</v>
      </c>
      <c r="CX397" s="47">
        <v>0</v>
      </c>
      <c r="CY397" s="47">
        <v>0</v>
      </c>
      <c r="CZ397" s="47">
        <v>100</v>
      </c>
      <c r="DA397" s="42">
        <v>1</v>
      </c>
      <c r="DB397" s="4"/>
      <c r="DE397" s="3"/>
      <c r="DF397" s="4"/>
      <c r="DG397" s="4"/>
      <c r="DH397" s="11"/>
      <c r="DI397" s="3"/>
      <c r="DJ397" s="1"/>
      <c r="DK397" s="1"/>
      <c r="DL397" s="1"/>
    </row>
    <row r="398" spans="1:116" x14ac:dyDescent="0.2">
      <c r="A398" s="12">
        <v>92934</v>
      </c>
      <c r="B398" s="14" t="s">
        <v>325</v>
      </c>
      <c r="C398" s="15" t="s">
        <v>1560</v>
      </c>
      <c r="D398" s="15" t="s">
        <v>327</v>
      </c>
      <c r="E398" s="25" t="s">
        <v>1668</v>
      </c>
      <c r="F398" s="26" t="s">
        <v>41</v>
      </c>
      <c r="G398" s="16">
        <v>5900000</v>
      </c>
      <c r="H398" s="14" t="s">
        <v>72</v>
      </c>
      <c r="I398" s="14" t="s">
        <v>326</v>
      </c>
      <c r="J398" s="12">
        <v>22</v>
      </c>
      <c r="K398" s="14" t="s">
        <v>20</v>
      </c>
      <c r="L398" s="15" t="s">
        <v>2058</v>
      </c>
      <c r="M398" s="15" t="s">
        <v>2059</v>
      </c>
      <c r="N398" s="15">
        <v>29581</v>
      </c>
      <c r="O398" s="15">
        <v>58136</v>
      </c>
      <c r="P398" s="13">
        <v>44</v>
      </c>
      <c r="Q398" s="13">
        <v>4</v>
      </c>
      <c r="R398" s="13">
        <v>0</v>
      </c>
      <c r="S398" s="13">
        <v>0</v>
      </c>
      <c r="T398" s="13">
        <v>0</v>
      </c>
      <c r="U398" s="13">
        <v>0</v>
      </c>
      <c r="V398" s="13">
        <v>17</v>
      </c>
      <c r="W398" s="13">
        <v>0</v>
      </c>
      <c r="X398" s="13">
        <v>0</v>
      </c>
      <c r="Y398" s="13">
        <v>17</v>
      </c>
      <c r="Z398" s="13">
        <v>17</v>
      </c>
      <c r="AA398" s="13">
        <v>82.35294117647058</v>
      </c>
      <c r="AB398" s="13" t="s">
        <v>16</v>
      </c>
      <c r="AC398" s="13" t="s">
        <v>17</v>
      </c>
      <c r="AD398" s="17">
        <v>0</v>
      </c>
      <c r="AE398" s="13">
        <v>0</v>
      </c>
      <c r="AF398" s="13">
        <v>0</v>
      </c>
      <c r="AG398" s="13">
        <v>0</v>
      </c>
      <c r="AH398" s="13">
        <v>0</v>
      </c>
      <c r="AI398" s="18">
        <v>432.52839999999998</v>
      </c>
      <c r="AJ398" s="18">
        <v>5089.2152999999998</v>
      </c>
      <c r="AK398" s="18">
        <v>815.09690000000001</v>
      </c>
      <c r="AL398" s="27">
        <f>Table2[[#This Row],[Direct Tax Revenue
Through Current FY]]+Table2[[#This Row],[Direct Tax Revenue
Next FY &amp; After]]</f>
        <v>5904.3122000000003</v>
      </c>
      <c r="AM398" s="18">
        <v>144.17240000000001</v>
      </c>
      <c r="AN398" s="18">
        <v>2641.0587999999998</v>
      </c>
      <c r="AO398" s="18">
        <v>271.69200000000001</v>
      </c>
      <c r="AP398" s="18">
        <f>Table2[[#This Row],[Indirect  &amp; Induced Tax Revenue
Through Current FY]]+Table2[[#This Row],[Indirect  &amp; Induced Tax Revenue
Next FY &amp; After]]</f>
        <v>2912.7507999999998</v>
      </c>
      <c r="AQ398" s="18">
        <v>576.70079999999996</v>
      </c>
      <c r="AR398" s="18">
        <v>7730.2740999999996</v>
      </c>
      <c r="AS398" s="18">
        <v>1086.7889</v>
      </c>
      <c r="AT398" s="18">
        <f>Table2[[#This Row],[Total Tax Revenue Generated
Through Current FY]]+Table2[[#This Row],[Total Tax Revenues Generated 
Next FY &amp; After]]</f>
        <v>8817.0630000000001</v>
      </c>
      <c r="AU398" s="18">
        <f>VLOOKUP(A:A,[1]AssistancePivot!$1:$1048576,86,FALSE)</f>
        <v>197.66159999999999</v>
      </c>
      <c r="AV398" s="18">
        <v>1123.0156999999999</v>
      </c>
      <c r="AW398" s="18">
        <v>372.49209999999999</v>
      </c>
      <c r="AX398" s="18">
        <v>1495.5077999999999</v>
      </c>
      <c r="AY398" s="18">
        <v>0</v>
      </c>
      <c r="AZ398" s="18">
        <v>104.96120000000001</v>
      </c>
      <c r="BA398" s="18">
        <v>0</v>
      </c>
      <c r="BB398" s="18">
        <f>Table2[[#This Row],[MRT Savings
Through Current FY]]+Table2[[#This Row],[MRT Savings
Next FY &amp; After]]</f>
        <v>104.96120000000001</v>
      </c>
      <c r="BC398" s="18">
        <v>0</v>
      </c>
      <c r="BD398" s="18">
        <v>97.259299999999996</v>
      </c>
      <c r="BE398" s="18">
        <v>0</v>
      </c>
      <c r="BF398" s="18">
        <f>Table2[[#This Row],[ST Savings
Through Current FY]]+Table2[[#This Row],[ST Savings
Next FY &amp; After]]</f>
        <v>97.259299999999996</v>
      </c>
      <c r="BG398" s="18">
        <v>0</v>
      </c>
      <c r="BH398" s="18">
        <v>0</v>
      </c>
      <c r="BI398" s="18">
        <v>0</v>
      </c>
      <c r="BJ398" s="18">
        <f>Table2[[#This Row],[Energy Savings
Through Current FY]]+Table2[[#This Row],[Energy Savings
Next FY &amp; After]]</f>
        <v>0</v>
      </c>
      <c r="BK398" s="18">
        <v>0</v>
      </c>
      <c r="BL398" s="18">
        <v>6.2606000000000002</v>
      </c>
      <c r="BM398" s="18">
        <v>0</v>
      </c>
      <c r="BN398" s="18">
        <f>Table2[[#This Row],[Bond Savings
Through Current FY]]+Table2[[#This Row],[Bond Savings
Next FY &amp; After]]</f>
        <v>6.2606000000000002</v>
      </c>
      <c r="BO398" s="18">
        <v>197.66159999999999</v>
      </c>
      <c r="BP398" s="18">
        <v>1331.4967999999999</v>
      </c>
      <c r="BQ398" s="18">
        <v>372.49209999999999</v>
      </c>
      <c r="BR398" s="18">
        <f>Table2[[#This Row],[Total Savings
Through Current FY]]+Table2[[#This Row],[Total Savings
Next FY &amp; After]]</f>
        <v>1703.9888999999998</v>
      </c>
      <c r="BS398" s="18">
        <v>0</v>
      </c>
      <c r="BT398" s="18">
        <v>0</v>
      </c>
      <c r="BU398" s="18">
        <v>0</v>
      </c>
      <c r="BV398" s="18">
        <f>Table2[[#This Row],[Recapture, Cancellation, or Reduction
Through Current FY]]+Table2[[#This Row],[Recapture, Cancellation, or Reduction
Next FY &amp; After]]</f>
        <v>0</v>
      </c>
      <c r="BW398" s="18">
        <v>0</v>
      </c>
      <c r="BX398" s="18">
        <v>0</v>
      </c>
      <c r="BY398" s="18">
        <v>0</v>
      </c>
      <c r="BZ398" s="18">
        <f>Table2[[#This Row],[Penalty Paid
Through Current FY]]+Table2[[#This Row],[Penalty Paid
Next FY &amp; After]]</f>
        <v>0</v>
      </c>
      <c r="CA398" s="18">
        <v>0</v>
      </c>
      <c r="CB398" s="18">
        <v>0</v>
      </c>
      <c r="CC398" s="18">
        <v>0</v>
      </c>
      <c r="CD398" s="18">
        <f>Table2[[#This Row],[Total Recapture &amp; Penalties
Through Current FY]]+Table2[[#This Row],[Total Recapture &amp; Penalties
Next FY &amp; After]]</f>
        <v>0</v>
      </c>
      <c r="CE398" s="18">
        <v>379.03919999999999</v>
      </c>
      <c r="CF398" s="18">
        <v>6398.7772999999997</v>
      </c>
      <c r="CG398" s="18">
        <v>714.29679999999996</v>
      </c>
      <c r="CH398" s="18">
        <f>Table2[[#This Row],[Total Net Tax Revenue Generated
Through Current FY]]+Table2[[#This Row],[Total Net Tax Revenue Generated
Next FY &amp; After]]</f>
        <v>7113.0740999999998</v>
      </c>
      <c r="CI398" s="18">
        <v>0</v>
      </c>
      <c r="CJ398" s="18">
        <v>0</v>
      </c>
      <c r="CK398" s="18">
        <v>0</v>
      </c>
      <c r="CL398" s="18">
        <v>0</v>
      </c>
      <c r="CM398" s="43">
        <v>13</v>
      </c>
      <c r="CN398" s="43">
        <v>0</v>
      </c>
      <c r="CO398" s="43">
        <v>0</v>
      </c>
      <c r="CP398" s="43">
        <v>4</v>
      </c>
      <c r="CQ398" s="43">
        <f>Table2[[#This Row],[Total Number of Industrial Jobs]]+Table2[[#This Row],[Total Number of Restaurant Jobs]]+Table2[[#This Row],[Total Number of Retail Jobs]]+Table2[[#This Row],[Total Number of Other Jobs]]</f>
        <v>17</v>
      </c>
      <c r="CR398" s="43">
        <v>13</v>
      </c>
      <c r="CS398" s="43">
        <v>0</v>
      </c>
      <c r="CT398" s="43">
        <v>0</v>
      </c>
      <c r="CU398" s="43">
        <v>4</v>
      </c>
      <c r="CV398" s="43">
        <f>Table2[[#This Row],[Number of Industrial Jobs Earning a Living Wage or more]]+Table2[[#This Row],[Number of Restaurant Jobs Earning a Living Wage or more]]+Table2[[#This Row],[Number of Retail Jobs Earning a Living Wage or more]]+Table2[[#This Row],[Number of Other Jobs Earning a Living Wage or more]]</f>
        <v>17</v>
      </c>
      <c r="CW398" s="47">
        <v>100</v>
      </c>
      <c r="CX398" s="47">
        <v>0</v>
      </c>
      <c r="CY398" s="47">
        <v>0</v>
      </c>
      <c r="CZ398" s="47">
        <v>100</v>
      </c>
      <c r="DA398" s="42">
        <v>1</v>
      </c>
      <c r="DB398" s="4"/>
      <c r="DE398" s="3"/>
      <c r="DF398" s="4"/>
      <c r="DG398" s="4"/>
      <c r="DH398" s="11"/>
      <c r="DI398" s="3"/>
      <c r="DJ398" s="1"/>
      <c r="DK398" s="1"/>
      <c r="DL398" s="1"/>
    </row>
    <row r="399" spans="1:116" x14ac:dyDescent="0.2">
      <c r="A399" s="12">
        <v>92930</v>
      </c>
      <c r="B399" s="14" t="s">
        <v>319</v>
      </c>
      <c r="C399" s="15" t="s">
        <v>1503</v>
      </c>
      <c r="D399" s="15" t="s">
        <v>321</v>
      </c>
      <c r="E399" s="25" t="s">
        <v>1675</v>
      </c>
      <c r="F399" s="26" t="s">
        <v>13</v>
      </c>
      <c r="G399" s="16">
        <v>8000000</v>
      </c>
      <c r="H399" s="14" t="s">
        <v>22</v>
      </c>
      <c r="I399" s="14" t="s">
        <v>320</v>
      </c>
      <c r="J399" s="12">
        <v>13</v>
      </c>
      <c r="K399" s="14" t="s">
        <v>25</v>
      </c>
      <c r="L399" s="15" t="s">
        <v>2055</v>
      </c>
      <c r="M399" s="15" t="s">
        <v>2056</v>
      </c>
      <c r="N399" s="15">
        <v>79000</v>
      </c>
      <c r="O399" s="15">
        <v>51000</v>
      </c>
      <c r="P399" s="13">
        <v>0</v>
      </c>
      <c r="Q399" s="13">
        <v>15</v>
      </c>
      <c r="R399" s="13">
        <v>0</v>
      </c>
      <c r="S399" s="13">
        <v>0</v>
      </c>
      <c r="T399" s="13">
        <v>3</v>
      </c>
      <c r="U399" s="13">
        <v>0</v>
      </c>
      <c r="V399" s="13">
        <v>76</v>
      </c>
      <c r="W399" s="13">
        <v>0</v>
      </c>
      <c r="X399" s="13">
        <v>0</v>
      </c>
      <c r="Y399" s="13">
        <v>79</v>
      </c>
      <c r="Z399" s="13">
        <v>77</v>
      </c>
      <c r="AA399" s="13">
        <v>94.936708860759495</v>
      </c>
      <c r="AB399" s="13" t="s">
        <v>16</v>
      </c>
      <c r="AC399" s="13" t="s">
        <v>17</v>
      </c>
      <c r="AD399" s="17">
        <v>0</v>
      </c>
      <c r="AE399" s="13">
        <v>0</v>
      </c>
      <c r="AF399" s="13">
        <v>0</v>
      </c>
      <c r="AG399" s="13">
        <v>0</v>
      </c>
      <c r="AH399" s="13">
        <v>0</v>
      </c>
      <c r="AI399" s="18">
        <v>893.73249999999996</v>
      </c>
      <c r="AJ399" s="18">
        <v>10705.250599999999</v>
      </c>
      <c r="AK399" s="18">
        <v>1684.2329999999999</v>
      </c>
      <c r="AL399" s="27">
        <f>Table2[[#This Row],[Direct Tax Revenue
Through Current FY]]+Table2[[#This Row],[Direct Tax Revenue
Next FY &amp; After]]</f>
        <v>12389.4836</v>
      </c>
      <c r="AM399" s="18">
        <v>529.43029999999999</v>
      </c>
      <c r="AN399" s="18">
        <v>5452.2934999999998</v>
      </c>
      <c r="AO399" s="18">
        <v>997.7079</v>
      </c>
      <c r="AP399" s="18">
        <f>Table2[[#This Row],[Indirect  &amp; Induced Tax Revenue
Through Current FY]]+Table2[[#This Row],[Indirect  &amp; Induced Tax Revenue
Next FY &amp; After]]</f>
        <v>6450.0014000000001</v>
      </c>
      <c r="AQ399" s="18">
        <v>1423.1628000000001</v>
      </c>
      <c r="AR399" s="18">
        <v>16157.544099999999</v>
      </c>
      <c r="AS399" s="18">
        <v>2681.9409000000001</v>
      </c>
      <c r="AT399" s="18">
        <f>Table2[[#This Row],[Total Tax Revenue Generated
Through Current FY]]+Table2[[#This Row],[Total Tax Revenues Generated 
Next FY &amp; After]]</f>
        <v>18839.485000000001</v>
      </c>
      <c r="AU399" s="18">
        <f>VLOOKUP(A:A,[1]AssistancePivot!$1:$1048576,86,FALSE)</f>
        <v>25.731000000000002</v>
      </c>
      <c r="AV399" s="18">
        <v>543.37249999999995</v>
      </c>
      <c r="AW399" s="18">
        <v>48.489899999999999</v>
      </c>
      <c r="AX399" s="18">
        <v>591.86239999999998</v>
      </c>
      <c r="AY399" s="18">
        <v>0</v>
      </c>
      <c r="AZ399" s="18">
        <v>107.0245</v>
      </c>
      <c r="BA399" s="18">
        <v>0</v>
      </c>
      <c r="BB399" s="18">
        <f>Table2[[#This Row],[MRT Savings
Through Current FY]]+Table2[[#This Row],[MRT Savings
Next FY &amp; After]]</f>
        <v>107.0245</v>
      </c>
      <c r="BC399" s="18">
        <v>0</v>
      </c>
      <c r="BD399" s="18">
        <v>303.78989999999999</v>
      </c>
      <c r="BE399" s="18">
        <v>0</v>
      </c>
      <c r="BF399" s="18">
        <f>Table2[[#This Row],[ST Savings
Through Current FY]]+Table2[[#This Row],[ST Savings
Next FY &amp; After]]</f>
        <v>303.78989999999999</v>
      </c>
      <c r="BG399" s="18">
        <v>0</v>
      </c>
      <c r="BH399" s="18">
        <v>0</v>
      </c>
      <c r="BI399" s="18">
        <v>0</v>
      </c>
      <c r="BJ399" s="18">
        <f>Table2[[#This Row],[Energy Savings
Through Current FY]]+Table2[[#This Row],[Energy Savings
Next FY &amp; After]]</f>
        <v>0</v>
      </c>
      <c r="BK399" s="18">
        <v>0</v>
      </c>
      <c r="BL399" s="18">
        <v>9.7726000000000006</v>
      </c>
      <c r="BM399" s="18">
        <v>0</v>
      </c>
      <c r="BN399" s="18">
        <f>Table2[[#This Row],[Bond Savings
Through Current FY]]+Table2[[#This Row],[Bond Savings
Next FY &amp; After]]</f>
        <v>9.7726000000000006</v>
      </c>
      <c r="BO399" s="18">
        <v>25.731000000000002</v>
      </c>
      <c r="BP399" s="18">
        <v>963.95950000000005</v>
      </c>
      <c r="BQ399" s="18">
        <v>48.489899999999999</v>
      </c>
      <c r="BR399" s="18">
        <f>Table2[[#This Row],[Total Savings
Through Current FY]]+Table2[[#This Row],[Total Savings
Next FY &amp; After]]</f>
        <v>1012.4494000000001</v>
      </c>
      <c r="BS399" s="18">
        <v>0</v>
      </c>
      <c r="BT399" s="18">
        <v>0</v>
      </c>
      <c r="BU399" s="18">
        <v>0</v>
      </c>
      <c r="BV399" s="18">
        <f>Table2[[#This Row],[Recapture, Cancellation, or Reduction
Through Current FY]]+Table2[[#This Row],[Recapture, Cancellation, or Reduction
Next FY &amp; After]]</f>
        <v>0</v>
      </c>
      <c r="BW399" s="18">
        <v>0</v>
      </c>
      <c r="BX399" s="18">
        <v>0</v>
      </c>
      <c r="BY399" s="18">
        <v>0</v>
      </c>
      <c r="BZ399" s="18">
        <f>Table2[[#This Row],[Penalty Paid
Through Current FY]]+Table2[[#This Row],[Penalty Paid
Next FY &amp; After]]</f>
        <v>0</v>
      </c>
      <c r="CA399" s="18">
        <v>0</v>
      </c>
      <c r="CB399" s="18">
        <v>0</v>
      </c>
      <c r="CC399" s="18">
        <v>0</v>
      </c>
      <c r="CD399" s="18">
        <f>Table2[[#This Row],[Total Recapture &amp; Penalties
Through Current FY]]+Table2[[#This Row],[Total Recapture &amp; Penalties
Next FY &amp; After]]</f>
        <v>0</v>
      </c>
      <c r="CE399" s="18">
        <v>1397.4318000000001</v>
      </c>
      <c r="CF399" s="18">
        <v>15193.5846</v>
      </c>
      <c r="CG399" s="18">
        <v>2633.451</v>
      </c>
      <c r="CH399" s="18">
        <f>Table2[[#This Row],[Total Net Tax Revenue Generated
Through Current FY]]+Table2[[#This Row],[Total Net Tax Revenue Generated
Next FY &amp; After]]</f>
        <v>17827.035599999999</v>
      </c>
      <c r="CI399" s="18">
        <v>0</v>
      </c>
      <c r="CJ399" s="18">
        <v>0</v>
      </c>
      <c r="CK399" s="18">
        <v>0</v>
      </c>
      <c r="CL399" s="18">
        <v>0</v>
      </c>
      <c r="CM399" s="43">
        <v>66</v>
      </c>
      <c r="CN399" s="43">
        <v>0</v>
      </c>
      <c r="CO399" s="43">
        <v>0</v>
      </c>
      <c r="CP399" s="43">
        <v>13</v>
      </c>
      <c r="CQ399" s="43">
        <f>Table2[[#This Row],[Total Number of Industrial Jobs]]+Table2[[#This Row],[Total Number of Restaurant Jobs]]+Table2[[#This Row],[Total Number of Retail Jobs]]+Table2[[#This Row],[Total Number of Other Jobs]]</f>
        <v>79</v>
      </c>
      <c r="CR399" s="43">
        <v>66</v>
      </c>
      <c r="CS399" s="43">
        <v>0</v>
      </c>
      <c r="CT399" s="43">
        <v>0</v>
      </c>
      <c r="CU399" s="43">
        <v>13</v>
      </c>
      <c r="CV399" s="43">
        <f>Table2[[#This Row],[Number of Industrial Jobs Earning a Living Wage or more]]+Table2[[#This Row],[Number of Restaurant Jobs Earning a Living Wage or more]]+Table2[[#This Row],[Number of Retail Jobs Earning a Living Wage or more]]+Table2[[#This Row],[Number of Other Jobs Earning a Living Wage or more]]</f>
        <v>79</v>
      </c>
      <c r="CW399" s="47">
        <v>100</v>
      </c>
      <c r="CX399" s="47">
        <v>0</v>
      </c>
      <c r="CY399" s="47">
        <v>0</v>
      </c>
      <c r="CZ399" s="47">
        <v>100</v>
      </c>
      <c r="DA399" s="42">
        <v>1</v>
      </c>
      <c r="DB399" s="4"/>
      <c r="DE399" s="3"/>
      <c r="DF399" s="4"/>
      <c r="DG399" s="4"/>
      <c r="DH399" s="11"/>
      <c r="DI399" s="3"/>
      <c r="DJ399" s="1"/>
      <c r="DK399" s="1"/>
      <c r="DL399" s="1"/>
    </row>
    <row r="400" spans="1:116" x14ac:dyDescent="0.2">
      <c r="A400" s="12">
        <v>92587</v>
      </c>
      <c r="B400" s="14" t="s">
        <v>159</v>
      </c>
      <c r="C400" s="15" t="s">
        <v>1538</v>
      </c>
      <c r="D400" s="15" t="s">
        <v>161</v>
      </c>
      <c r="E400" s="25" t="s">
        <v>1665</v>
      </c>
      <c r="F400" s="26" t="s">
        <v>13</v>
      </c>
      <c r="G400" s="16">
        <v>2450000</v>
      </c>
      <c r="H400" s="14" t="s">
        <v>22</v>
      </c>
      <c r="I400" s="14" t="s">
        <v>160</v>
      </c>
      <c r="J400" s="12">
        <v>39</v>
      </c>
      <c r="K400" s="14" t="s">
        <v>12</v>
      </c>
      <c r="L400" s="15" t="s">
        <v>2002</v>
      </c>
      <c r="M400" s="15" t="s">
        <v>1967</v>
      </c>
      <c r="N400" s="15">
        <v>28400</v>
      </c>
      <c r="O400" s="15">
        <v>30931</v>
      </c>
      <c r="P400" s="13">
        <v>15</v>
      </c>
      <c r="Q400" s="13">
        <v>20</v>
      </c>
      <c r="R400" s="13">
        <v>0</v>
      </c>
      <c r="S400" s="13">
        <v>0</v>
      </c>
      <c r="T400" s="13">
        <v>1</v>
      </c>
      <c r="U400" s="13">
        <v>0</v>
      </c>
      <c r="V400" s="13">
        <v>182</v>
      </c>
      <c r="W400" s="13">
        <v>0</v>
      </c>
      <c r="X400" s="13">
        <v>0</v>
      </c>
      <c r="Y400" s="13">
        <v>183</v>
      </c>
      <c r="Z400" s="13">
        <v>182</v>
      </c>
      <c r="AA400" s="13">
        <v>63.934426229508205</v>
      </c>
      <c r="AB400" s="13" t="s">
        <v>16</v>
      </c>
      <c r="AC400" s="13" t="s">
        <v>17</v>
      </c>
      <c r="AD400" s="17">
        <v>0</v>
      </c>
      <c r="AE400" s="13">
        <v>0</v>
      </c>
      <c r="AF400" s="13">
        <v>0</v>
      </c>
      <c r="AG400" s="13">
        <v>0</v>
      </c>
      <c r="AH400" s="13">
        <v>0</v>
      </c>
      <c r="AI400" s="18">
        <v>3012.7053000000001</v>
      </c>
      <c r="AJ400" s="18">
        <v>19300.505499999999</v>
      </c>
      <c r="AK400" s="18">
        <v>3536.8627999999999</v>
      </c>
      <c r="AL400" s="27">
        <f>Table2[[#This Row],[Direct Tax Revenue
Through Current FY]]+Table2[[#This Row],[Direct Tax Revenue
Next FY &amp; After]]</f>
        <v>22837.368299999998</v>
      </c>
      <c r="AM400" s="18">
        <v>3135.6815000000001</v>
      </c>
      <c r="AN400" s="18">
        <v>18443.252199999999</v>
      </c>
      <c r="AO400" s="18">
        <v>3681.2348999999999</v>
      </c>
      <c r="AP400" s="18">
        <f>Table2[[#This Row],[Indirect  &amp; Induced Tax Revenue
Through Current FY]]+Table2[[#This Row],[Indirect  &amp; Induced Tax Revenue
Next FY &amp; After]]</f>
        <v>22124.487099999998</v>
      </c>
      <c r="AQ400" s="18">
        <v>6148.3868000000002</v>
      </c>
      <c r="AR400" s="18">
        <v>37743.757700000002</v>
      </c>
      <c r="AS400" s="18">
        <v>7218.0977000000003</v>
      </c>
      <c r="AT400" s="18">
        <f>Table2[[#This Row],[Total Tax Revenue Generated
Through Current FY]]+Table2[[#This Row],[Total Tax Revenues Generated 
Next FY &amp; After]]</f>
        <v>44961.8554</v>
      </c>
      <c r="AU400" s="18">
        <f>VLOOKUP(A:A,[1]AssistancePivot!$1:$1048576,86,FALSE)</f>
        <v>20.860499999999998</v>
      </c>
      <c r="AV400" s="18">
        <v>413.5095</v>
      </c>
      <c r="AW400" s="18">
        <v>24.489899999999999</v>
      </c>
      <c r="AX400" s="18">
        <v>437.99939999999998</v>
      </c>
      <c r="AY400" s="18">
        <v>0</v>
      </c>
      <c r="AZ400" s="18">
        <v>32.238900000000001</v>
      </c>
      <c r="BA400" s="18">
        <v>0</v>
      </c>
      <c r="BB400" s="18">
        <f>Table2[[#This Row],[MRT Savings
Through Current FY]]+Table2[[#This Row],[MRT Savings
Next FY &amp; After]]</f>
        <v>32.238900000000001</v>
      </c>
      <c r="BC400" s="18">
        <v>0</v>
      </c>
      <c r="BD400" s="18">
        <v>0.56159999999999999</v>
      </c>
      <c r="BE400" s="18">
        <v>0</v>
      </c>
      <c r="BF400" s="18">
        <f>Table2[[#This Row],[ST Savings
Through Current FY]]+Table2[[#This Row],[ST Savings
Next FY &amp; After]]</f>
        <v>0.56159999999999999</v>
      </c>
      <c r="BG400" s="18">
        <v>0</v>
      </c>
      <c r="BH400" s="18">
        <v>0</v>
      </c>
      <c r="BI400" s="18">
        <v>0</v>
      </c>
      <c r="BJ400" s="18">
        <f>Table2[[#This Row],[Energy Savings
Through Current FY]]+Table2[[#This Row],[Energy Savings
Next FY &amp; After]]</f>
        <v>0</v>
      </c>
      <c r="BK400" s="18">
        <v>0</v>
      </c>
      <c r="BL400" s="18">
        <v>0</v>
      </c>
      <c r="BM400" s="18">
        <v>0</v>
      </c>
      <c r="BN400" s="18">
        <f>Table2[[#This Row],[Bond Savings
Through Current FY]]+Table2[[#This Row],[Bond Savings
Next FY &amp; After]]</f>
        <v>0</v>
      </c>
      <c r="BO400" s="18">
        <v>20.860499999999998</v>
      </c>
      <c r="BP400" s="18">
        <v>446.31</v>
      </c>
      <c r="BQ400" s="18">
        <v>24.489899999999999</v>
      </c>
      <c r="BR400" s="18">
        <f>Table2[[#This Row],[Total Savings
Through Current FY]]+Table2[[#This Row],[Total Savings
Next FY &amp; After]]</f>
        <v>470.79989999999998</v>
      </c>
      <c r="BS400" s="18">
        <v>0</v>
      </c>
      <c r="BT400" s="18">
        <v>0</v>
      </c>
      <c r="BU400" s="18">
        <v>0</v>
      </c>
      <c r="BV400" s="18">
        <f>Table2[[#This Row],[Recapture, Cancellation, or Reduction
Through Current FY]]+Table2[[#This Row],[Recapture, Cancellation, or Reduction
Next FY &amp; After]]</f>
        <v>0</v>
      </c>
      <c r="BW400" s="18">
        <v>0</v>
      </c>
      <c r="BX400" s="18">
        <v>0</v>
      </c>
      <c r="BY400" s="18">
        <v>0</v>
      </c>
      <c r="BZ400" s="18">
        <f>Table2[[#This Row],[Penalty Paid
Through Current FY]]+Table2[[#This Row],[Penalty Paid
Next FY &amp; After]]</f>
        <v>0</v>
      </c>
      <c r="CA400" s="18">
        <v>0</v>
      </c>
      <c r="CB400" s="18">
        <v>0</v>
      </c>
      <c r="CC400" s="18">
        <v>0</v>
      </c>
      <c r="CD400" s="18">
        <f>Table2[[#This Row],[Total Recapture &amp; Penalties
Through Current FY]]+Table2[[#This Row],[Total Recapture &amp; Penalties
Next FY &amp; After]]</f>
        <v>0</v>
      </c>
      <c r="CE400" s="18">
        <v>6127.5263000000004</v>
      </c>
      <c r="CF400" s="18">
        <v>37297.447699999997</v>
      </c>
      <c r="CG400" s="18">
        <v>7193.6077999999998</v>
      </c>
      <c r="CH400" s="18">
        <f>Table2[[#This Row],[Total Net Tax Revenue Generated
Through Current FY]]+Table2[[#This Row],[Total Net Tax Revenue Generated
Next FY &amp; After]]</f>
        <v>44491.055499999995</v>
      </c>
      <c r="CI400" s="18">
        <v>0</v>
      </c>
      <c r="CJ400" s="18">
        <v>0</v>
      </c>
      <c r="CK400" s="18">
        <v>0</v>
      </c>
      <c r="CL400" s="18">
        <v>0</v>
      </c>
      <c r="CM400" s="43">
        <v>0</v>
      </c>
      <c r="CN400" s="43">
        <v>0</v>
      </c>
      <c r="CO400" s="43">
        <v>0</v>
      </c>
      <c r="CP400" s="43">
        <v>183</v>
      </c>
      <c r="CQ400" s="43">
        <f>Table2[[#This Row],[Total Number of Industrial Jobs]]+Table2[[#This Row],[Total Number of Restaurant Jobs]]+Table2[[#This Row],[Total Number of Retail Jobs]]+Table2[[#This Row],[Total Number of Other Jobs]]</f>
        <v>183</v>
      </c>
      <c r="CR400" s="43">
        <v>0</v>
      </c>
      <c r="CS400" s="43">
        <v>0</v>
      </c>
      <c r="CT400" s="43">
        <v>0</v>
      </c>
      <c r="CU400" s="43">
        <v>183</v>
      </c>
      <c r="CV400" s="43">
        <f>Table2[[#This Row],[Number of Industrial Jobs Earning a Living Wage or more]]+Table2[[#This Row],[Number of Restaurant Jobs Earning a Living Wage or more]]+Table2[[#This Row],[Number of Retail Jobs Earning a Living Wage or more]]+Table2[[#This Row],[Number of Other Jobs Earning a Living Wage or more]]</f>
        <v>183</v>
      </c>
      <c r="CW400" s="47">
        <v>0</v>
      </c>
      <c r="CX400" s="47">
        <v>0</v>
      </c>
      <c r="CY400" s="47">
        <v>0</v>
      </c>
      <c r="CZ400" s="47">
        <v>100</v>
      </c>
      <c r="DA400" s="42">
        <v>1</v>
      </c>
      <c r="DB400" s="4"/>
      <c r="DE400" s="3"/>
      <c r="DF400" s="4"/>
      <c r="DG400" s="4"/>
      <c r="DH400" s="11"/>
      <c r="DI400" s="3"/>
      <c r="DJ400" s="1"/>
      <c r="DK400" s="1"/>
      <c r="DL400" s="1"/>
    </row>
    <row r="401" spans="1:116" x14ac:dyDescent="0.2">
      <c r="A401" s="12">
        <v>94144</v>
      </c>
      <c r="B401" s="14" t="s">
        <v>1078</v>
      </c>
      <c r="C401" s="15" t="s">
        <v>1524</v>
      </c>
      <c r="D401" s="15" t="s">
        <v>1080</v>
      </c>
      <c r="E401" s="25" t="s">
        <v>1793</v>
      </c>
      <c r="F401" s="26" t="s">
        <v>477</v>
      </c>
      <c r="G401" s="16">
        <v>14855000</v>
      </c>
      <c r="H401" s="14" t="s">
        <v>91</v>
      </c>
      <c r="I401" s="14" t="s">
        <v>1079</v>
      </c>
      <c r="J401" s="12">
        <v>39</v>
      </c>
      <c r="K401" s="14" t="s">
        <v>12</v>
      </c>
      <c r="L401" s="15" t="s">
        <v>2334</v>
      </c>
      <c r="M401" s="15" t="s">
        <v>2052</v>
      </c>
      <c r="N401" s="15">
        <v>24055</v>
      </c>
      <c r="O401" s="15">
        <v>28584</v>
      </c>
      <c r="P401" s="13">
        <v>59</v>
      </c>
      <c r="Q401" s="13">
        <v>15</v>
      </c>
      <c r="R401" s="13">
        <v>0</v>
      </c>
      <c r="S401" s="13">
        <v>0</v>
      </c>
      <c r="T401" s="13">
        <v>0</v>
      </c>
      <c r="U401" s="13">
        <v>0</v>
      </c>
      <c r="V401" s="13">
        <v>87</v>
      </c>
      <c r="W401" s="13">
        <v>0</v>
      </c>
      <c r="X401" s="13">
        <v>0</v>
      </c>
      <c r="Y401" s="13">
        <v>87</v>
      </c>
      <c r="Z401" s="13">
        <v>87</v>
      </c>
      <c r="AA401" s="13">
        <v>100</v>
      </c>
      <c r="AB401" s="13" t="s">
        <v>16</v>
      </c>
      <c r="AC401" s="13" t="s">
        <v>17</v>
      </c>
      <c r="AD401" s="17">
        <v>0</v>
      </c>
      <c r="AE401" s="13">
        <v>0</v>
      </c>
      <c r="AF401" s="13">
        <v>0</v>
      </c>
      <c r="AG401" s="13">
        <v>0</v>
      </c>
      <c r="AH401" s="13">
        <v>0</v>
      </c>
      <c r="AI401" s="18">
        <v>203.2371</v>
      </c>
      <c r="AJ401" s="18">
        <v>1111.5152</v>
      </c>
      <c r="AK401" s="18">
        <v>2541.52</v>
      </c>
      <c r="AL401" s="27">
        <f>Table2[[#This Row],[Direct Tax Revenue
Through Current FY]]+Table2[[#This Row],[Direct Tax Revenue
Next FY &amp; After]]</f>
        <v>3653.0352000000003</v>
      </c>
      <c r="AM401" s="18">
        <v>350.85700000000003</v>
      </c>
      <c r="AN401" s="18">
        <v>1454.9182000000001</v>
      </c>
      <c r="AO401" s="18">
        <v>4387.5346</v>
      </c>
      <c r="AP401" s="18">
        <f>Table2[[#This Row],[Indirect  &amp; Induced Tax Revenue
Through Current FY]]+Table2[[#This Row],[Indirect  &amp; Induced Tax Revenue
Next FY &amp; After]]</f>
        <v>5842.4528</v>
      </c>
      <c r="AQ401" s="18">
        <v>554.09410000000003</v>
      </c>
      <c r="AR401" s="18">
        <v>2566.4333999999999</v>
      </c>
      <c r="AS401" s="18">
        <v>6929.0546000000004</v>
      </c>
      <c r="AT401" s="18">
        <f>Table2[[#This Row],[Total Tax Revenue Generated
Through Current FY]]+Table2[[#This Row],[Total Tax Revenues Generated 
Next FY &amp; After]]</f>
        <v>9495.4880000000012</v>
      </c>
      <c r="AU401" s="18">
        <f>VLOOKUP(A:A,[1]AssistancePivot!$1:$1048576,86,FALSE)</f>
        <v>0</v>
      </c>
      <c r="AV401" s="18">
        <v>0</v>
      </c>
      <c r="AW401" s="18">
        <v>0</v>
      </c>
      <c r="AX401" s="18">
        <v>0</v>
      </c>
      <c r="AY401" s="18">
        <v>0</v>
      </c>
      <c r="AZ401" s="18">
        <v>289.43040000000002</v>
      </c>
      <c r="BA401" s="18">
        <v>0</v>
      </c>
      <c r="BB401" s="18">
        <f>Table2[[#This Row],[MRT Savings
Through Current FY]]+Table2[[#This Row],[MRT Savings
Next FY &amp; After]]</f>
        <v>289.43040000000002</v>
      </c>
      <c r="BC401" s="18">
        <v>0</v>
      </c>
      <c r="BD401" s="18">
        <v>0</v>
      </c>
      <c r="BE401" s="18">
        <v>0</v>
      </c>
      <c r="BF401" s="18">
        <f>Table2[[#This Row],[ST Savings
Through Current FY]]+Table2[[#This Row],[ST Savings
Next FY &amp; After]]</f>
        <v>0</v>
      </c>
      <c r="BG401" s="18">
        <v>0</v>
      </c>
      <c r="BH401" s="18">
        <v>0</v>
      </c>
      <c r="BI401" s="18">
        <v>0</v>
      </c>
      <c r="BJ401" s="18">
        <f>Table2[[#This Row],[Energy Savings
Through Current FY]]+Table2[[#This Row],[Energy Savings
Next FY &amp; After]]</f>
        <v>0</v>
      </c>
      <c r="BK401" s="18">
        <v>6.2904999999999998</v>
      </c>
      <c r="BL401" s="18">
        <v>26.3355</v>
      </c>
      <c r="BM401" s="18">
        <v>56.865400000000001</v>
      </c>
      <c r="BN401" s="18">
        <f>Table2[[#This Row],[Bond Savings
Through Current FY]]+Table2[[#This Row],[Bond Savings
Next FY &amp; After]]</f>
        <v>83.200900000000004</v>
      </c>
      <c r="BO401" s="18">
        <v>6.2904999999999998</v>
      </c>
      <c r="BP401" s="18">
        <v>315.76589999999999</v>
      </c>
      <c r="BQ401" s="18">
        <v>56.865400000000001</v>
      </c>
      <c r="BR401" s="18">
        <f>Table2[[#This Row],[Total Savings
Through Current FY]]+Table2[[#This Row],[Total Savings
Next FY &amp; After]]</f>
        <v>372.63130000000001</v>
      </c>
      <c r="BS401" s="18">
        <v>0</v>
      </c>
      <c r="BT401" s="18">
        <v>0</v>
      </c>
      <c r="BU401" s="18">
        <v>0</v>
      </c>
      <c r="BV401" s="18">
        <f>Table2[[#This Row],[Recapture, Cancellation, or Reduction
Through Current FY]]+Table2[[#This Row],[Recapture, Cancellation, or Reduction
Next FY &amp; After]]</f>
        <v>0</v>
      </c>
      <c r="BW401" s="18">
        <v>0</v>
      </c>
      <c r="BX401" s="18">
        <v>0</v>
      </c>
      <c r="BY401" s="18">
        <v>0</v>
      </c>
      <c r="BZ401" s="18">
        <f>Table2[[#This Row],[Penalty Paid
Through Current FY]]+Table2[[#This Row],[Penalty Paid
Next FY &amp; After]]</f>
        <v>0</v>
      </c>
      <c r="CA401" s="18">
        <v>0</v>
      </c>
      <c r="CB401" s="18">
        <v>0</v>
      </c>
      <c r="CC401" s="18">
        <v>0</v>
      </c>
      <c r="CD401" s="18">
        <f>Table2[[#This Row],[Total Recapture &amp; Penalties
Through Current FY]]+Table2[[#This Row],[Total Recapture &amp; Penalties
Next FY &amp; After]]</f>
        <v>0</v>
      </c>
      <c r="CE401" s="18">
        <v>547.80359999999996</v>
      </c>
      <c r="CF401" s="18">
        <v>2250.6675</v>
      </c>
      <c r="CG401" s="18">
        <v>6872.1891999999998</v>
      </c>
      <c r="CH401" s="18">
        <f>Table2[[#This Row],[Total Net Tax Revenue Generated
Through Current FY]]+Table2[[#This Row],[Total Net Tax Revenue Generated
Next FY &amp; After]]</f>
        <v>9122.8567000000003</v>
      </c>
      <c r="CI401" s="18">
        <v>0</v>
      </c>
      <c r="CJ401" s="18">
        <v>0</v>
      </c>
      <c r="CK401" s="18">
        <v>0</v>
      </c>
      <c r="CL401" s="18">
        <v>0</v>
      </c>
      <c r="CM401" s="43">
        <v>0</v>
      </c>
      <c r="CN401" s="43">
        <v>0</v>
      </c>
      <c r="CO401" s="43">
        <v>0</v>
      </c>
      <c r="CP401" s="43">
        <v>87</v>
      </c>
      <c r="CQ401" s="43">
        <f>Table2[[#This Row],[Total Number of Industrial Jobs]]+Table2[[#This Row],[Total Number of Restaurant Jobs]]+Table2[[#This Row],[Total Number of Retail Jobs]]+Table2[[#This Row],[Total Number of Other Jobs]]</f>
        <v>87</v>
      </c>
      <c r="CR401" s="43">
        <v>0</v>
      </c>
      <c r="CS401" s="43">
        <v>0</v>
      </c>
      <c r="CT401" s="43">
        <v>0</v>
      </c>
      <c r="CU401" s="43">
        <v>87</v>
      </c>
      <c r="CV401" s="43">
        <f>Table2[[#This Row],[Number of Industrial Jobs Earning a Living Wage or more]]+Table2[[#This Row],[Number of Restaurant Jobs Earning a Living Wage or more]]+Table2[[#This Row],[Number of Retail Jobs Earning a Living Wage or more]]+Table2[[#This Row],[Number of Other Jobs Earning a Living Wage or more]]</f>
        <v>87</v>
      </c>
      <c r="CW401" s="47">
        <v>0</v>
      </c>
      <c r="CX401" s="47">
        <v>0</v>
      </c>
      <c r="CY401" s="47">
        <v>0</v>
      </c>
      <c r="CZ401" s="47">
        <v>100</v>
      </c>
      <c r="DA401" s="42">
        <v>1</v>
      </c>
      <c r="DB401" s="4"/>
      <c r="DE401" s="3"/>
      <c r="DF401" s="4"/>
      <c r="DG401" s="4"/>
      <c r="DH401" s="11"/>
      <c r="DI401" s="3"/>
      <c r="DJ401" s="1"/>
      <c r="DK401" s="1"/>
      <c r="DL401" s="1"/>
    </row>
    <row r="402" spans="1:116" x14ac:dyDescent="0.2">
      <c r="A402" s="12">
        <v>93348</v>
      </c>
      <c r="B402" s="14" t="s">
        <v>514</v>
      </c>
      <c r="C402" s="15" t="s">
        <v>1584</v>
      </c>
      <c r="D402" s="15" t="s">
        <v>516</v>
      </c>
      <c r="E402" s="25" t="s">
        <v>1696</v>
      </c>
      <c r="F402" s="26" t="s">
        <v>13</v>
      </c>
      <c r="G402" s="16">
        <v>4875000</v>
      </c>
      <c r="H402" s="14" t="s">
        <v>123</v>
      </c>
      <c r="I402" s="14" t="s">
        <v>515</v>
      </c>
      <c r="J402" s="12">
        <v>34</v>
      </c>
      <c r="K402" s="14" t="s">
        <v>12</v>
      </c>
      <c r="L402" s="15" t="s">
        <v>2111</v>
      </c>
      <c r="M402" s="15" t="s">
        <v>2112</v>
      </c>
      <c r="N402" s="15">
        <v>22750</v>
      </c>
      <c r="O402" s="15">
        <v>22970</v>
      </c>
      <c r="P402" s="13">
        <v>15</v>
      </c>
      <c r="Q402" s="13">
        <v>3</v>
      </c>
      <c r="R402" s="13">
        <v>0</v>
      </c>
      <c r="S402" s="13">
        <v>0</v>
      </c>
      <c r="T402" s="13">
        <v>0</v>
      </c>
      <c r="U402" s="13">
        <v>0</v>
      </c>
      <c r="V402" s="13">
        <v>13</v>
      </c>
      <c r="W402" s="13">
        <v>0</v>
      </c>
      <c r="X402" s="13">
        <v>0</v>
      </c>
      <c r="Y402" s="13">
        <v>13</v>
      </c>
      <c r="Z402" s="13">
        <v>13</v>
      </c>
      <c r="AA402" s="13">
        <v>100</v>
      </c>
      <c r="AB402" s="13" t="s">
        <v>16</v>
      </c>
      <c r="AC402" s="13" t="s">
        <v>17</v>
      </c>
      <c r="AD402" s="17">
        <v>0</v>
      </c>
      <c r="AE402" s="13">
        <v>0</v>
      </c>
      <c r="AF402" s="13">
        <v>0</v>
      </c>
      <c r="AG402" s="13">
        <v>0</v>
      </c>
      <c r="AH402" s="13">
        <v>0</v>
      </c>
      <c r="AI402" s="18">
        <v>575.54100000000005</v>
      </c>
      <c r="AJ402" s="18">
        <v>3831.0949999999998</v>
      </c>
      <c r="AK402" s="18">
        <v>2659.0920000000001</v>
      </c>
      <c r="AL402" s="27">
        <f>Table2[[#This Row],[Direct Tax Revenue
Through Current FY]]+Table2[[#This Row],[Direct Tax Revenue
Next FY &amp; After]]</f>
        <v>6490.1869999999999</v>
      </c>
      <c r="AM402" s="18">
        <v>635.21810000000005</v>
      </c>
      <c r="AN402" s="18">
        <v>3962.5124000000001</v>
      </c>
      <c r="AO402" s="18">
        <v>2934.8105</v>
      </c>
      <c r="AP402" s="18">
        <f>Table2[[#This Row],[Indirect  &amp; Induced Tax Revenue
Through Current FY]]+Table2[[#This Row],[Indirect  &amp; Induced Tax Revenue
Next FY &amp; After]]</f>
        <v>6897.3229000000001</v>
      </c>
      <c r="AQ402" s="18">
        <v>1210.7591</v>
      </c>
      <c r="AR402" s="18">
        <v>7793.6073999999999</v>
      </c>
      <c r="AS402" s="18">
        <v>5593.9025000000001</v>
      </c>
      <c r="AT402" s="18">
        <f>Table2[[#This Row],[Total Tax Revenue Generated
Through Current FY]]+Table2[[#This Row],[Total Tax Revenues Generated 
Next FY &amp; After]]</f>
        <v>13387.509900000001</v>
      </c>
      <c r="AU402" s="18">
        <f>VLOOKUP(A:A,[1]AssistancePivot!$1:$1048576,86,FALSE)</f>
        <v>72.446299999999994</v>
      </c>
      <c r="AV402" s="18">
        <v>372.28750000000002</v>
      </c>
      <c r="AW402" s="18">
        <v>334.71359999999999</v>
      </c>
      <c r="AX402" s="18">
        <v>707.00109999999995</v>
      </c>
      <c r="AY402" s="18">
        <v>0</v>
      </c>
      <c r="AZ402" s="18">
        <v>0</v>
      </c>
      <c r="BA402" s="18">
        <v>0</v>
      </c>
      <c r="BB402" s="18">
        <f>Table2[[#This Row],[MRT Savings
Through Current FY]]+Table2[[#This Row],[MRT Savings
Next FY &amp; After]]</f>
        <v>0</v>
      </c>
      <c r="BC402" s="18">
        <v>0</v>
      </c>
      <c r="BD402" s="18">
        <v>0</v>
      </c>
      <c r="BE402" s="18">
        <v>0</v>
      </c>
      <c r="BF402" s="18">
        <f>Table2[[#This Row],[ST Savings
Through Current FY]]+Table2[[#This Row],[ST Savings
Next FY &amp; After]]</f>
        <v>0</v>
      </c>
      <c r="BG402" s="18">
        <v>0</v>
      </c>
      <c r="BH402" s="18">
        <v>0</v>
      </c>
      <c r="BI402" s="18">
        <v>0</v>
      </c>
      <c r="BJ402" s="18">
        <f>Table2[[#This Row],[Energy Savings
Through Current FY]]+Table2[[#This Row],[Energy Savings
Next FY &amp; After]]</f>
        <v>0</v>
      </c>
      <c r="BK402" s="18">
        <v>0</v>
      </c>
      <c r="BL402" s="18">
        <v>0</v>
      </c>
      <c r="BM402" s="18">
        <v>0</v>
      </c>
      <c r="BN402" s="18">
        <f>Table2[[#This Row],[Bond Savings
Through Current FY]]+Table2[[#This Row],[Bond Savings
Next FY &amp; After]]</f>
        <v>0</v>
      </c>
      <c r="BO402" s="18">
        <v>72.446299999999994</v>
      </c>
      <c r="BP402" s="18">
        <v>372.28750000000002</v>
      </c>
      <c r="BQ402" s="18">
        <v>334.71359999999999</v>
      </c>
      <c r="BR402" s="18">
        <f>Table2[[#This Row],[Total Savings
Through Current FY]]+Table2[[#This Row],[Total Savings
Next FY &amp; After]]</f>
        <v>707.00109999999995</v>
      </c>
      <c r="BS402" s="18">
        <v>0</v>
      </c>
      <c r="BT402" s="18">
        <v>0</v>
      </c>
      <c r="BU402" s="18">
        <v>0</v>
      </c>
      <c r="BV402" s="18">
        <f>Table2[[#This Row],[Recapture, Cancellation, or Reduction
Through Current FY]]+Table2[[#This Row],[Recapture, Cancellation, or Reduction
Next FY &amp; After]]</f>
        <v>0</v>
      </c>
      <c r="BW402" s="18">
        <v>0</v>
      </c>
      <c r="BX402" s="18">
        <v>0</v>
      </c>
      <c r="BY402" s="18">
        <v>0</v>
      </c>
      <c r="BZ402" s="18">
        <f>Table2[[#This Row],[Penalty Paid
Through Current FY]]+Table2[[#This Row],[Penalty Paid
Next FY &amp; After]]</f>
        <v>0</v>
      </c>
      <c r="CA402" s="18">
        <v>0</v>
      </c>
      <c r="CB402" s="18">
        <v>0</v>
      </c>
      <c r="CC402" s="18">
        <v>0</v>
      </c>
      <c r="CD402" s="18">
        <f>Table2[[#This Row],[Total Recapture &amp; Penalties
Through Current FY]]+Table2[[#This Row],[Total Recapture &amp; Penalties
Next FY &amp; After]]</f>
        <v>0</v>
      </c>
      <c r="CE402" s="18">
        <v>1138.3127999999999</v>
      </c>
      <c r="CF402" s="18">
        <v>7421.3199000000004</v>
      </c>
      <c r="CG402" s="18">
        <v>5259.1889000000001</v>
      </c>
      <c r="CH402" s="18">
        <f>Table2[[#This Row],[Total Net Tax Revenue Generated
Through Current FY]]+Table2[[#This Row],[Total Net Tax Revenue Generated
Next FY &amp; After]]</f>
        <v>12680.5088</v>
      </c>
      <c r="CI402" s="18">
        <v>0</v>
      </c>
      <c r="CJ402" s="18">
        <v>0</v>
      </c>
      <c r="CK402" s="18">
        <v>0</v>
      </c>
      <c r="CL402" s="18">
        <v>0</v>
      </c>
      <c r="CM402" s="43">
        <v>4</v>
      </c>
      <c r="CN402" s="43">
        <v>0</v>
      </c>
      <c r="CO402" s="43">
        <v>0</v>
      </c>
      <c r="CP402" s="43">
        <v>9</v>
      </c>
      <c r="CQ402" s="43">
        <f>Table2[[#This Row],[Total Number of Industrial Jobs]]+Table2[[#This Row],[Total Number of Restaurant Jobs]]+Table2[[#This Row],[Total Number of Retail Jobs]]+Table2[[#This Row],[Total Number of Other Jobs]]</f>
        <v>13</v>
      </c>
      <c r="CR402" s="43">
        <v>4</v>
      </c>
      <c r="CS402" s="43">
        <v>0</v>
      </c>
      <c r="CT402" s="43">
        <v>0</v>
      </c>
      <c r="CU402" s="43">
        <v>9</v>
      </c>
      <c r="CV402" s="43">
        <f>Table2[[#This Row],[Number of Industrial Jobs Earning a Living Wage or more]]+Table2[[#This Row],[Number of Restaurant Jobs Earning a Living Wage or more]]+Table2[[#This Row],[Number of Retail Jobs Earning a Living Wage or more]]+Table2[[#This Row],[Number of Other Jobs Earning a Living Wage or more]]</f>
        <v>13</v>
      </c>
      <c r="CW402" s="47">
        <v>100</v>
      </c>
      <c r="CX402" s="47">
        <v>0</v>
      </c>
      <c r="CY402" s="47">
        <v>0</v>
      </c>
      <c r="CZ402" s="47">
        <v>100</v>
      </c>
      <c r="DA402" s="42">
        <v>1</v>
      </c>
      <c r="DB402" s="4"/>
      <c r="DE402" s="3"/>
      <c r="DF402" s="4"/>
      <c r="DG402" s="4"/>
      <c r="DH402" s="11"/>
      <c r="DI402" s="3"/>
      <c r="DJ402" s="1"/>
      <c r="DK402" s="1"/>
      <c r="DL402" s="1"/>
    </row>
    <row r="403" spans="1:116" x14ac:dyDescent="0.2">
      <c r="A403" s="12">
        <v>94226</v>
      </c>
      <c r="B403" s="14" t="s">
        <v>1467</v>
      </c>
      <c r="C403" s="15" t="s">
        <v>1524</v>
      </c>
      <c r="D403" s="15" t="s">
        <v>1258</v>
      </c>
      <c r="E403" s="25" t="s">
        <v>1815</v>
      </c>
      <c r="F403" s="26" t="s">
        <v>617</v>
      </c>
      <c r="G403" s="16">
        <v>32535000</v>
      </c>
      <c r="H403" s="14" t="s">
        <v>91</v>
      </c>
      <c r="I403" s="14" t="s">
        <v>1257</v>
      </c>
      <c r="J403" s="12">
        <v>6</v>
      </c>
      <c r="K403" s="14" t="s">
        <v>94</v>
      </c>
      <c r="L403" s="15" t="s">
        <v>2400</v>
      </c>
      <c r="M403" s="15" t="s">
        <v>1908</v>
      </c>
      <c r="N403" s="15">
        <v>0</v>
      </c>
      <c r="O403" s="15">
        <v>0</v>
      </c>
      <c r="P403" s="13">
        <v>174</v>
      </c>
      <c r="Q403" s="13">
        <v>0</v>
      </c>
      <c r="R403" s="13">
        <v>0</v>
      </c>
      <c r="S403" s="13">
        <v>62</v>
      </c>
      <c r="T403" s="13">
        <v>7</v>
      </c>
      <c r="U403" s="13">
        <v>1</v>
      </c>
      <c r="V403" s="13">
        <v>155</v>
      </c>
      <c r="W403" s="13">
        <v>0</v>
      </c>
      <c r="X403" s="13">
        <v>0</v>
      </c>
      <c r="Y403" s="13">
        <v>225</v>
      </c>
      <c r="Z403" s="13">
        <v>190</v>
      </c>
      <c r="AA403" s="13">
        <v>80.444444444444443</v>
      </c>
      <c r="AB403" s="13" t="s">
        <v>16</v>
      </c>
      <c r="AC403" s="13" t="s">
        <v>17</v>
      </c>
      <c r="AD403" s="17">
        <v>0</v>
      </c>
      <c r="AE403" s="13">
        <v>0</v>
      </c>
      <c r="AF403" s="13">
        <v>0</v>
      </c>
      <c r="AG403" s="13">
        <v>0</v>
      </c>
      <c r="AH403" s="13">
        <v>0</v>
      </c>
      <c r="AI403" s="18">
        <v>376.24239999999998</v>
      </c>
      <c r="AJ403" s="18">
        <v>1239.2599</v>
      </c>
      <c r="AK403" s="18">
        <v>7097.5834999999997</v>
      </c>
      <c r="AL403" s="27">
        <f>Table2[[#This Row],[Direct Tax Revenue
Through Current FY]]+Table2[[#This Row],[Direct Tax Revenue
Next FY &amp; After]]</f>
        <v>8336.8433999999997</v>
      </c>
      <c r="AM403" s="18">
        <v>705.41459999999995</v>
      </c>
      <c r="AN403" s="18">
        <v>1321.2489</v>
      </c>
      <c r="AO403" s="18">
        <v>13307.2181</v>
      </c>
      <c r="AP403" s="18">
        <f>Table2[[#This Row],[Indirect  &amp; Induced Tax Revenue
Through Current FY]]+Table2[[#This Row],[Indirect  &amp; Induced Tax Revenue
Next FY &amp; After]]</f>
        <v>14628.467000000001</v>
      </c>
      <c r="AQ403" s="18">
        <v>1081.6569999999999</v>
      </c>
      <c r="AR403" s="18">
        <v>2560.5088000000001</v>
      </c>
      <c r="AS403" s="18">
        <v>20404.801599999999</v>
      </c>
      <c r="AT403" s="18">
        <f>Table2[[#This Row],[Total Tax Revenue Generated
Through Current FY]]+Table2[[#This Row],[Total Tax Revenues Generated 
Next FY &amp; After]]</f>
        <v>22965.310399999998</v>
      </c>
      <c r="AU403" s="18">
        <f>VLOOKUP(A:A,[1]AssistancePivot!$1:$1048576,86,FALSE)</f>
        <v>0</v>
      </c>
      <c r="AV403" s="18">
        <v>0</v>
      </c>
      <c r="AW403" s="18">
        <v>0</v>
      </c>
      <c r="AX403" s="18">
        <v>0</v>
      </c>
      <c r="AY403" s="18">
        <v>0</v>
      </c>
      <c r="AZ403" s="18">
        <v>533.56370000000004</v>
      </c>
      <c r="BA403" s="18">
        <v>0</v>
      </c>
      <c r="BB403" s="18">
        <f>Table2[[#This Row],[MRT Savings
Through Current FY]]+Table2[[#This Row],[MRT Savings
Next FY &amp; After]]</f>
        <v>533.56370000000004</v>
      </c>
      <c r="BC403" s="18">
        <v>0</v>
      </c>
      <c r="BD403" s="18">
        <v>0</v>
      </c>
      <c r="BE403" s="18">
        <v>0</v>
      </c>
      <c r="BF403" s="18">
        <f>Table2[[#This Row],[ST Savings
Through Current FY]]+Table2[[#This Row],[ST Savings
Next FY &amp; After]]</f>
        <v>0</v>
      </c>
      <c r="BG403" s="18">
        <v>0</v>
      </c>
      <c r="BH403" s="18">
        <v>0</v>
      </c>
      <c r="BI403" s="18">
        <v>0</v>
      </c>
      <c r="BJ403" s="18">
        <f>Table2[[#This Row],[Energy Savings
Through Current FY]]+Table2[[#This Row],[Energy Savings
Next FY &amp; After]]</f>
        <v>0</v>
      </c>
      <c r="BK403" s="18">
        <v>11.629899999999999</v>
      </c>
      <c r="BL403" s="18">
        <v>16.7224</v>
      </c>
      <c r="BM403" s="18">
        <v>144.9452</v>
      </c>
      <c r="BN403" s="18">
        <f>Table2[[#This Row],[Bond Savings
Through Current FY]]+Table2[[#This Row],[Bond Savings
Next FY &amp; After]]</f>
        <v>161.66759999999999</v>
      </c>
      <c r="BO403" s="18">
        <v>11.629899999999999</v>
      </c>
      <c r="BP403" s="18">
        <v>550.28610000000003</v>
      </c>
      <c r="BQ403" s="18">
        <v>144.9452</v>
      </c>
      <c r="BR403" s="18">
        <f>Table2[[#This Row],[Total Savings
Through Current FY]]+Table2[[#This Row],[Total Savings
Next FY &amp; After]]</f>
        <v>695.23130000000003</v>
      </c>
      <c r="BS403" s="18">
        <v>0</v>
      </c>
      <c r="BT403" s="18">
        <v>0</v>
      </c>
      <c r="BU403" s="18">
        <v>0</v>
      </c>
      <c r="BV403" s="18">
        <f>Table2[[#This Row],[Recapture, Cancellation, or Reduction
Through Current FY]]+Table2[[#This Row],[Recapture, Cancellation, or Reduction
Next FY &amp; After]]</f>
        <v>0</v>
      </c>
      <c r="BW403" s="18">
        <v>0</v>
      </c>
      <c r="BX403" s="18">
        <v>0</v>
      </c>
      <c r="BY403" s="18">
        <v>0</v>
      </c>
      <c r="BZ403" s="18">
        <f>Table2[[#This Row],[Penalty Paid
Through Current FY]]+Table2[[#This Row],[Penalty Paid
Next FY &amp; After]]</f>
        <v>0</v>
      </c>
      <c r="CA403" s="18">
        <v>0</v>
      </c>
      <c r="CB403" s="18">
        <v>0</v>
      </c>
      <c r="CC403" s="18">
        <v>0</v>
      </c>
      <c r="CD403" s="18">
        <f>Table2[[#This Row],[Total Recapture &amp; Penalties
Through Current FY]]+Table2[[#This Row],[Total Recapture &amp; Penalties
Next FY &amp; After]]</f>
        <v>0</v>
      </c>
      <c r="CE403" s="18">
        <v>1070.0271</v>
      </c>
      <c r="CF403" s="18">
        <v>2010.2227</v>
      </c>
      <c r="CG403" s="18">
        <v>20259.856400000001</v>
      </c>
      <c r="CH403" s="18">
        <f>Table2[[#This Row],[Total Net Tax Revenue Generated
Through Current FY]]+Table2[[#This Row],[Total Net Tax Revenue Generated
Next FY &amp; After]]</f>
        <v>22270.079099999999</v>
      </c>
      <c r="CI403" s="18">
        <v>379.76179999999999</v>
      </c>
      <c r="CJ403" s="18">
        <v>0</v>
      </c>
      <c r="CK403" s="18">
        <v>0</v>
      </c>
      <c r="CL403" s="18">
        <v>0</v>
      </c>
      <c r="CM403" s="43">
        <v>0</v>
      </c>
      <c r="CN403" s="43">
        <v>0</v>
      </c>
      <c r="CO403" s="43">
        <v>0</v>
      </c>
      <c r="CP403" s="43">
        <v>225</v>
      </c>
      <c r="CQ403" s="43">
        <f>Table2[[#This Row],[Total Number of Industrial Jobs]]+Table2[[#This Row],[Total Number of Restaurant Jobs]]+Table2[[#This Row],[Total Number of Retail Jobs]]+Table2[[#This Row],[Total Number of Other Jobs]]</f>
        <v>225</v>
      </c>
      <c r="CR403" s="43">
        <v>0</v>
      </c>
      <c r="CS403" s="43">
        <v>0</v>
      </c>
      <c r="CT403" s="43">
        <v>0</v>
      </c>
      <c r="CU403" s="43">
        <v>225</v>
      </c>
      <c r="CV403" s="43">
        <f>Table2[[#This Row],[Number of Industrial Jobs Earning a Living Wage or more]]+Table2[[#This Row],[Number of Restaurant Jobs Earning a Living Wage or more]]+Table2[[#This Row],[Number of Retail Jobs Earning a Living Wage or more]]+Table2[[#This Row],[Number of Other Jobs Earning a Living Wage or more]]</f>
        <v>225</v>
      </c>
      <c r="CW403" s="47">
        <v>0</v>
      </c>
      <c r="CX403" s="47">
        <v>0</v>
      </c>
      <c r="CY403" s="47">
        <v>0</v>
      </c>
      <c r="CZ403" s="47">
        <v>100</v>
      </c>
      <c r="DA403" s="42">
        <v>1</v>
      </c>
      <c r="DB403" s="4"/>
      <c r="DE403" s="3"/>
      <c r="DF403" s="4"/>
      <c r="DG403" s="4"/>
      <c r="DH403" s="11"/>
      <c r="DI403" s="3"/>
      <c r="DJ403" s="1"/>
      <c r="DK403" s="1"/>
      <c r="DL403" s="1"/>
    </row>
    <row r="404" spans="1:116" x14ac:dyDescent="0.2">
      <c r="A404" s="12">
        <v>94204</v>
      </c>
      <c r="B404" s="14" t="s">
        <v>1461</v>
      </c>
      <c r="C404" s="15" t="s">
        <v>1576</v>
      </c>
      <c r="D404" s="15" t="s">
        <v>1203</v>
      </c>
      <c r="E404" s="25" t="s">
        <v>1819</v>
      </c>
      <c r="F404" s="26" t="s">
        <v>477</v>
      </c>
      <c r="G404" s="16">
        <v>34420000</v>
      </c>
      <c r="H404" s="14" t="s">
        <v>229</v>
      </c>
      <c r="I404" s="14" t="s">
        <v>1202</v>
      </c>
      <c r="J404" s="12">
        <v>9</v>
      </c>
      <c r="K404" s="14" t="s">
        <v>94</v>
      </c>
      <c r="L404" s="15" t="s">
        <v>2384</v>
      </c>
      <c r="M404" s="15" t="s">
        <v>2126</v>
      </c>
      <c r="N404" s="15">
        <v>19115</v>
      </c>
      <c r="O404" s="15">
        <v>60000</v>
      </c>
      <c r="P404" s="13">
        <v>214</v>
      </c>
      <c r="Q404" s="13">
        <v>0</v>
      </c>
      <c r="R404" s="13">
        <v>0</v>
      </c>
      <c r="S404" s="13">
        <v>0</v>
      </c>
      <c r="T404" s="13">
        <v>30</v>
      </c>
      <c r="U404" s="13">
        <v>0</v>
      </c>
      <c r="V404" s="13">
        <v>204</v>
      </c>
      <c r="W404" s="13">
        <v>0</v>
      </c>
      <c r="X404" s="13">
        <v>0</v>
      </c>
      <c r="Y404" s="13">
        <v>234</v>
      </c>
      <c r="Z404" s="13">
        <v>219</v>
      </c>
      <c r="AA404" s="13">
        <v>72.222222222222214</v>
      </c>
      <c r="AB404" s="13" t="s">
        <v>16</v>
      </c>
      <c r="AC404" s="13" t="s">
        <v>17</v>
      </c>
      <c r="AD404" s="17">
        <v>0</v>
      </c>
      <c r="AE404" s="13">
        <v>0</v>
      </c>
      <c r="AF404" s="13">
        <v>0</v>
      </c>
      <c r="AG404" s="13">
        <v>0</v>
      </c>
      <c r="AH404" s="13">
        <v>0</v>
      </c>
      <c r="AI404" s="18">
        <v>324.40789999999998</v>
      </c>
      <c r="AJ404" s="18">
        <v>828.97450000000003</v>
      </c>
      <c r="AK404" s="18">
        <v>5625.4450999999999</v>
      </c>
      <c r="AL404" s="27">
        <f>Table2[[#This Row],[Direct Tax Revenue
Through Current FY]]+Table2[[#This Row],[Direct Tax Revenue
Next FY &amp; After]]</f>
        <v>6454.4196000000002</v>
      </c>
      <c r="AM404" s="18">
        <v>658.22569999999996</v>
      </c>
      <c r="AN404" s="18">
        <v>1689.3000999999999</v>
      </c>
      <c r="AO404" s="18">
        <v>11414.0648</v>
      </c>
      <c r="AP404" s="18">
        <f>Table2[[#This Row],[Indirect  &amp; Induced Tax Revenue
Through Current FY]]+Table2[[#This Row],[Indirect  &amp; Induced Tax Revenue
Next FY &amp; After]]</f>
        <v>13103.3649</v>
      </c>
      <c r="AQ404" s="18">
        <v>982.6336</v>
      </c>
      <c r="AR404" s="18">
        <v>2518.2746000000002</v>
      </c>
      <c r="AS404" s="18">
        <v>17039.509900000001</v>
      </c>
      <c r="AT404" s="18">
        <f>Table2[[#This Row],[Total Tax Revenue Generated
Through Current FY]]+Table2[[#This Row],[Total Tax Revenues Generated 
Next FY &amp; After]]</f>
        <v>19557.784500000002</v>
      </c>
      <c r="AU404" s="18">
        <f>VLOOKUP(A:A,[1]AssistancePivot!$1:$1048576,86,FALSE)</f>
        <v>0</v>
      </c>
      <c r="AV404" s="18">
        <v>0</v>
      </c>
      <c r="AW404" s="18">
        <v>0</v>
      </c>
      <c r="AX404" s="18">
        <v>0</v>
      </c>
      <c r="AY404" s="18">
        <v>0</v>
      </c>
      <c r="AZ404" s="18">
        <v>0</v>
      </c>
      <c r="BA404" s="18">
        <v>0</v>
      </c>
      <c r="BB404" s="18">
        <f>Table2[[#This Row],[MRT Savings
Through Current FY]]+Table2[[#This Row],[MRT Savings
Next FY &amp; After]]</f>
        <v>0</v>
      </c>
      <c r="BC404" s="18">
        <v>0</v>
      </c>
      <c r="BD404" s="18">
        <v>0</v>
      </c>
      <c r="BE404" s="18">
        <v>0</v>
      </c>
      <c r="BF404" s="18">
        <f>Table2[[#This Row],[ST Savings
Through Current FY]]+Table2[[#This Row],[ST Savings
Next FY &amp; After]]</f>
        <v>0</v>
      </c>
      <c r="BG404" s="18">
        <v>0</v>
      </c>
      <c r="BH404" s="18">
        <v>0</v>
      </c>
      <c r="BI404" s="18">
        <v>0</v>
      </c>
      <c r="BJ404" s="18">
        <f>Table2[[#This Row],[Energy Savings
Through Current FY]]+Table2[[#This Row],[Energy Savings
Next FY &amp; After]]</f>
        <v>0</v>
      </c>
      <c r="BK404" s="18">
        <v>23.184200000000001</v>
      </c>
      <c r="BL404" s="18">
        <v>53.949399999999997</v>
      </c>
      <c r="BM404" s="18">
        <v>268.411</v>
      </c>
      <c r="BN404" s="18">
        <f>Table2[[#This Row],[Bond Savings
Through Current FY]]+Table2[[#This Row],[Bond Savings
Next FY &amp; After]]</f>
        <v>322.36040000000003</v>
      </c>
      <c r="BO404" s="18">
        <v>23.184200000000001</v>
      </c>
      <c r="BP404" s="18">
        <v>53.949399999999997</v>
      </c>
      <c r="BQ404" s="18">
        <v>268.411</v>
      </c>
      <c r="BR404" s="18">
        <f>Table2[[#This Row],[Total Savings
Through Current FY]]+Table2[[#This Row],[Total Savings
Next FY &amp; After]]</f>
        <v>322.36040000000003</v>
      </c>
      <c r="BS404" s="18">
        <v>0</v>
      </c>
      <c r="BT404" s="18">
        <v>0</v>
      </c>
      <c r="BU404" s="18">
        <v>0</v>
      </c>
      <c r="BV404" s="18">
        <f>Table2[[#This Row],[Recapture, Cancellation, or Reduction
Through Current FY]]+Table2[[#This Row],[Recapture, Cancellation, or Reduction
Next FY &amp; After]]</f>
        <v>0</v>
      </c>
      <c r="BW404" s="18">
        <v>0</v>
      </c>
      <c r="BX404" s="18">
        <v>0</v>
      </c>
      <c r="BY404" s="18">
        <v>0</v>
      </c>
      <c r="BZ404" s="18">
        <f>Table2[[#This Row],[Penalty Paid
Through Current FY]]+Table2[[#This Row],[Penalty Paid
Next FY &amp; After]]</f>
        <v>0</v>
      </c>
      <c r="CA404" s="18">
        <v>0</v>
      </c>
      <c r="CB404" s="18">
        <v>0</v>
      </c>
      <c r="CC404" s="18">
        <v>0</v>
      </c>
      <c r="CD404" s="18">
        <f>Table2[[#This Row],[Total Recapture &amp; Penalties
Through Current FY]]+Table2[[#This Row],[Total Recapture &amp; Penalties
Next FY &amp; After]]</f>
        <v>0</v>
      </c>
      <c r="CE404" s="18">
        <v>959.44939999999997</v>
      </c>
      <c r="CF404" s="18">
        <v>2464.3252000000002</v>
      </c>
      <c r="CG404" s="18">
        <v>16771.098900000001</v>
      </c>
      <c r="CH404" s="18">
        <f>Table2[[#This Row],[Total Net Tax Revenue Generated
Through Current FY]]+Table2[[#This Row],[Total Net Tax Revenue Generated
Next FY &amp; After]]</f>
        <v>19235.4241</v>
      </c>
      <c r="CI404" s="18">
        <v>0</v>
      </c>
      <c r="CJ404" s="18">
        <v>0</v>
      </c>
      <c r="CK404" s="18">
        <v>0</v>
      </c>
      <c r="CL404" s="18">
        <v>0</v>
      </c>
      <c r="CM404" s="43">
        <v>0</v>
      </c>
      <c r="CN404" s="43">
        <v>0</v>
      </c>
      <c r="CO404" s="43">
        <v>0</v>
      </c>
      <c r="CP404" s="43">
        <v>0</v>
      </c>
      <c r="CQ404" s="43">
        <f>Table2[[#This Row],[Total Number of Industrial Jobs]]+Table2[[#This Row],[Total Number of Restaurant Jobs]]+Table2[[#This Row],[Total Number of Retail Jobs]]+Table2[[#This Row],[Total Number of Other Jobs]]</f>
        <v>0</v>
      </c>
      <c r="CR404" s="43">
        <v>0</v>
      </c>
      <c r="CS404" s="43">
        <v>0</v>
      </c>
      <c r="CT404" s="43">
        <v>0</v>
      </c>
      <c r="CU404" s="43">
        <v>0</v>
      </c>
      <c r="CV404" s="43">
        <f>Table2[[#This Row],[Number of Industrial Jobs Earning a Living Wage or more]]+Table2[[#This Row],[Number of Restaurant Jobs Earning a Living Wage or more]]+Table2[[#This Row],[Number of Retail Jobs Earning a Living Wage or more]]+Table2[[#This Row],[Number of Other Jobs Earning a Living Wage or more]]</f>
        <v>0</v>
      </c>
      <c r="CW404" s="47">
        <v>0</v>
      </c>
      <c r="CX404" s="47">
        <v>0</v>
      </c>
      <c r="CY404" s="47">
        <v>0</v>
      </c>
      <c r="CZ404" s="47">
        <v>0</v>
      </c>
      <c r="DA404" s="42"/>
      <c r="DB404" s="4"/>
      <c r="DE404" s="3"/>
      <c r="DF404" s="4"/>
      <c r="DG404" s="4"/>
      <c r="DH404" s="11"/>
      <c r="DI404" s="3"/>
      <c r="DJ404" s="1"/>
      <c r="DK404" s="1"/>
      <c r="DL404" s="1"/>
    </row>
    <row r="405" spans="1:116" x14ac:dyDescent="0.2">
      <c r="A405" s="12">
        <v>94224</v>
      </c>
      <c r="B405" s="14" t="s">
        <v>1463</v>
      </c>
      <c r="C405" s="15" t="s">
        <v>1609</v>
      </c>
      <c r="D405" s="15" t="s">
        <v>1253</v>
      </c>
      <c r="E405" s="25" t="s">
        <v>1833</v>
      </c>
      <c r="F405" s="26" t="s">
        <v>477</v>
      </c>
      <c r="G405" s="16">
        <v>5500000</v>
      </c>
      <c r="H405" s="14" t="s">
        <v>91</v>
      </c>
      <c r="I405" s="14" t="s">
        <v>1252</v>
      </c>
      <c r="J405" s="12">
        <v>3</v>
      </c>
      <c r="K405" s="14" t="s">
        <v>94</v>
      </c>
      <c r="L405" s="15" t="s">
        <v>2398</v>
      </c>
      <c r="M405" s="15" t="s">
        <v>2381</v>
      </c>
      <c r="N405" s="15">
        <v>12277</v>
      </c>
      <c r="O405" s="15">
        <v>12277</v>
      </c>
      <c r="P405" s="13">
        <v>0</v>
      </c>
      <c r="Q405" s="13">
        <v>0</v>
      </c>
      <c r="R405" s="13">
        <v>0</v>
      </c>
      <c r="S405" s="13">
        <v>0</v>
      </c>
      <c r="T405" s="13">
        <v>0</v>
      </c>
      <c r="U405" s="13">
        <v>0</v>
      </c>
      <c r="V405" s="13">
        <v>38</v>
      </c>
      <c r="W405" s="13">
        <v>0</v>
      </c>
      <c r="X405" s="13">
        <v>0</v>
      </c>
      <c r="Y405" s="13">
        <v>38</v>
      </c>
      <c r="Z405" s="13">
        <v>38</v>
      </c>
      <c r="AA405" s="13">
        <v>84.210526315789465</v>
      </c>
      <c r="AB405" s="13" t="s">
        <v>16</v>
      </c>
      <c r="AC405" s="13" t="s">
        <v>17</v>
      </c>
      <c r="AD405" s="17">
        <v>0</v>
      </c>
      <c r="AE405" s="13">
        <v>0</v>
      </c>
      <c r="AF405" s="13">
        <v>0</v>
      </c>
      <c r="AG405" s="13">
        <v>0</v>
      </c>
      <c r="AH405" s="13">
        <v>0</v>
      </c>
      <c r="AI405" s="18">
        <v>87.325199999999995</v>
      </c>
      <c r="AJ405" s="18">
        <v>263.3152</v>
      </c>
      <c r="AK405" s="18">
        <v>1444.7628999999999</v>
      </c>
      <c r="AL405" s="27">
        <f>Table2[[#This Row],[Direct Tax Revenue
Through Current FY]]+Table2[[#This Row],[Direct Tax Revenue
Next FY &amp; After]]</f>
        <v>1708.0780999999999</v>
      </c>
      <c r="AM405" s="18">
        <v>178.4085</v>
      </c>
      <c r="AN405" s="18">
        <v>353.15429999999998</v>
      </c>
      <c r="AO405" s="18">
        <v>2951.7004000000002</v>
      </c>
      <c r="AP405" s="18">
        <f>Table2[[#This Row],[Indirect  &amp; Induced Tax Revenue
Through Current FY]]+Table2[[#This Row],[Indirect  &amp; Induced Tax Revenue
Next FY &amp; After]]</f>
        <v>3304.8547000000003</v>
      </c>
      <c r="AQ405" s="18">
        <v>265.7337</v>
      </c>
      <c r="AR405" s="18">
        <v>616.46950000000004</v>
      </c>
      <c r="AS405" s="18">
        <v>4396.4633000000003</v>
      </c>
      <c r="AT405" s="18">
        <f>Table2[[#This Row],[Total Tax Revenue Generated
Through Current FY]]+Table2[[#This Row],[Total Tax Revenues Generated 
Next FY &amp; After]]</f>
        <v>5012.9328000000005</v>
      </c>
      <c r="AU405" s="18">
        <f>VLOOKUP(A:A,[1]AssistancePivot!$1:$1048576,86,FALSE)</f>
        <v>0</v>
      </c>
      <c r="AV405" s="18">
        <v>0</v>
      </c>
      <c r="AW405" s="18">
        <v>0</v>
      </c>
      <c r="AX405" s="18">
        <v>0</v>
      </c>
      <c r="AY405" s="18">
        <v>0</v>
      </c>
      <c r="AZ405" s="18">
        <v>90.198300000000003</v>
      </c>
      <c r="BA405" s="18">
        <v>0</v>
      </c>
      <c r="BB405" s="18">
        <f>Table2[[#This Row],[MRT Savings
Through Current FY]]+Table2[[#This Row],[MRT Savings
Next FY &amp; After]]</f>
        <v>90.198300000000003</v>
      </c>
      <c r="BC405" s="18">
        <v>0</v>
      </c>
      <c r="BD405" s="18">
        <v>0</v>
      </c>
      <c r="BE405" s="18">
        <v>0</v>
      </c>
      <c r="BF405" s="18">
        <f>Table2[[#This Row],[ST Savings
Through Current FY]]+Table2[[#This Row],[ST Savings
Next FY &amp; After]]</f>
        <v>0</v>
      </c>
      <c r="BG405" s="18">
        <v>0</v>
      </c>
      <c r="BH405" s="18">
        <v>0</v>
      </c>
      <c r="BI405" s="18">
        <v>0</v>
      </c>
      <c r="BJ405" s="18">
        <f>Table2[[#This Row],[Energy Savings
Through Current FY]]+Table2[[#This Row],[Energy Savings
Next FY &amp; After]]</f>
        <v>0</v>
      </c>
      <c r="BK405" s="18">
        <v>2.4077000000000002</v>
      </c>
      <c r="BL405" s="18">
        <v>3.4889999999999999</v>
      </c>
      <c r="BM405" s="18">
        <v>27.794599999999999</v>
      </c>
      <c r="BN405" s="18">
        <f>Table2[[#This Row],[Bond Savings
Through Current FY]]+Table2[[#This Row],[Bond Savings
Next FY &amp; After]]</f>
        <v>31.2836</v>
      </c>
      <c r="BO405" s="18">
        <v>2.4077000000000002</v>
      </c>
      <c r="BP405" s="18">
        <v>93.687299999999993</v>
      </c>
      <c r="BQ405" s="18">
        <v>27.794599999999999</v>
      </c>
      <c r="BR405" s="18">
        <f>Table2[[#This Row],[Total Savings
Through Current FY]]+Table2[[#This Row],[Total Savings
Next FY &amp; After]]</f>
        <v>121.4819</v>
      </c>
      <c r="BS405" s="18">
        <v>0</v>
      </c>
      <c r="BT405" s="18">
        <v>0</v>
      </c>
      <c r="BU405" s="18">
        <v>0</v>
      </c>
      <c r="BV405" s="18">
        <f>Table2[[#This Row],[Recapture, Cancellation, or Reduction
Through Current FY]]+Table2[[#This Row],[Recapture, Cancellation, or Reduction
Next FY &amp; After]]</f>
        <v>0</v>
      </c>
      <c r="BW405" s="18">
        <v>0</v>
      </c>
      <c r="BX405" s="18">
        <v>0</v>
      </c>
      <c r="BY405" s="18">
        <v>0</v>
      </c>
      <c r="BZ405" s="18">
        <f>Table2[[#This Row],[Penalty Paid
Through Current FY]]+Table2[[#This Row],[Penalty Paid
Next FY &amp; After]]</f>
        <v>0</v>
      </c>
      <c r="CA405" s="18">
        <v>0</v>
      </c>
      <c r="CB405" s="18">
        <v>0</v>
      </c>
      <c r="CC405" s="18">
        <v>0</v>
      </c>
      <c r="CD405" s="18">
        <f>Table2[[#This Row],[Total Recapture &amp; Penalties
Through Current FY]]+Table2[[#This Row],[Total Recapture &amp; Penalties
Next FY &amp; After]]</f>
        <v>0</v>
      </c>
      <c r="CE405" s="18">
        <v>263.32600000000002</v>
      </c>
      <c r="CF405" s="18">
        <v>522.78219999999999</v>
      </c>
      <c r="CG405" s="18">
        <v>4368.6687000000002</v>
      </c>
      <c r="CH405" s="18">
        <f>Table2[[#This Row],[Total Net Tax Revenue Generated
Through Current FY]]+Table2[[#This Row],[Total Net Tax Revenue Generated
Next FY &amp; After]]</f>
        <v>4891.4508999999998</v>
      </c>
      <c r="CI405" s="18">
        <v>0</v>
      </c>
      <c r="CJ405" s="18">
        <v>0</v>
      </c>
      <c r="CK405" s="18">
        <v>0</v>
      </c>
      <c r="CL405" s="18">
        <v>0</v>
      </c>
      <c r="CM405" s="43">
        <v>0</v>
      </c>
      <c r="CN405" s="43">
        <v>0</v>
      </c>
      <c r="CO405" s="43">
        <v>0</v>
      </c>
      <c r="CP405" s="43">
        <v>0</v>
      </c>
      <c r="CQ405" s="43">
        <f>Table2[[#This Row],[Total Number of Industrial Jobs]]+Table2[[#This Row],[Total Number of Restaurant Jobs]]+Table2[[#This Row],[Total Number of Retail Jobs]]+Table2[[#This Row],[Total Number of Other Jobs]]</f>
        <v>0</v>
      </c>
      <c r="CR405" s="43">
        <v>0</v>
      </c>
      <c r="CS405" s="43">
        <v>0</v>
      </c>
      <c r="CT405" s="43">
        <v>0</v>
      </c>
      <c r="CU405" s="43">
        <v>0</v>
      </c>
      <c r="CV405" s="43">
        <f>Table2[[#This Row],[Number of Industrial Jobs Earning a Living Wage or more]]+Table2[[#This Row],[Number of Restaurant Jobs Earning a Living Wage or more]]+Table2[[#This Row],[Number of Retail Jobs Earning a Living Wage or more]]+Table2[[#This Row],[Number of Other Jobs Earning a Living Wage or more]]</f>
        <v>0</v>
      </c>
      <c r="CW405" s="47">
        <v>0</v>
      </c>
      <c r="CX405" s="47">
        <v>0</v>
      </c>
      <c r="CY405" s="47">
        <v>0</v>
      </c>
      <c r="CZ405" s="47">
        <v>0</v>
      </c>
      <c r="DA405" s="42"/>
      <c r="DB405" s="4"/>
      <c r="DE405" s="3"/>
      <c r="DF405" s="4"/>
      <c r="DG405" s="4"/>
      <c r="DH405" s="11"/>
      <c r="DI405" s="3"/>
      <c r="DJ405" s="1"/>
      <c r="DK405" s="1"/>
      <c r="DL405" s="1"/>
    </row>
    <row r="406" spans="1:116" x14ac:dyDescent="0.2">
      <c r="A406" s="12">
        <v>94245</v>
      </c>
      <c r="B406" s="14" t="s">
        <v>1473</v>
      </c>
      <c r="C406" s="15" t="s">
        <v>1524</v>
      </c>
      <c r="D406" s="15" t="s">
        <v>1843</v>
      </c>
      <c r="E406" s="25" t="s">
        <v>1852</v>
      </c>
      <c r="F406" s="26" t="s">
        <v>477</v>
      </c>
      <c r="G406" s="16">
        <v>36135000</v>
      </c>
      <c r="H406" s="14" t="s">
        <v>91</v>
      </c>
      <c r="I406" s="14" t="s">
        <v>1884</v>
      </c>
      <c r="J406" s="12">
        <v>51</v>
      </c>
      <c r="K406" s="14" t="s">
        <v>106</v>
      </c>
      <c r="L406" s="15" t="s">
        <v>2411</v>
      </c>
      <c r="M406" s="15" t="s">
        <v>2412</v>
      </c>
      <c r="N406" s="15">
        <v>60700</v>
      </c>
      <c r="O406" s="15">
        <v>28500</v>
      </c>
      <c r="P406" s="13">
        <v>1</v>
      </c>
      <c r="Q406" s="13">
        <v>73</v>
      </c>
      <c r="R406" s="13">
        <v>0</v>
      </c>
      <c r="S406" s="13">
        <v>0</v>
      </c>
      <c r="T406" s="13">
        <v>0</v>
      </c>
      <c r="U406" s="13">
        <v>0</v>
      </c>
      <c r="V406" s="13">
        <v>0</v>
      </c>
      <c r="W406" s="13">
        <v>0</v>
      </c>
      <c r="X406" s="13">
        <v>11</v>
      </c>
      <c r="Y406" s="13">
        <v>0</v>
      </c>
      <c r="Z406" s="13">
        <v>0</v>
      </c>
      <c r="AA406" s="13">
        <v>0</v>
      </c>
      <c r="AB406" s="13" t="s">
        <v>17</v>
      </c>
      <c r="AC406" s="13" t="s">
        <v>17</v>
      </c>
      <c r="AD406" s="17">
        <v>0</v>
      </c>
      <c r="AE406" s="13">
        <v>0</v>
      </c>
      <c r="AF406" s="13">
        <v>0</v>
      </c>
      <c r="AG406" s="13">
        <v>0</v>
      </c>
      <c r="AH406" s="13">
        <v>0</v>
      </c>
      <c r="AI406" s="18">
        <v>936.74860000000001</v>
      </c>
      <c r="AJ406" s="18">
        <v>936.74860000000001</v>
      </c>
      <c r="AK406" s="18">
        <v>5958.0357000000004</v>
      </c>
      <c r="AL406" s="27">
        <f>Table2[[#This Row],[Direct Tax Revenue
Through Current FY]]+Table2[[#This Row],[Direct Tax Revenue
Next FY &amp; After]]</f>
        <v>6894.7843000000003</v>
      </c>
      <c r="AM406" s="18">
        <v>81.267899999999997</v>
      </c>
      <c r="AN406" s="18">
        <v>81.267899999999997</v>
      </c>
      <c r="AO406" s="18">
        <v>1078.6551999999999</v>
      </c>
      <c r="AP406" s="18">
        <f>Table2[[#This Row],[Indirect  &amp; Induced Tax Revenue
Through Current FY]]+Table2[[#This Row],[Indirect  &amp; Induced Tax Revenue
Next FY &amp; After]]</f>
        <v>1159.9231</v>
      </c>
      <c r="AQ406" s="18">
        <v>1018.0165</v>
      </c>
      <c r="AR406" s="18">
        <v>1018.0165</v>
      </c>
      <c r="AS406" s="18">
        <v>7036.6908999999996</v>
      </c>
      <c r="AT406" s="18">
        <f>Table2[[#This Row],[Total Tax Revenue Generated
Through Current FY]]+Table2[[#This Row],[Total Tax Revenues Generated 
Next FY &amp; After]]</f>
        <v>8054.7073999999993</v>
      </c>
      <c r="AU406" s="18">
        <f>VLOOKUP(A:A,[1]AssistancePivot!$1:$1048576,86,FALSE)</f>
        <v>0</v>
      </c>
      <c r="AV406" s="18">
        <v>0</v>
      </c>
      <c r="AW406" s="18">
        <v>0</v>
      </c>
      <c r="AX406" s="18">
        <v>0</v>
      </c>
      <c r="AY406" s="18">
        <v>600.53650000000005</v>
      </c>
      <c r="AZ406" s="18">
        <v>600.53650000000005</v>
      </c>
      <c r="BA406" s="18">
        <v>0</v>
      </c>
      <c r="BB406" s="18">
        <f>Table2[[#This Row],[MRT Savings
Through Current FY]]+Table2[[#This Row],[MRT Savings
Next FY &amp; After]]</f>
        <v>600.53650000000005</v>
      </c>
      <c r="BC406" s="18">
        <v>0</v>
      </c>
      <c r="BD406" s="18">
        <v>0</v>
      </c>
      <c r="BE406" s="18">
        <v>0</v>
      </c>
      <c r="BF406" s="18">
        <f>Table2[[#This Row],[ST Savings
Through Current FY]]+Table2[[#This Row],[ST Savings
Next FY &amp; After]]</f>
        <v>0</v>
      </c>
      <c r="BG406" s="18">
        <v>0</v>
      </c>
      <c r="BH406" s="18">
        <v>0</v>
      </c>
      <c r="BI406" s="18">
        <v>0</v>
      </c>
      <c r="BJ406" s="18">
        <f>Table2[[#This Row],[Energy Savings
Through Current FY]]+Table2[[#This Row],[Energy Savings
Next FY &amp; After]]</f>
        <v>0</v>
      </c>
      <c r="BK406" s="18">
        <v>15.4529</v>
      </c>
      <c r="BL406" s="18">
        <v>15.4529</v>
      </c>
      <c r="BM406" s="18">
        <v>215.773</v>
      </c>
      <c r="BN406" s="18">
        <f>Table2[[#This Row],[Bond Savings
Through Current FY]]+Table2[[#This Row],[Bond Savings
Next FY &amp; After]]</f>
        <v>231.2259</v>
      </c>
      <c r="BO406" s="18">
        <v>615.98940000000005</v>
      </c>
      <c r="BP406" s="18">
        <v>615.98940000000005</v>
      </c>
      <c r="BQ406" s="18">
        <v>215.773</v>
      </c>
      <c r="BR406" s="18">
        <f>Table2[[#This Row],[Total Savings
Through Current FY]]+Table2[[#This Row],[Total Savings
Next FY &amp; After]]</f>
        <v>831.76240000000007</v>
      </c>
      <c r="BS406" s="18">
        <v>0</v>
      </c>
      <c r="BT406" s="18">
        <v>0</v>
      </c>
      <c r="BU406" s="18">
        <v>0</v>
      </c>
      <c r="BV406" s="18">
        <f>Table2[[#This Row],[Recapture, Cancellation, or Reduction
Through Current FY]]+Table2[[#This Row],[Recapture, Cancellation, or Reduction
Next FY &amp; After]]</f>
        <v>0</v>
      </c>
      <c r="BW406" s="18">
        <v>0</v>
      </c>
      <c r="BX406" s="18">
        <v>0</v>
      </c>
      <c r="BY406" s="18">
        <v>0</v>
      </c>
      <c r="BZ406" s="18">
        <f>Table2[[#This Row],[Penalty Paid
Through Current FY]]+Table2[[#This Row],[Penalty Paid
Next FY &amp; After]]</f>
        <v>0</v>
      </c>
      <c r="CA406" s="18">
        <v>0</v>
      </c>
      <c r="CB406" s="18">
        <v>0</v>
      </c>
      <c r="CC406" s="18">
        <v>0</v>
      </c>
      <c r="CD406" s="18">
        <f>Table2[[#This Row],[Total Recapture &amp; Penalties
Through Current FY]]+Table2[[#This Row],[Total Recapture &amp; Penalties
Next FY &amp; After]]</f>
        <v>0</v>
      </c>
      <c r="CE406" s="18">
        <v>402.02710000000002</v>
      </c>
      <c r="CF406" s="18">
        <v>402.02710000000002</v>
      </c>
      <c r="CG406" s="18">
        <v>6820.9179000000004</v>
      </c>
      <c r="CH406" s="18">
        <f>Table2[[#This Row],[Total Net Tax Revenue Generated
Through Current FY]]+Table2[[#This Row],[Total Net Tax Revenue Generated
Next FY &amp; After]]</f>
        <v>7222.9450000000006</v>
      </c>
      <c r="CI406" s="18">
        <v>36850</v>
      </c>
      <c r="CJ406" s="18">
        <v>0</v>
      </c>
      <c r="CK406" s="18">
        <v>0</v>
      </c>
      <c r="CL406" s="18">
        <v>0</v>
      </c>
      <c r="CM406" s="43">
        <v>0</v>
      </c>
      <c r="CN406" s="43">
        <v>0</v>
      </c>
      <c r="CO406" s="43">
        <v>0</v>
      </c>
      <c r="CP406" s="43">
        <v>11</v>
      </c>
      <c r="CQ406" s="43">
        <f>Table2[[#This Row],[Total Number of Industrial Jobs]]+Table2[[#This Row],[Total Number of Restaurant Jobs]]+Table2[[#This Row],[Total Number of Retail Jobs]]+Table2[[#This Row],[Total Number of Other Jobs]]</f>
        <v>11</v>
      </c>
      <c r="CR406" s="43">
        <v>0</v>
      </c>
      <c r="CS406" s="43">
        <v>0</v>
      </c>
      <c r="CT406" s="43">
        <v>0</v>
      </c>
      <c r="CU406" s="43">
        <v>11</v>
      </c>
      <c r="CV406" s="43">
        <f>Table2[[#This Row],[Number of Industrial Jobs Earning a Living Wage or more]]+Table2[[#This Row],[Number of Restaurant Jobs Earning a Living Wage or more]]+Table2[[#This Row],[Number of Retail Jobs Earning a Living Wage or more]]+Table2[[#This Row],[Number of Other Jobs Earning a Living Wage or more]]</f>
        <v>11</v>
      </c>
      <c r="CW406" s="47">
        <v>0</v>
      </c>
      <c r="CX406" s="47">
        <v>0</v>
      </c>
      <c r="CY406" s="47">
        <v>0</v>
      </c>
      <c r="CZ406" s="47">
        <v>100</v>
      </c>
      <c r="DA406" s="42">
        <v>1</v>
      </c>
      <c r="DB406" s="4"/>
      <c r="DE406" s="3"/>
      <c r="DF406" s="4"/>
      <c r="DG406" s="4"/>
      <c r="DH406" s="11"/>
      <c r="DI406" s="3"/>
      <c r="DJ406" s="1"/>
      <c r="DK406" s="1"/>
      <c r="DL406" s="1"/>
    </row>
    <row r="407" spans="1:116" x14ac:dyDescent="0.2">
      <c r="A407" s="12">
        <v>94118</v>
      </c>
      <c r="B407" s="14" t="s">
        <v>1011</v>
      </c>
      <c r="C407" s="15" t="s">
        <v>1629</v>
      </c>
      <c r="D407" s="15" t="s">
        <v>1013</v>
      </c>
      <c r="E407" s="25" t="s">
        <v>1745</v>
      </c>
      <c r="F407" s="26" t="s">
        <v>477</v>
      </c>
      <c r="G407" s="16">
        <v>12000000</v>
      </c>
      <c r="H407" s="14" t="s">
        <v>91</v>
      </c>
      <c r="I407" s="14" t="s">
        <v>1012</v>
      </c>
      <c r="J407" s="12">
        <v>42</v>
      </c>
      <c r="K407" s="14" t="s">
        <v>12</v>
      </c>
      <c r="L407" s="15" t="s">
        <v>2135</v>
      </c>
      <c r="M407" s="15" t="s">
        <v>1902</v>
      </c>
      <c r="N407" s="15">
        <v>48661</v>
      </c>
      <c r="O407" s="15">
        <v>33300</v>
      </c>
      <c r="P407" s="13">
        <v>43</v>
      </c>
      <c r="Q407" s="13">
        <v>8</v>
      </c>
      <c r="R407" s="13">
        <v>0</v>
      </c>
      <c r="S407" s="13">
        <v>0</v>
      </c>
      <c r="T407" s="13">
        <v>29</v>
      </c>
      <c r="U407" s="13">
        <v>0</v>
      </c>
      <c r="V407" s="13">
        <v>460</v>
      </c>
      <c r="W407" s="13">
        <v>0</v>
      </c>
      <c r="X407" s="13">
        <v>0</v>
      </c>
      <c r="Y407" s="13">
        <v>489</v>
      </c>
      <c r="Z407" s="13">
        <v>474</v>
      </c>
      <c r="AA407" s="13">
        <v>71.370143149284246</v>
      </c>
      <c r="AB407" s="13" t="s">
        <v>16</v>
      </c>
      <c r="AC407" s="13" t="s">
        <v>17</v>
      </c>
      <c r="AD407" s="17">
        <v>139</v>
      </c>
      <c r="AE407" s="13">
        <v>0</v>
      </c>
      <c r="AF407" s="13">
        <v>54</v>
      </c>
      <c r="AG407" s="13">
        <v>83</v>
      </c>
      <c r="AH407" s="13">
        <v>213</v>
      </c>
      <c r="AI407" s="18">
        <v>2727.9155999999998</v>
      </c>
      <c r="AJ407" s="18">
        <v>13663.732099999999</v>
      </c>
      <c r="AK407" s="18">
        <v>1962.4457</v>
      </c>
      <c r="AL407" s="27">
        <f>Table2[[#This Row],[Direct Tax Revenue
Through Current FY]]+Table2[[#This Row],[Direct Tax Revenue
Next FY &amp; After]]</f>
        <v>15626.177799999999</v>
      </c>
      <c r="AM407" s="18">
        <v>4688.8434999999999</v>
      </c>
      <c r="AN407" s="18">
        <v>23759.842199999999</v>
      </c>
      <c r="AO407" s="18">
        <v>3373.1251000000002</v>
      </c>
      <c r="AP407" s="18">
        <f>Table2[[#This Row],[Indirect  &amp; Induced Tax Revenue
Through Current FY]]+Table2[[#This Row],[Indirect  &amp; Induced Tax Revenue
Next FY &amp; After]]</f>
        <v>27132.9673</v>
      </c>
      <c r="AQ407" s="18">
        <v>7416.7591000000002</v>
      </c>
      <c r="AR407" s="18">
        <v>37423.5743</v>
      </c>
      <c r="AS407" s="18">
        <v>5335.5708000000004</v>
      </c>
      <c r="AT407" s="18">
        <f>Table2[[#This Row],[Total Tax Revenue Generated
Through Current FY]]+Table2[[#This Row],[Total Tax Revenues Generated 
Next FY &amp; After]]</f>
        <v>42759.145100000002</v>
      </c>
      <c r="AU407" s="18">
        <f>VLOOKUP(A:A,[1]AssistancePivot!$1:$1048576,86,FALSE)</f>
        <v>0</v>
      </c>
      <c r="AV407" s="18">
        <v>0</v>
      </c>
      <c r="AW407" s="18">
        <v>0</v>
      </c>
      <c r="AX407" s="18">
        <v>0</v>
      </c>
      <c r="AY407" s="18">
        <v>0</v>
      </c>
      <c r="AZ407" s="18">
        <v>196.22399999999999</v>
      </c>
      <c r="BA407" s="18">
        <v>0</v>
      </c>
      <c r="BB407" s="18">
        <f>Table2[[#This Row],[MRT Savings
Through Current FY]]+Table2[[#This Row],[MRT Savings
Next FY &amp; After]]</f>
        <v>196.22399999999999</v>
      </c>
      <c r="BC407" s="18">
        <v>0</v>
      </c>
      <c r="BD407" s="18">
        <v>0</v>
      </c>
      <c r="BE407" s="18">
        <v>0</v>
      </c>
      <c r="BF407" s="18">
        <f>Table2[[#This Row],[ST Savings
Through Current FY]]+Table2[[#This Row],[ST Savings
Next FY &amp; After]]</f>
        <v>0</v>
      </c>
      <c r="BG407" s="18">
        <v>0</v>
      </c>
      <c r="BH407" s="18">
        <v>0</v>
      </c>
      <c r="BI407" s="18">
        <v>0</v>
      </c>
      <c r="BJ407" s="18">
        <f>Table2[[#This Row],[Energy Savings
Through Current FY]]+Table2[[#This Row],[Energy Savings
Next FY &amp; After]]</f>
        <v>0</v>
      </c>
      <c r="BK407" s="18">
        <v>4.4812000000000003</v>
      </c>
      <c r="BL407" s="18">
        <v>25.609100000000002</v>
      </c>
      <c r="BM407" s="18">
        <v>3.1147</v>
      </c>
      <c r="BN407" s="18">
        <f>Table2[[#This Row],[Bond Savings
Through Current FY]]+Table2[[#This Row],[Bond Savings
Next FY &amp; After]]</f>
        <v>28.723800000000001</v>
      </c>
      <c r="BO407" s="18">
        <v>4.4812000000000003</v>
      </c>
      <c r="BP407" s="18">
        <v>221.8331</v>
      </c>
      <c r="BQ407" s="18">
        <v>3.1147</v>
      </c>
      <c r="BR407" s="18">
        <f>Table2[[#This Row],[Total Savings
Through Current FY]]+Table2[[#This Row],[Total Savings
Next FY &amp; After]]</f>
        <v>224.9478</v>
      </c>
      <c r="BS407" s="18">
        <v>0</v>
      </c>
      <c r="BT407" s="18">
        <v>0</v>
      </c>
      <c r="BU407" s="18">
        <v>0</v>
      </c>
      <c r="BV407" s="18">
        <f>Table2[[#This Row],[Recapture, Cancellation, or Reduction
Through Current FY]]+Table2[[#This Row],[Recapture, Cancellation, or Reduction
Next FY &amp; After]]</f>
        <v>0</v>
      </c>
      <c r="BW407" s="18">
        <v>0</v>
      </c>
      <c r="BX407" s="18">
        <v>0</v>
      </c>
      <c r="BY407" s="18">
        <v>0</v>
      </c>
      <c r="BZ407" s="18">
        <f>Table2[[#This Row],[Penalty Paid
Through Current FY]]+Table2[[#This Row],[Penalty Paid
Next FY &amp; After]]</f>
        <v>0</v>
      </c>
      <c r="CA407" s="18">
        <v>0</v>
      </c>
      <c r="CB407" s="18">
        <v>0</v>
      </c>
      <c r="CC407" s="18">
        <v>0</v>
      </c>
      <c r="CD407" s="18">
        <f>Table2[[#This Row],[Total Recapture &amp; Penalties
Through Current FY]]+Table2[[#This Row],[Total Recapture &amp; Penalties
Next FY &amp; After]]</f>
        <v>0</v>
      </c>
      <c r="CE407" s="18">
        <v>7412.2779</v>
      </c>
      <c r="CF407" s="18">
        <v>37201.741199999997</v>
      </c>
      <c r="CG407" s="18">
        <v>5332.4561000000003</v>
      </c>
      <c r="CH407" s="18">
        <f>Table2[[#This Row],[Total Net Tax Revenue Generated
Through Current FY]]+Table2[[#This Row],[Total Net Tax Revenue Generated
Next FY &amp; After]]</f>
        <v>42534.1973</v>
      </c>
      <c r="CI407" s="18">
        <v>0</v>
      </c>
      <c r="CJ407" s="18">
        <v>0</v>
      </c>
      <c r="CK407" s="18">
        <v>0</v>
      </c>
      <c r="CL407" s="18">
        <v>0</v>
      </c>
      <c r="CM407" s="43">
        <v>0</v>
      </c>
      <c r="CN407" s="43">
        <v>0</v>
      </c>
      <c r="CO407" s="43">
        <v>0</v>
      </c>
      <c r="CP407" s="43">
        <v>0</v>
      </c>
      <c r="CQ407" s="43">
        <f>Table2[[#This Row],[Total Number of Industrial Jobs]]+Table2[[#This Row],[Total Number of Restaurant Jobs]]+Table2[[#This Row],[Total Number of Retail Jobs]]+Table2[[#This Row],[Total Number of Other Jobs]]</f>
        <v>0</v>
      </c>
      <c r="CR407" s="43">
        <v>0</v>
      </c>
      <c r="CS407" s="43">
        <v>0</v>
      </c>
      <c r="CT407" s="43">
        <v>0</v>
      </c>
      <c r="CU407" s="43">
        <v>0</v>
      </c>
      <c r="CV407" s="43">
        <f>Table2[[#This Row],[Number of Industrial Jobs Earning a Living Wage or more]]+Table2[[#This Row],[Number of Restaurant Jobs Earning a Living Wage or more]]+Table2[[#This Row],[Number of Retail Jobs Earning a Living Wage or more]]+Table2[[#This Row],[Number of Other Jobs Earning a Living Wage or more]]</f>
        <v>0</v>
      </c>
      <c r="CW407" s="47">
        <v>0</v>
      </c>
      <c r="CX407" s="47">
        <v>0</v>
      </c>
      <c r="CY407" s="47">
        <v>0</v>
      </c>
      <c r="CZ407" s="47">
        <v>0</v>
      </c>
      <c r="DA407" s="42"/>
      <c r="DB407" s="4"/>
      <c r="DE407" s="3"/>
      <c r="DF407" s="4"/>
      <c r="DG407" s="4"/>
      <c r="DH407" s="11"/>
      <c r="DI407" s="3"/>
      <c r="DJ407" s="1"/>
      <c r="DK407" s="1"/>
      <c r="DL407" s="1"/>
    </row>
    <row r="408" spans="1:116" x14ac:dyDescent="0.2">
      <c r="A408" s="12">
        <v>94182</v>
      </c>
      <c r="B408" s="14" t="s">
        <v>1152</v>
      </c>
      <c r="C408" s="15" t="s">
        <v>1639</v>
      </c>
      <c r="D408" s="15" t="s">
        <v>1154</v>
      </c>
      <c r="E408" s="25" t="s">
        <v>1812</v>
      </c>
      <c r="F408" s="26" t="s">
        <v>477</v>
      </c>
      <c r="G408" s="16">
        <v>3473000</v>
      </c>
      <c r="H408" s="14" t="s">
        <v>91</v>
      </c>
      <c r="I408" s="14" t="s">
        <v>1153</v>
      </c>
      <c r="J408" s="12">
        <v>38</v>
      </c>
      <c r="K408" s="14" t="s">
        <v>12</v>
      </c>
      <c r="L408" s="15" t="s">
        <v>2367</v>
      </c>
      <c r="M408" s="15" t="s">
        <v>1902</v>
      </c>
      <c r="N408" s="15">
        <v>5008</v>
      </c>
      <c r="O408" s="15">
        <v>16000</v>
      </c>
      <c r="P408" s="13">
        <v>78</v>
      </c>
      <c r="Q408" s="13">
        <v>6</v>
      </c>
      <c r="R408" s="13">
        <v>0</v>
      </c>
      <c r="S408" s="13">
        <v>0</v>
      </c>
      <c r="T408" s="13">
        <v>10</v>
      </c>
      <c r="U408" s="13">
        <v>0</v>
      </c>
      <c r="V408" s="13">
        <v>76</v>
      </c>
      <c r="W408" s="13">
        <v>4</v>
      </c>
      <c r="X408" s="13">
        <v>0</v>
      </c>
      <c r="Y408" s="13">
        <v>90</v>
      </c>
      <c r="Z408" s="13">
        <v>85</v>
      </c>
      <c r="AA408" s="13">
        <v>94.444444444444443</v>
      </c>
      <c r="AB408" s="13" t="s">
        <v>16</v>
      </c>
      <c r="AC408" s="13" t="s">
        <v>17</v>
      </c>
      <c r="AD408" s="17">
        <v>0</v>
      </c>
      <c r="AE408" s="13">
        <v>0</v>
      </c>
      <c r="AF408" s="13">
        <v>0</v>
      </c>
      <c r="AG408" s="13">
        <v>0</v>
      </c>
      <c r="AH408" s="13">
        <v>0</v>
      </c>
      <c r="AI408" s="18">
        <v>148.53739999999999</v>
      </c>
      <c r="AJ408" s="18">
        <v>660.18730000000005</v>
      </c>
      <c r="AK408" s="18">
        <v>1753.6456000000001</v>
      </c>
      <c r="AL408" s="27">
        <f>Table2[[#This Row],[Direct Tax Revenue
Through Current FY]]+Table2[[#This Row],[Direct Tax Revenue
Next FY &amp; After]]</f>
        <v>2413.8329000000003</v>
      </c>
      <c r="AM408" s="18">
        <v>277.50049999999999</v>
      </c>
      <c r="AN408" s="18">
        <v>1152.3759</v>
      </c>
      <c r="AO408" s="18">
        <v>3276.1938</v>
      </c>
      <c r="AP408" s="18">
        <f>Table2[[#This Row],[Indirect  &amp; Induced Tax Revenue
Through Current FY]]+Table2[[#This Row],[Indirect  &amp; Induced Tax Revenue
Next FY &amp; After]]</f>
        <v>4428.5697</v>
      </c>
      <c r="AQ408" s="18">
        <v>426.03789999999998</v>
      </c>
      <c r="AR408" s="18">
        <v>1812.5632000000001</v>
      </c>
      <c r="AS408" s="18">
        <v>5029.8393999999998</v>
      </c>
      <c r="AT408" s="18">
        <f>Table2[[#This Row],[Total Tax Revenue Generated
Through Current FY]]+Table2[[#This Row],[Total Tax Revenues Generated 
Next FY &amp; After]]</f>
        <v>6842.4025999999994</v>
      </c>
      <c r="AU408" s="18">
        <f>VLOOKUP(A:A,[1]AssistancePivot!$1:$1048576,86,FALSE)</f>
        <v>0</v>
      </c>
      <c r="AV408" s="18">
        <v>0</v>
      </c>
      <c r="AW408" s="18">
        <v>0</v>
      </c>
      <c r="AX408" s="18">
        <v>0</v>
      </c>
      <c r="AY408" s="18">
        <v>0</v>
      </c>
      <c r="AZ408" s="18">
        <v>56.790500000000002</v>
      </c>
      <c r="BA408" s="18">
        <v>0</v>
      </c>
      <c r="BB408" s="18">
        <f>Table2[[#This Row],[MRT Savings
Through Current FY]]+Table2[[#This Row],[MRT Savings
Next FY &amp; After]]</f>
        <v>56.790500000000002</v>
      </c>
      <c r="BC408" s="18">
        <v>0</v>
      </c>
      <c r="BD408" s="18">
        <v>0</v>
      </c>
      <c r="BE408" s="18">
        <v>0</v>
      </c>
      <c r="BF408" s="18">
        <f>Table2[[#This Row],[ST Savings
Through Current FY]]+Table2[[#This Row],[ST Savings
Next FY &amp; After]]</f>
        <v>0</v>
      </c>
      <c r="BG408" s="18">
        <v>0</v>
      </c>
      <c r="BH408" s="18">
        <v>0</v>
      </c>
      <c r="BI408" s="18">
        <v>0</v>
      </c>
      <c r="BJ408" s="18">
        <f>Table2[[#This Row],[Energy Savings
Through Current FY]]+Table2[[#This Row],[Energy Savings
Next FY &amp; After]]</f>
        <v>0</v>
      </c>
      <c r="BK408" s="18">
        <v>2.8681000000000001</v>
      </c>
      <c r="BL408" s="18">
        <v>9.3529999999999998</v>
      </c>
      <c r="BM408" s="18">
        <v>25.411200000000001</v>
      </c>
      <c r="BN408" s="18">
        <f>Table2[[#This Row],[Bond Savings
Through Current FY]]+Table2[[#This Row],[Bond Savings
Next FY &amp; After]]</f>
        <v>34.764200000000002</v>
      </c>
      <c r="BO408" s="18">
        <v>2.8681000000000001</v>
      </c>
      <c r="BP408" s="18">
        <v>66.143500000000003</v>
      </c>
      <c r="BQ408" s="18">
        <v>25.411200000000001</v>
      </c>
      <c r="BR408" s="18">
        <f>Table2[[#This Row],[Total Savings
Through Current FY]]+Table2[[#This Row],[Total Savings
Next FY &amp; After]]</f>
        <v>91.554699999999997</v>
      </c>
      <c r="BS408" s="18">
        <v>0</v>
      </c>
      <c r="BT408" s="18">
        <v>0</v>
      </c>
      <c r="BU408" s="18">
        <v>0</v>
      </c>
      <c r="BV408" s="18">
        <f>Table2[[#This Row],[Recapture, Cancellation, or Reduction
Through Current FY]]+Table2[[#This Row],[Recapture, Cancellation, or Reduction
Next FY &amp; After]]</f>
        <v>0</v>
      </c>
      <c r="BW408" s="18">
        <v>0</v>
      </c>
      <c r="BX408" s="18">
        <v>0</v>
      </c>
      <c r="BY408" s="18">
        <v>0</v>
      </c>
      <c r="BZ408" s="18">
        <f>Table2[[#This Row],[Penalty Paid
Through Current FY]]+Table2[[#This Row],[Penalty Paid
Next FY &amp; After]]</f>
        <v>0</v>
      </c>
      <c r="CA408" s="18">
        <v>0</v>
      </c>
      <c r="CB408" s="18">
        <v>0</v>
      </c>
      <c r="CC408" s="18">
        <v>0</v>
      </c>
      <c r="CD408" s="18">
        <f>Table2[[#This Row],[Total Recapture &amp; Penalties
Through Current FY]]+Table2[[#This Row],[Total Recapture &amp; Penalties
Next FY &amp; After]]</f>
        <v>0</v>
      </c>
      <c r="CE408" s="18">
        <v>423.16980000000001</v>
      </c>
      <c r="CF408" s="18">
        <v>1746.4196999999999</v>
      </c>
      <c r="CG408" s="18">
        <v>5004.4282000000003</v>
      </c>
      <c r="CH408" s="18">
        <f>Table2[[#This Row],[Total Net Tax Revenue Generated
Through Current FY]]+Table2[[#This Row],[Total Net Tax Revenue Generated
Next FY &amp; After]]</f>
        <v>6750.8479000000007</v>
      </c>
      <c r="CI408" s="18">
        <v>0</v>
      </c>
      <c r="CJ408" s="18">
        <v>0</v>
      </c>
      <c r="CK408" s="18">
        <v>0</v>
      </c>
      <c r="CL408" s="18">
        <v>0</v>
      </c>
      <c r="CM408" s="43">
        <v>0</v>
      </c>
      <c r="CN408" s="43">
        <v>0</v>
      </c>
      <c r="CO408" s="43">
        <v>0</v>
      </c>
      <c r="CP408" s="43">
        <v>90</v>
      </c>
      <c r="CQ408" s="43">
        <f>Table2[[#This Row],[Total Number of Industrial Jobs]]+Table2[[#This Row],[Total Number of Restaurant Jobs]]+Table2[[#This Row],[Total Number of Retail Jobs]]+Table2[[#This Row],[Total Number of Other Jobs]]</f>
        <v>90</v>
      </c>
      <c r="CR408" s="43">
        <v>0</v>
      </c>
      <c r="CS408" s="43">
        <v>0</v>
      </c>
      <c r="CT408" s="43">
        <v>0</v>
      </c>
      <c r="CU408" s="43">
        <v>90</v>
      </c>
      <c r="CV408" s="43">
        <f>Table2[[#This Row],[Number of Industrial Jobs Earning a Living Wage or more]]+Table2[[#This Row],[Number of Restaurant Jobs Earning a Living Wage or more]]+Table2[[#This Row],[Number of Retail Jobs Earning a Living Wage or more]]+Table2[[#This Row],[Number of Other Jobs Earning a Living Wage or more]]</f>
        <v>90</v>
      </c>
      <c r="CW408" s="47">
        <v>0</v>
      </c>
      <c r="CX408" s="47">
        <v>0</v>
      </c>
      <c r="CY408" s="47">
        <v>0</v>
      </c>
      <c r="CZ408" s="47">
        <v>100</v>
      </c>
      <c r="DA408" s="42">
        <v>1</v>
      </c>
      <c r="DB408" s="4"/>
      <c r="DE408" s="3"/>
      <c r="DF408" s="4"/>
      <c r="DG408" s="4"/>
      <c r="DH408" s="11"/>
      <c r="DI408" s="3"/>
      <c r="DJ408" s="1"/>
      <c r="DK408" s="1"/>
      <c r="DL408" s="1"/>
    </row>
    <row r="409" spans="1:116" x14ac:dyDescent="0.2">
      <c r="A409" s="12">
        <v>93175</v>
      </c>
      <c r="B409" s="14" t="s">
        <v>389</v>
      </c>
      <c r="C409" s="15" t="s">
        <v>1522</v>
      </c>
      <c r="D409" s="15" t="s">
        <v>392</v>
      </c>
      <c r="E409" s="25" t="s">
        <v>1688</v>
      </c>
      <c r="F409" s="26" t="s">
        <v>391</v>
      </c>
      <c r="G409" s="16">
        <v>91833000</v>
      </c>
      <c r="H409" s="14" t="s">
        <v>229</v>
      </c>
      <c r="I409" s="14" t="s">
        <v>390</v>
      </c>
      <c r="J409" s="12">
        <v>8</v>
      </c>
      <c r="K409" s="14" t="s">
        <v>94</v>
      </c>
      <c r="L409" s="15" t="s">
        <v>2081</v>
      </c>
      <c r="M409" s="15" t="s">
        <v>1933</v>
      </c>
      <c r="N409" s="15">
        <v>1101602</v>
      </c>
      <c r="O409" s="15">
        <v>4588216</v>
      </c>
      <c r="P409" s="13">
        <v>0</v>
      </c>
      <c r="Q409" s="13">
        <v>24</v>
      </c>
      <c r="R409" s="13">
        <v>0</v>
      </c>
      <c r="S409" s="13">
        <v>0</v>
      </c>
      <c r="T409" s="13">
        <v>435</v>
      </c>
      <c r="U409" s="13">
        <v>0</v>
      </c>
      <c r="V409" s="13">
        <v>299</v>
      </c>
      <c r="W409" s="13">
        <v>30</v>
      </c>
      <c r="X409" s="13">
        <v>0</v>
      </c>
      <c r="Y409" s="13">
        <v>764</v>
      </c>
      <c r="Z409" s="13">
        <v>546</v>
      </c>
      <c r="AA409" s="13">
        <v>0.26178010471204188</v>
      </c>
      <c r="AB409" s="13" t="s">
        <v>16</v>
      </c>
      <c r="AC409" s="13" t="s">
        <v>17</v>
      </c>
      <c r="AD409" s="17">
        <v>0</v>
      </c>
      <c r="AE409" s="13">
        <v>0</v>
      </c>
      <c r="AF409" s="13">
        <v>0</v>
      </c>
      <c r="AG409" s="13">
        <v>0</v>
      </c>
      <c r="AH409" s="13">
        <v>0</v>
      </c>
      <c r="AI409" s="18">
        <v>2218.6680000000001</v>
      </c>
      <c r="AJ409" s="18">
        <v>47845.897700000001</v>
      </c>
      <c r="AK409" s="18">
        <v>10937.6633</v>
      </c>
      <c r="AL409" s="27">
        <f>Table2[[#This Row],[Direct Tax Revenue
Through Current FY]]+Table2[[#This Row],[Direct Tax Revenue
Next FY &amp; After]]</f>
        <v>58783.561000000002</v>
      </c>
      <c r="AM409" s="18">
        <v>2563.413</v>
      </c>
      <c r="AN409" s="18">
        <v>28461.835999999999</v>
      </c>
      <c r="AO409" s="18">
        <v>12637.198</v>
      </c>
      <c r="AP409" s="18">
        <f>Table2[[#This Row],[Indirect  &amp; Induced Tax Revenue
Through Current FY]]+Table2[[#This Row],[Indirect  &amp; Induced Tax Revenue
Next FY &amp; After]]</f>
        <v>41099.034</v>
      </c>
      <c r="AQ409" s="18">
        <v>4782.0810000000001</v>
      </c>
      <c r="AR409" s="18">
        <v>76307.733699999997</v>
      </c>
      <c r="AS409" s="18">
        <v>23574.8613</v>
      </c>
      <c r="AT409" s="18">
        <f>Table2[[#This Row],[Total Tax Revenue Generated
Through Current FY]]+Table2[[#This Row],[Total Tax Revenues Generated 
Next FY &amp; After]]</f>
        <v>99882.595000000001</v>
      </c>
      <c r="AU409" s="18">
        <f>VLOOKUP(A:A,[1]AssistancePivot!$1:$1048576,86,FALSE)</f>
        <v>0</v>
      </c>
      <c r="AV409" s="18">
        <v>0</v>
      </c>
      <c r="AW409" s="18">
        <v>0</v>
      </c>
      <c r="AX409" s="18">
        <v>0</v>
      </c>
      <c r="AY409" s="18">
        <v>0</v>
      </c>
      <c r="AZ409" s="18">
        <v>0</v>
      </c>
      <c r="BA409" s="18">
        <v>0</v>
      </c>
      <c r="BB409" s="18">
        <f>Table2[[#This Row],[MRT Savings
Through Current FY]]+Table2[[#This Row],[MRT Savings
Next FY &amp; After]]</f>
        <v>0</v>
      </c>
      <c r="BC409" s="18">
        <v>0</v>
      </c>
      <c r="BD409" s="18">
        <v>0</v>
      </c>
      <c r="BE409" s="18">
        <v>0</v>
      </c>
      <c r="BF409" s="18">
        <f>Table2[[#This Row],[ST Savings
Through Current FY]]+Table2[[#This Row],[ST Savings
Next FY &amp; After]]</f>
        <v>0</v>
      </c>
      <c r="BG409" s="18">
        <v>0</v>
      </c>
      <c r="BH409" s="18">
        <v>0</v>
      </c>
      <c r="BI409" s="18">
        <v>0</v>
      </c>
      <c r="BJ409" s="18">
        <f>Table2[[#This Row],[Energy Savings
Through Current FY]]+Table2[[#This Row],[Energy Savings
Next FY &amp; After]]</f>
        <v>0</v>
      </c>
      <c r="BK409" s="18">
        <v>7.8799999999999995E-2</v>
      </c>
      <c r="BL409" s="18">
        <v>51.001800000000003</v>
      </c>
      <c r="BM409" s="18">
        <v>0.30330000000000001</v>
      </c>
      <c r="BN409" s="18">
        <f>Table2[[#This Row],[Bond Savings
Through Current FY]]+Table2[[#This Row],[Bond Savings
Next FY &amp; After]]</f>
        <v>51.305100000000003</v>
      </c>
      <c r="BO409" s="18">
        <v>7.8799999999999995E-2</v>
      </c>
      <c r="BP409" s="18">
        <v>51.001800000000003</v>
      </c>
      <c r="BQ409" s="18">
        <v>0.30330000000000001</v>
      </c>
      <c r="BR409" s="18">
        <f>Table2[[#This Row],[Total Savings
Through Current FY]]+Table2[[#This Row],[Total Savings
Next FY &amp; After]]</f>
        <v>51.305100000000003</v>
      </c>
      <c r="BS409" s="18">
        <v>0</v>
      </c>
      <c r="BT409" s="18">
        <v>0</v>
      </c>
      <c r="BU409" s="18">
        <v>0</v>
      </c>
      <c r="BV409" s="18">
        <f>Table2[[#This Row],[Recapture, Cancellation, or Reduction
Through Current FY]]+Table2[[#This Row],[Recapture, Cancellation, or Reduction
Next FY &amp; After]]</f>
        <v>0</v>
      </c>
      <c r="BW409" s="18">
        <v>0</v>
      </c>
      <c r="BX409" s="18">
        <v>0</v>
      </c>
      <c r="BY409" s="18">
        <v>0</v>
      </c>
      <c r="BZ409" s="18">
        <f>Table2[[#This Row],[Penalty Paid
Through Current FY]]+Table2[[#This Row],[Penalty Paid
Next FY &amp; After]]</f>
        <v>0</v>
      </c>
      <c r="CA409" s="18">
        <v>0</v>
      </c>
      <c r="CB409" s="18">
        <v>0</v>
      </c>
      <c r="CC409" s="18">
        <v>0</v>
      </c>
      <c r="CD409" s="18">
        <f>Table2[[#This Row],[Total Recapture &amp; Penalties
Through Current FY]]+Table2[[#This Row],[Total Recapture &amp; Penalties
Next FY &amp; After]]</f>
        <v>0</v>
      </c>
      <c r="CE409" s="18">
        <v>4782.0021999999999</v>
      </c>
      <c r="CF409" s="18">
        <v>76256.731899999999</v>
      </c>
      <c r="CG409" s="18">
        <v>23574.558000000001</v>
      </c>
      <c r="CH409" s="18">
        <f>Table2[[#This Row],[Total Net Tax Revenue Generated
Through Current FY]]+Table2[[#This Row],[Total Net Tax Revenue Generated
Next FY &amp; After]]</f>
        <v>99831.289900000003</v>
      </c>
      <c r="CI409" s="18">
        <v>0</v>
      </c>
      <c r="CJ409" s="18">
        <v>0</v>
      </c>
      <c r="CK409" s="18">
        <v>0</v>
      </c>
      <c r="CL409" s="18">
        <v>0</v>
      </c>
      <c r="CM409" s="43">
        <v>0</v>
      </c>
      <c r="CN409" s="43">
        <v>60</v>
      </c>
      <c r="CO409" s="43">
        <v>674</v>
      </c>
      <c r="CP409" s="43">
        <v>36</v>
      </c>
      <c r="CQ409" s="43">
        <f>Table2[[#This Row],[Total Number of Industrial Jobs]]+Table2[[#This Row],[Total Number of Restaurant Jobs]]+Table2[[#This Row],[Total Number of Retail Jobs]]+Table2[[#This Row],[Total Number of Other Jobs]]</f>
        <v>770</v>
      </c>
      <c r="CR409" s="43">
        <v>0</v>
      </c>
      <c r="CS409" s="43">
        <v>60</v>
      </c>
      <c r="CT409" s="43">
        <v>674</v>
      </c>
      <c r="CU409" s="43">
        <v>36</v>
      </c>
      <c r="CV409" s="43">
        <f>Table2[[#This Row],[Number of Industrial Jobs Earning a Living Wage or more]]+Table2[[#This Row],[Number of Restaurant Jobs Earning a Living Wage or more]]+Table2[[#This Row],[Number of Retail Jobs Earning a Living Wage or more]]+Table2[[#This Row],[Number of Other Jobs Earning a Living Wage or more]]</f>
        <v>770</v>
      </c>
      <c r="CW409" s="47">
        <v>0</v>
      </c>
      <c r="CX409" s="47">
        <v>100</v>
      </c>
      <c r="CY409" s="47">
        <v>100</v>
      </c>
      <c r="CZ409" s="47">
        <v>100</v>
      </c>
      <c r="DA409" s="42">
        <v>1</v>
      </c>
      <c r="DB409" s="4"/>
      <c r="DE409" s="3"/>
      <c r="DF409" s="4"/>
      <c r="DG409" s="4"/>
      <c r="DH409" s="11"/>
      <c r="DI409" s="3"/>
      <c r="DJ409" s="1"/>
      <c r="DK409" s="1"/>
      <c r="DL409" s="1"/>
    </row>
    <row r="410" spans="1:116" x14ac:dyDescent="0.2">
      <c r="A410" s="12">
        <v>92279</v>
      </c>
      <c r="B410" s="14" t="s">
        <v>65</v>
      </c>
      <c r="C410" s="15" t="s">
        <v>1500</v>
      </c>
      <c r="D410" s="15" t="s">
        <v>67</v>
      </c>
      <c r="E410" s="25" t="s">
        <v>1652</v>
      </c>
      <c r="F410" s="26" t="s">
        <v>13</v>
      </c>
      <c r="G410" s="16">
        <v>2758000</v>
      </c>
      <c r="H410" s="14" t="s">
        <v>68</v>
      </c>
      <c r="I410" s="14" t="s">
        <v>66</v>
      </c>
      <c r="J410" s="12">
        <v>26</v>
      </c>
      <c r="K410" s="14" t="s">
        <v>20</v>
      </c>
      <c r="L410" s="15" t="s">
        <v>1924</v>
      </c>
      <c r="M410" s="15" t="s">
        <v>1925</v>
      </c>
      <c r="N410" s="15">
        <v>49400</v>
      </c>
      <c r="O410" s="15">
        <v>105000</v>
      </c>
      <c r="P410" s="13">
        <v>0</v>
      </c>
      <c r="Q410" s="13">
        <v>4</v>
      </c>
      <c r="R410" s="13">
        <v>0</v>
      </c>
      <c r="S410" s="13">
        <v>0</v>
      </c>
      <c r="T410" s="13">
        <v>0</v>
      </c>
      <c r="U410" s="13">
        <v>0</v>
      </c>
      <c r="V410" s="13">
        <v>16</v>
      </c>
      <c r="W410" s="13">
        <v>1</v>
      </c>
      <c r="X410" s="13">
        <v>0</v>
      </c>
      <c r="Y410" s="13">
        <v>17</v>
      </c>
      <c r="Z410" s="13">
        <v>17</v>
      </c>
      <c r="AA410" s="13">
        <v>52.941176470588239</v>
      </c>
      <c r="AB410" s="13" t="s">
        <v>16</v>
      </c>
      <c r="AC410" s="13" t="s">
        <v>17</v>
      </c>
      <c r="AD410" s="17">
        <v>0</v>
      </c>
      <c r="AE410" s="13">
        <v>0</v>
      </c>
      <c r="AF410" s="13">
        <v>0</v>
      </c>
      <c r="AG410" s="13">
        <v>0</v>
      </c>
      <c r="AH410" s="13">
        <v>0</v>
      </c>
      <c r="AI410" s="18">
        <v>553.20719999999994</v>
      </c>
      <c r="AJ410" s="18">
        <v>4772.0078000000003</v>
      </c>
      <c r="AK410" s="18">
        <v>95.458299999999994</v>
      </c>
      <c r="AL410" s="27">
        <f>Table2[[#This Row],[Direct Tax Revenue
Through Current FY]]+Table2[[#This Row],[Direct Tax Revenue
Next FY &amp; After]]</f>
        <v>4867.4661000000006</v>
      </c>
      <c r="AM410" s="18">
        <v>124.8913</v>
      </c>
      <c r="AN410" s="18">
        <v>1909.3956000000001</v>
      </c>
      <c r="AO410" s="18">
        <v>21.550599999999999</v>
      </c>
      <c r="AP410" s="18">
        <f>Table2[[#This Row],[Indirect  &amp; Induced Tax Revenue
Through Current FY]]+Table2[[#This Row],[Indirect  &amp; Induced Tax Revenue
Next FY &amp; After]]</f>
        <v>1930.9462000000001</v>
      </c>
      <c r="AQ410" s="18">
        <v>678.09849999999994</v>
      </c>
      <c r="AR410" s="18">
        <v>6681.4034000000001</v>
      </c>
      <c r="AS410" s="18">
        <v>117.0089</v>
      </c>
      <c r="AT410" s="18">
        <f>Table2[[#This Row],[Total Tax Revenue Generated
Through Current FY]]+Table2[[#This Row],[Total Tax Revenues Generated 
Next FY &amp; After]]</f>
        <v>6798.4123</v>
      </c>
      <c r="AU410" s="18">
        <f>VLOOKUP(A:A,[1]AssistancePivot!$1:$1048576,86,FALSE)</f>
        <v>126.2247</v>
      </c>
      <c r="AV410" s="18">
        <v>1252.7157999999999</v>
      </c>
      <c r="AW410" s="18">
        <v>21.7806</v>
      </c>
      <c r="AX410" s="18">
        <v>1274.4964</v>
      </c>
      <c r="AY410" s="18">
        <v>0</v>
      </c>
      <c r="AZ410" s="18">
        <v>18.4223</v>
      </c>
      <c r="BA410" s="18">
        <v>0</v>
      </c>
      <c r="BB410" s="18">
        <f>Table2[[#This Row],[MRT Savings
Through Current FY]]+Table2[[#This Row],[MRT Savings
Next FY &amp; After]]</f>
        <v>18.4223</v>
      </c>
      <c r="BC410" s="18">
        <v>0</v>
      </c>
      <c r="BD410" s="18">
        <v>0</v>
      </c>
      <c r="BE410" s="18">
        <v>0</v>
      </c>
      <c r="BF410" s="18">
        <f>Table2[[#This Row],[ST Savings
Through Current FY]]+Table2[[#This Row],[ST Savings
Next FY &amp; After]]</f>
        <v>0</v>
      </c>
      <c r="BG410" s="18">
        <v>0</v>
      </c>
      <c r="BH410" s="18">
        <v>4.2050000000000001</v>
      </c>
      <c r="BI410" s="18">
        <v>0</v>
      </c>
      <c r="BJ410" s="18">
        <f>Table2[[#This Row],[Energy Savings
Through Current FY]]+Table2[[#This Row],[Energy Savings
Next FY &amp; After]]</f>
        <v>4.2050000000000001</v>
      </c>
      <c r="BK410" s="18">
        <v>0</v>
      </c>
      <c r="BL410" s="18">
        <v>0</v>
      </c>
      <c r="BM410" s="18">
        <v>0</v>
      </c>
      <c r="BN410" s="18">
        <f>Table2[[#This Row],[Bond Savings
Through Current FY]]+Table2[[#This Row],[Bond Savings
Next FY &amp; After]]</f>
        <v>0</v>
      </c>
      <c r="BO410" s="18">
        <v>126.2247</v>
      </c>
      <c r="BP410" s="18">
        <v>1275.3431</v>
      </c>
      <c r="BQ410" s="18">
        <v>21.7806</v>
      </c>
      <c r="BR410" s="18">
        <f>Table2[[#This Row],[Total Savings
Through Current FY]]+Table2[[#This Row],[Total Savings
Next FY &amp; After]]</f>
        <v>1297.1237000000001</v>
      </c>
      <c r="BS410" s="18">
        <v>0</v>
      </c>
      <c r="BT410" s="18">
        <v>0</v>
      </c>
      <c r="BU410" s="18">
        <v>0</v>
      </c>
      <c r="BV410" s="18">
        <f>Table2[[#This Row],[Recapture, Cancellation, or Reduction
Through Current FY]]+Table2[[#This Row],[Recapture, Cancellation, or Reduction
Next FY &amp; After]]</f>
        <v>0</v>
      </c>
      <c r="BW410" s="18">
        <v>0</v>
      </c>
      <c r="BX410" s="18">
        <v>0</v>
      </c>
      <c r="BY410" s="18">
        <v>0</v>
      </c>
      <c r="BZ410" s="18">
        <f>Table2[[#This Row],[Penalty Paid
Through Current FY]]+Table2[[#This Row],[Penalty Paid
Next FY &amp; After]]</f>
        <v>0</v>
      </c>
      <c r="CA410" s="18">
        <v>0</v>
      </c>
      <c r="CB410" s="18">
        <v>0</v>
      </c>
      <c r="CC410" s="18">
        <v>0</v>
      </c>
      <c r="CD410" s="18">
        <f>Table2[[#This Row],[Total Recapture &amp; Penalties
Through Current FY]]+Table2[[#This Row],[Total Recapture &amp; Penalties
Next FY &amp; After]]</f>
        <v>0</v>
      </c>
      <c r="CE410" s="18">
        <v>551.87379999999996</v>
      </c>
      <c r="CF410" s="18">
        <v>5406.0603000000001</v>
      </c>
      <c r="CG410" s="18">
        <v>95.228300000000004</v>
      </c>
      <c r="CH410" s="18">
        <f>Table2[[#This Row],[Total Net Tax Revenue Generated
Through Current FY]]+Table2[[#This Row],[Total Net Tax Revenue Generated
Next FY &amp; After]]</f>
        <v>5501.2885999999999</v>
      </c>
      <c r="CI410" s="18">
        <v>0</v>
      </c>
      <c r="CJ410" s="18">
        <v>0</v>
      </c>
      <c r="CK410" s="18">
        <v>0</v>
      </c>
      <c r="CL410" s="18">
        <v>0</v>
      </c>
      <c r="CM410" s="43">
        <v>16</v>
      </c>
      <c r="CN410" s="43">
        <v>0</v>
      </c>
      <c r="CO410" s="43">
        <v>0</v>
      </c>
      <c r="CP410" s="43">
        <v>0</v>
      </c>
      <c r="CQ410" s="43">
        <f>Table2[[#This Row],[Total Number of Industrial Jobs]]+Table2[[#This Row],[Total Number of Restaurant Jobs]]+Table2[[#This Row],[Total Number of Retail Jobs]]+Table2[[#This Row],[Total Number of Other Jobs]]</f>
        <v>16</v>
      </c>
      <c r="CR410" s="43">
        <v>16</v>
      </c>
      <c r="CS410" s="43">
        <v>0</v>
      </c>
      <c r="CT410" s="43">
        <v>0</v>
      </c>
      <c r="CU410" s="43">
        <v>0</v>
      </c>
      <c r="CV410" s="43">
        <f>Table2[[#This Row],[Number of Industrial Jobs Earning a Living Wage or more]]+Table2[[#This Row],[Number of Restaurant Jobs Earning a Living Wage or more]]+Table2[[#This Row],[Number of Retail Jobs Earning a Living Wage or more]]+Table2[[#This Row],[Number of Other Jobs Earning a Living Wage or more]]</f>
        <v>16</v>
      </c>
      <c r="CW410" s="47">
        <v>100</v>
      </c>
      <c r="CX410" s="47">
        <v>0</v>
      </c>
      <c r="CY410" s="47">
        <v>0</v>
      </c>
      <c r="CZ410" s="47">
        <v>0</v>
      </c>
      <c r="DA410" s="42">
        <v>1</v>
      </c>
      <c r="DB410" s="4"/>
      <c r="DE410" s="3"/>
      <c r="DF410" s="4"/>
      <c r="DG410" s="4"/>
      <c r="DH410" s="11"/>
      <c r="DI410" s="3"/>
      <c r="DJ410" s="1"/>
      <c r="DK410" s="1"/>
      <c r="DL410" s="1"/>
    </row>
    <row r="411" spans="1:116" x14ac:dyDescent="0.2">
      <c r="A411" s="12">
        <v>94121</v>
      </c>
      <c r="B411" s="14" t="s">
        <v>1020</v>
      </c>
      <c r="C411" s="15" t="s">
        <v>1631</v>
      </c>
      <c r="D411" s="15" t="s">
        <v>1022</v>
      </c>
      <c r="E411" s="25" t="s">
        <v>1678</v>
      </c>
      <c r="F411" s="26" t="s">
        <v>13</v>
      </c>
      <c r="G411" s="16">
        <v>16427341</v>
      </c>
      <c r="H411" s="14" t="s">
        <v>123</v>
      </c>
      <c r="I411" s="14" t="s">
        <v>1021</v>
      </c>
      <c r="J411" s="12">
        <v>42</v>
      </c>
      <c r="K411" s="14" t="s">
        <v>12</v>
      </c>
      <c r="L411" s="15" t="s">
        <v>2319</v>
      </c>
      <c r="M411" s="15" t="s">
        <v>1948</v>
      </c>
      <c r="N411" s="15">
        <v>146671</v>
      </c>
      <c r="O411" s="15">
        <v>128042</v>
      </c>
      <c r="P411" s="13">
        <v>256</v>
      </c>
      <c r="Q411" s="13">
        <v>47</v>
      </c>
      <c r="R411" s="13">
        <v>0</v>
      </c>
      <c r="S411" s="13">
        <v>0</v>
      </c>
      <c r="T411" s="13">
        <v>0</v>
      </c>
      <c r="U411" s="13">
        <v>0</v>
      </c>
      <c r="V411" s="13">
        <v>223</v>
      </c>
      <c r="W411" s="13">
        <v>0</v>
      </c>
      <c r="X411" s="13">
        <v>0</v>
      </c>
      <c r="Y411" s="13">
        <v>223</v>
      </c>
      <c r="Z411" s="13">
        <v>223</v>
      </c>
      <c r="AA411" s="13">
        <v>85.650224215246638</v>
      </c>
      <c r="AB411" s="13" t="s">
        <v>16</v>
      </c>
      <c r="AC411" s="13" t="s">
        <v>17</v>
      </c>
      <c r="AD411" s="17">
        <v>0</v>
      </c>
      <c r="AE411" s="13">
        <v>0</v>
      </c>
      <c r="AF411" s="13">
        <v>0</v>
      </c>
      <c r="AG411" s="13">
        <v>0</v>
      </c>
      <c r="AH411" s="13">
        <v>0</v>
      </c>
      <c r="AI411" s="18">
        <v>4230.4642000000003</v>
      </c>
      <c r="AJ411" s="18">
        <v>23605.421300000002</v>
      </c>
      <c r="AK411" s="18">
        <v>19718.965700000001</v>
      </c>
      <c r="AL411" s="27">
        <f>Table2[[#This Row],[Direct Tax Revenue
Through Current FY]]+Table2[[#This Row],[Direct Tax Revenue
Next FY &amp; After]]</f>
        <v>43324.387000000002</v>
      </c>
      <c r="AM411" s="18">
        <v>2069.94</v>
      </c>
      <c r="AN411" s="18">
        <v>12178.530500000001</v>
      </c>
      <c r="AO411" s="18">
        <v>9648.3683999999994</v>
      </c>
      <c r="AP411" s="18">
        <f>Table2[[#This Row],[Indirect  &amp; Induced Tax Revenue
Through Current FY]]+Table2[[#This Row],[Indirect  &amp; Induced Tax Revenue
Next FY &amp; After]]</f>
        <v>21826.8989</v>
      </c>
      <c r="AQ411" s="18">
        <v>6300.4041999999999</v>
      </c>
      <c r="AR411" s="18">
        <v>35783.951800000003</v>
      </c>
      <c r="AS411" s="18">
        <v>29367.3341</v>
      </c>
      <c r="AT411" s="18">
        <f>Table2[[#This Row],[Total Tax Revenue Generated
Through Current FY]]+Table2[[#This Row],[Total Tax Revenues Generated 
Next FY &amp; After]]</f>
        <v>65151.285900000003</v>
      </c>
      <c r="AU411" s="18">
        <f>VLOOKUP(A:A,[1]AssistancePivot!$1:$1048576,86,FALSE)</f>
        <v>113.68380000000001</v>
      </c>
      <c r="AV411" s="18">
        <v>379.25619999999998</v>
      </c>
      <c r="AW411" s="18">
        <v>529.9008</v>
      </c>
      <c r="AX411" s="18">
        <v>909.15699999999993</v>
      </c>
      <c r="AY411" s="18">
        <v>0</v>
      </c>
      <c r="AZ411" s="18">
        <v>0</v>
      </c>
      <c r="BA411" s="18">
        <v>0</v>
      </c>
      <c r="BB411" s="18">
        <f>Table2[[#This Row],[MRT Savings
Through Current FY]]+Table2[[#This Row],[MRT Savings
Next FY &amp; After]]</f>
        <v>0</v>
      </c>
      <c r="BC411" s="18">
        <v>0</v>
      </c>
      <c r="BD411" s="18">
        <v>0</v>
      </c>
      <c r="BE411" s="18">
        <v>0</v>
      </c>
      <c r="BF411" s="18">
        <f>Table2[[#This Row],[ST Savings
Through Current FY]]+Table2[[#This Row],[ST Savings
Next FY &amp; After]]</f>
        <v>0</v>
      </c>
      <c r="BG411" s="18">
        <v>0</v>
      </c>
      <c r="BH411" s="18">
        <v>0</v>
      </c>
      <c r="BI411" s="18">
        <v>0</v>
      </c>
      <c r="BJ411" s="18">
        <f>Table2[[#This Row],[Energy Savings
Through Current FY]]+Table2[[#This Row],[Energy Savings
Next FY &amp; After]]</f>
        <v>0</v>
      </c>
      <c r="BK411" s="18">
        <v>0</v>
      </c>
      <c r="BL411" s="18">
        <v>0</v>
      </c>
      <c r="BM411" s="18">
        <v>0</v>
      </c>
      <c r="BN411" s="18">
        <f>Table2[[#This Row],[Bond Savings
Through Current FY]]+Table2[[#This Row],[Bond Savings
Next FY &amp; After]]</f>
        <v>0</v>
      </c>
      <c r="BO411" s="18">
        <v>113.68380000000001</v>
      </c>
      <c r="BP411" s="18">
        <v>379.25619999999998</v>
      </c>
      <c r="BQ411" s="18">
        <v>529.9008</v>
      </c>
      <c r="BR411" s="18">
        <f>Table2[[#This Row],[Total Savings
Through Current FY]]+Table2[[#This Row],[Total Savings
Next FY &amp; After]]</f>
        <v>909.15699999999993</v>
      </c>
      <c r="BS411" s="18">
        <v>0</v>
      </c>
      <c r="BT411" s="18">
        <v>0</v>
      </c>
      <c r="BU411" s="18">
        <v>0</v>
      </c>
      <c r="BV411" s="18">
        <f>Table2[[#This Row],[Recapture, Cancellation, or Reduction
Through Current FY]]+Table2[[#This Row],[Recapture, Cancellation, or Reduction
Next FY &amp; After]]</f>
        <v>0</v>
      </c>
      <c r="BW411" s="18">
        <v>0</v>
      </c>
      <c r="BX411" s="18">
        <v>0</v>
      </c>
      <c r="BY411" s="18">
        <v>0</v>
      </c>
      <c r="BZ411" s="18">
        <f>Table2[[#This Row],[Penalty Paid
Through Current FY]]+Table2[[#This Row],[Penalty Paid
Next FY &amp; After]]</f>
        <v>0</v>
      </c>
      <c r="CA411" s="18">
        <v>0</v>
      </c>
      <c r="CB411" s="18">
        <v>0</v>
      </c>
      <c r="CC411" s="18">
        <v>0</v>
      </c>
      <c r="CD411" s="18">
        <f>Table2[[#This Row],[Total Recapture &amp; Penalties
Through Current FY]]+Table2[[#This Row],[Total Recapture &amp; Penalties
Next FY &amp; After]]</f>
        <v>0</v>
      </c>
      <c r="CE411" s="18">
        <v>6186.7204000000002</v>
      </c>
      <c r="CF411" s="18">
        <v>35404.695599999999</v>
      </c>
      <c r="CG411" s="18">
        <v>28837.433300000001</v>
      </c>
      <c r="CH411" s="18">
        <f>Table2[[#This Row],[Total Net Tax Revenue Generated
Through Current FY]]+Table2[[#This Row],[Total Net Tax Revenue Generated
Next FY &amp; After]]</f>
        <v>64242.128899999996</v>
      </c>
      <c r="CI411" s="18">
        <v>0</v>
      </c>
      <c r="CJ411" s="18">
        <v>0</v>
      </c>
      <c r="CK411" s="18">
        <v>0</v>
      </c>
      <c r="CL411" s="18">
        <v>0</v>
      </c>
      <c r="CM411" s="43">
        <v>192</v>
      </c>
      <c r="CN411" s="43">
        <v>0</v>
      </c>
      <c r="CO411" s="43">
        <v>0</v>
      </c>
      <c r="CP411" s="43">
        <v>31</v>
      </c>
      <c r="CQ411" s="43">
        <f>Table2[[#This Row],[Total Number of Industrial Jobs]]+Table2[[#This Row],[Total Number of Restaurant Jobs]]+Table2[[#This Row],[Total Number of Retail Jobs]]+Table2[[#This Row],[Total Number of Other Jobs]]</f>
        <v>223</v>
      </c>
      <c r="CR411" s="43">
        <v>192</v>
      </c>
      <c r="CS411" s="43">
        <v>0</v>
      </c>
      <c r="CT411" s="43">
        <v>0</v>
      </c>
      <c r="CU411" s="43">
        <v>31</v>
      </c>
      <c r="CV411" s="43">
        <f>Table2[[#This Row],[Number of Industrial Jobs Earning a Living Wage or more]]+Table2[[#This Row],[Number of Restaurant Jobs Earning a Living Wage or more]]+Table2[[#This Row],[Number of Retail Jobs Earning a Living Wage or more]]+Table2[[#This Row],[Number of Other Jobs Earning a Living Wage or more]]</f>
        <v>223</v>
      </c>
      <c r="CW411" s="47">
        <v>100</v>
      </c>
      <c r="CX411" s="47">
        <v>0</v>
      </c>
      <c r="CY411" s="47">
        <v>0</v>
      </c>
      <c r="CZ411" s="47">
        <v>100</v>
      </c>
      <c r="DA411" s="42">
        <v>1</v>
      </c>
      <c r="DB411" s="4"/>
      <c r="DE411" s="3"/>
      <c r="DF411" s="4"/>
      <c r="DG411" s="4"/>
      <c r="DH411" s="11"/>
      <c r="DI411" s="3"/>
      <c r="DJ411" s="1"/>
      <c r="DK411" s="1"/>
      <c r="DL411" s="1"/>
    </row>
    <row r="412" spans="1:116" x14ac:dyDescent="0.2">
      <c r="A412" s="12">
        <v>94043</v>
      </c>
      <c r="B412" s="14" t="s">
        <v>834</v>
      </c>
      <c r="C412" s="15" t="s">
        <v>1620</v>
      </c>
      <c r="D412" s="15" t="s">
        <v>836</v>
      </c>
      <c r="E412" s="25" t="s">
        <v>1669</v>
      </c>
      <c r="F412" s="26" t="s">
        <v>13</v>
      </c>
      <c r="G412" s="16">
        <v>21000000</v>
      </c>
      <c r="H412" s="14" t="s">
        <v>22</v>
      </c>
      <c r="I412" s="14" t="s">
        <v>835</v>
      </c>
      <c r="J412" s="12">
        <v>9</v>
      </c>
      <c r="K412" s="14" t="s">
        <v>94</v>
      </c>
      <c r="L412" s="15" t="s">
        <v>2251</v>
      </c>
      <c r="M412" s="15" t="s">
        <v>2056</v>
      </c>
      <c r="N412" s="15">
        <v>27337</v>
      </c>
      <c r="O412" s="15">
        <v>113807</v>
      </c>
      <c r="P412" s="13">
        <v>0</v>
      </c>
      <c r="Q412" s="13">
        <v>15</v>
      </c>
      <c r="R412" s="13">
        <v>0</v>
      </c>
      <c r="S412" s="13">
        <v>0</v>
      </c>
      <c r="T412" s="13">
        <v>1</v>
      </c>
      <c r="U412" s="13">
        <v>0</v>
      </c>
      <c r="V412" s="13">
        <v>6</v>
      </c>
      <c r="W412" s="13">
        <v>0</v>
      </c>
      <c r="X412" s="13">
        <v>0</v>
      </c>
      <c r="Y412" s="13">
        <v>7</v>
      </c>
      <c r="Z412" s="13">
        <v>6</v>
      </c>
      <c r="AA412" s="13">
        <v>100</v>
      </c>
      <c r="AB412" s="13" t="s">
        <v>16</v>
      </c>
      <c r="AC412" s="13" t="s">
        <v>16</v>
      </c>
      <c r="AD412" s="17">
        <v>0</v>
      </c>
      <c r="AE412" s="13">
        <v>0</v>
      </c>
      <c r="AF412" s="13">
        <v>0</v>
      </c>
      <c r="AG412" s="13">
        <v>0</v>
      </c>
      <c r="AH412" s="13">
        <v>0</v>
      </c>
      <c r="AI412" s="18">
        <v>715.97320000000002</v>
      </c>
      <c r="AJ412" s="18">
        <v>5191.3272999999999</v>
      </c>
      <c r="AK412" s="18">
        <v>2166.1925000000001</v>
      </c>
      <c r="AL412" s="27">
        <f>Table2[[#This Row],[Direct Tax Revenue
Through Current FY]]+Table2[[#This Row],[Direct Tax Revenue
Next FY &amp; After]]</f>
        <v>7357.5198</v>
      </c>
      <c r="AM412" s="18">
        <v>37.725099999999998</v>
      </c>
      <c r="AN412" s="18">
        <v>846.14200000000005</v>
      </c>
      <c r="AO412" s="18">
        <v>114.1382</v>
      </c>
      <c r="AP412" s="18">
        <f>Table2[[#This Row],[Indirect  &amp; Induced Tax Revenue
Through Current FY]]+Table2[[#This Row],[Indirect  &amp; Induced Tax Revenue
Next FY &amp; After]]</f>
        <v>960.28020000000004</v>
      </c>
      <c r="AQ412" s="18">
        <v>753.69830000000002</v>
      </c>
      <c r="AR412" s="18">
        <v>6037.4692999999997</v>
      </c>
      <c r="AS412" s="18">
        <v>2280.3307</v>
      </c>
      <c r="AT412" s="18">
        <f>Table2[[#This Row],[Total Tax Revenue Generated
Through Current FY]]+Table2[[#This Row],[Total Tax Revenues Generated 
Next FY &amp; After]]</f>
        <v>8317.7999999999993</v>
      </c>
      <c r="AU412" s="18">
        <f>VLOOKUP(A:A,[1]AssistancePivot!$1:$1048576,86,FALSE)</f>
        <v>687.68</v>
      </c>
      <c r="AV412" s="18">
        <v>3246.4025999999999</v>
      </c>
      <c r="AW412" s="18">
        <v>2080.5907000000002</v>
      </c>
      <c r="AX412" s="18">
        <v>5326.9933000000001</v>
      </c>
      <c r="AY412" s="18">
        <v>0</v>
      </c>
      <c r="AZ412" s="18">
        <v>343.98</v>
      </c>
      <c r="BA412" s="18">
        <v>0</v>
      </c>
      <c r="BB412" s="18">
        <f>Table2[[#This Row],[MRT Savings
Through Current FY]]+Table2[[#This Row],[MRT Savings
Next FY &amp; After]]</f>
        <v>343.98</v>
      </c>
      <c r="BC412" s="18">
        <v>0</v>
      </c>
      <c r="BD412" s="18">
        <v>264.20069999999998</v>
      </c>
      <c r="BE412" s="18">
        <v>0</v>
      </c>
      <c r="BF412" s="18">
        <f>Table2[[#This Row],[ST Savings
Through Current FY]]+Table2[[#This Row],[ST Savings
Next FY &amp; After]]</f>
        <v>264.20069999999998</v>
      </c>
      <c r="BG412" s="18">
        <v>0</v>
      </c>
      <c r="BH412" s="18">
        <v>0</v>
      </c>
      <c r="BI412" s="18">
        <v>0</v>
      </c>
      <c r="BJ412" s="18">
        <f>Table2[[#This Row],[Energy Savings
Through Current FY]]+Table2[[#This Row],[Energy Savings
Next FY &amp; After]]</f>
        <v>0</v>
      </c>
      <c r="BK412" s="18">
        <v>0</v>
      </c>
      <c r="BL412" s="18">
        <v>0</v>
      </c>
      <c r="BM412" s="18">
        <v>0</v>
      </c>
      <c r="BN412" s="18">
        <f>Table2[[#This Row],[Bond Savings
Through Current FY]]+Table2[[#This Row],[Bond Savings
Next FY &amp; After]]</f>
        <v>0</v>
      </c>
      <c r="BO412" s="18">
        <v>687.68</v>
      </c>
      <c r="BP412" s="18">
        <v>3854.5832999999998</v>
      </c>
      <c r="BQ412" s="18">
        <v>2080.5907000000002</v>
      </c>
      <c r="BR412" s="18">
        <f>Table2[[#This Row],[Total Savings
Through Current FY]]+Table2[[#This Row],[Total Savings
Next FY &amp; After]]</f>
        <v>5935.174</v>
      </c>
      <c r="BS412" s="18">
        <v>0</v>
      </c>
      <c r="BT412" s="18">
        <v>0</v>
      </c>
      <c r="BU412" s="18">
        <v>0</v>
      </c>
      <c r="BV412" s="18">
        <f>Table2[[#This Row],[Recapture, Cancellation, or Reduction
Through Current FY]]+Table2[[#This Row],[Recapture, Cancellation, or Reduction
Next FY &amp; After]]</f>
        <v>0</v>
      </c>
      <c r="BW412" s="18">
        <v>0</v>
      </c>
      <c r="BX412" s="18">
        <v>0</v>
      </c>
      <c r="BY412" s="18">
        <v>0</v>
      </c>
      <c r="BZ412" s="18">
        <f>Table2[[#This Row],[Penalty Paid
Through Current FY]]+Table2[[#This Row],[Penalty Paid
Next FY &amp; After]]</f>
        <v>0</v>
      </c>
      <c r="CA412" s="18">
        <v>0</v>
      </c>
      <c r="CB412" s="18">
        <v>0</v>
      </c>
      <c r="CC412" s="18">
        <v>0</v>
      </c>
      <c r="CD412" s="18">
        <f>Table2[[#This Row],[Total Recapture &amp; Penalties
Through Current FY]]+Table2[[#This Row],[Total Recapture &amp; Penalties
Next FY &amp; After]]</f>
        <v>0</v>
      </c>
      <c r="CE412" s="18">
        <v>66.018299999999996</v>
      </c>
      <c r="CF412" s="18">
        <v>2182.886</v>
      </c>
      <c r="CG412" s="18">
        <v>199.74</v>
      </c>
      <c r="CH412" s="18">
        <f>Table2[[#This Row],[Total Net Tax Revenue Generated
Through Current FY]]+Table2[[#This Row],[Total Net Tax Revenue Generated
Next FY &amp; After]]</f>
        <v>2382.6260000000002</v>
      </c>
      <c r="CI412" s="18">
        <v>0</v>
      </c>
      <c r="CJ412" s="18">
        <v>0</v>
      </c>
      <c r="CK412" s="18">
        <v>0</v>
      </c>
      <c r="CL412" s="18">
        <v>0</v>
      </c>
      <c r="CM412" s="43">
        <v>7</v>
      </c>
      <c r="CN412" s="43">
        <v>0</v>
      </c>
      <c r="CO412" s="43">
        <v>0</v>
      </c>
      <c r="CP412" s="43">
        <v>0</v>
      </c>
      <c r="CQ412" s="43">
        <f>Table2[[#This Row],[Total Number of Industrial Jobs]]+Table2[[#This Row],[Total Number of Restaurant Jobs]]+Table2[[#This Row],[Total Number of Retail Jobs]]+Table2[[#This Row],[Total Number of Other Jobs]]</f>
        <v>7</v>
      </c>
      <c r="CR412" s="43">
        <v>7</v>
      </c>
      <c r="CS412" s="43">
        <v>0</v>
      </c>
      <c r="CT412" s="43">
        <v>0</v>
      </c>
      <c r="CU412" s="43">
        <v>0</v>
      </c>
      <c r="CV412" s="43">
        <f>Table2[[#This Row],[Number of Industrial Jobs Earning a Living Wage or more]]+Table2[[#This Row],[Number of Restaurant Jobs Earning a Living Wage or more]]+Table2[[#This Row],[Number of Retail Jobs Earning a Living Wage or more]]+Table2[[#This Row],[Number of Other Jobs Earning a Living Wage or more]]</f>
        <v>7</v>
      </c>
      <c r="CW412" s="47">
        <v>100</v>
      </c>
      <c r="CX412" s="47">
        <v>0</v>
      </c>
      <c r="CY412" s="47">
        <v>0</v>
      </c>
      <c r="CZ412" s="47">
        <v>0</v>
      </c>
      <c r="DA412" s="42">
        <v>1</v>
      </c>
      <c r="DB412" s="4"/>
      <c r="DE412" s="3"/>
      <c r="DF412" s="4"/>
      <c r="DG412" s="4"/>
      <c r="DH412" s="11"/>
      <c r="DI412" s="3"/>
      <c r="DJ412" s="1"/>
      <c r="DK412" s="1"/>
      <c r="DL412" s="1"/>
    </row>
    <row r="413" spans="1:116" x14ac:dyDescent="0.2">
      <c r="A413" s="12">
        <v>94063</v>
      </c>
      <c r="B413" s="14" t="s">
        <v>887</v>
      </c>
      <c r="C413" s="15" t="s">
        <v>1524</v>
      </c>
      <c r="D413" s="15" t="s">
        <v>889</v>
      </c>
      <c r="E413" s="25" t="s">
        <v>1761</v>
      </c>
      <c r="F413" s="26" t="s">
        <v>477</v>
      </c>
      <c r="G413" s="16">
        <v>3975000</v>
      </c>
      <c r="H413" s="14" t="s">
        <v>91</v>
      </c>
      <c r="I413" s="14" t="s">
        <v>888</v>
      </c>
      <c r="J413" s="12">
        <v>37</v>
      </c>
      <c r="K413" s="14" t="s">
        <v>12</v>
      </c>
      <c r="L413" s="15" t="s">
        <v>2273</v>
      </c>
      <c r="M413" s="15" t="s">
        <v>2014</v>
      </c>
      <c r="N413" s="15">
        <v>27762</v>
      </c>
      <c r="O413" s="15">
        <v>58420</v>
      </c>
      <c r="P413" s="13">
        <v>34</v>
      </c>
      <c r="Q413" s="13">
        <v>0</v>
      </c>
      <c r="R413" s="13">
        <v>0</v>
      </c>
      <c r="S413" s="13">
        <v>2</v>
      </c>
      <c r="T413" s="13">
        <v>1</v>
      </c>
      <c r="U413" s="13">
        <v>0</v>
      </c>
      <c r="V413" s="13">
        <v>33</v>
      </c>
      <c r="W413" s="13">
        <v>0</v>
      </c>
      <c r="X413" s="13">
        <v>0</v>
      </c>
      <c r="Y413" s="13">
        <v>36</v>
      </c>
      <c r="Z413" s="13">
        <v>34</v>
      </c>
      <c r="AA413" s="13">
        <v>91.666666666666657</v>
      </c>
      <c r="AB413" s="13" t="s">
        <v>16</v>
      </c>
      <c r="AC413" s="13" t="s">
        <v>17</v>
      </c>
      <c r="AD413" s="17">
        <v>0</v>
      </c>
      <c r="AE413" s="13">
        <v>0</v>
      </c>
      <c r="AF413" s="13">
        <v>0</v>
      </c>
      <c r="AG413" s="13">
        <v>0</v>
      </c>
      <c r="AH413" s="13">
        <v>0</v>
      </c>
      <c r="AI413" s="18">
        <v>79.426000000000002</v>
      </c>
      <c r="AJ413" s="18">
        <v>504.84399999999999</v>
      </c>
      <c r="AK413" s="18">
        <v>147.9462</v>
      </c>
      <c r="AL413" s="27">
        <f>Table2[[#This Row],[Direct Tax Revenue
Through Current FY]]+Table2[[#This Row],[Direct Tax Revenue
Next FY &amp; After]]</f>
        <v>652.79020000000003</v>
      </c>
      <c r="AM413" s="18">
        <v>137.1146</v>
      </c>
      <c r="AN413" s="18">
        <v>812.09010000000001</v>
      </c>
      <c r="AO413" s="18">
        <v>255.4023</v>
      </c>
      <c r="AP413" s="18">
        <f>Table2[[#This Row],[Indirect  &amp; Induced Tax Revenue
Through Current FY]]+Table2[[#This Row],[Indirect  &amp; Induced Tax Revenue
Next FY &amp; After]]</f>
        <v>1067.4924000000001</v>
      </c>
      <c r="AQ413" s="18">
        <v>216.54060000000001</v>
      </c>
      <c r="AR413" s="18">
        <v>1316.9340999999999</v>
      </c>
      <c r="AS413" s="18">
        <v>403.3485</v>
      </c>
      <c r="AT413" s="18">
        <f>Table2[[#This Row],[Total Tax Revenue Generated
Through Current FY]]+Table2[[#This Row],[Total Tax Revenues Generated 
Next FY &amp; After]]</f>
        <v>1720.2826</v>
      </c>
      <c r="AU413" s="18">
        <f>VLOOKUP(A:A,[1]AssistancePivot!$1:$1048576,86,FALSE)</f>
        <v>0</v>
      </c>
      <c r="AV413" s="18">
        <v>0</v>
      </c>
      <c r="AW413" s="18">
        <v>0</v>
      </c>
      <c r="AX413" s="18">
        <v>0</v>
      </c>
      <c r="AY413" s="18">
        <v>0</v>
      </c>
      <c r="AZ413" s="18">
        <v>69.778800000000004</v>
      </c>
      <c r="BA413" s="18">
        <v>0</v>
      </c>
      <c r="BB413" s="18">
        <f>Table2[[#This Row],[MRT Savings
Through Current FY]]+Table2[[#This Row],[MRT Savings
Next FY &amp; After]]</f>
        <v>69.778800000000004</v>
      </c>
      <c r="BC413" s="18">
        <v>0</v>
      </c>
      <c r="BD413" s="18">
        <v>0</v>
      </c>
      <c r="BE413" s="18">
        <v>0</v>
      </c>
      <c r="BF413" s="18">
        <f>Table2[[#This Row],[ST Savings
Through Current FY]]+Table2[[#This Row],[ST Savings
Next FY &amp; After]]</f>
        <v>0</v>
      </c>
      <c r="BG413" s="18">
        <v>0</v>
      </c>
      <c r="BH413" s="18">
        <v>0</v>
      </c>
      <c r="BI413" s="18">
        <v>0</v>
      </c>
      <c r="BJ413" s="18">
        <f>Table2[[#This Row],[Energy Savings
Through Current FY]]+Table2[[#This Row],[Energy Savings
Next FY &amp; After]]</f>
        <v>0</v>
      </c>
      <c r="BK413" s="18">
        <v>1.9985999999999999</v>
      </c>
      <c r="BL413" s="18">
        <v>13.105399999999999</v>
      </c>
      <c r="BM413" s="18">
        <v>3.4786999999999999</v>
      </c>
      <c r="BN413" s="18">
        <f>Table2[[#This Row],[Bond Savings
Through Current FY]]+Table2[[#This Row],[Bond Savings
Next FY &amp; After]]</f>
        <v>16.584099999999999</v>
      </c>
      <c r="BO413" s="18">
        <v>1.9985999999999999</v>
      </c>
      <c r="BP413" s="18">
        <v>82.884200000000007</v>
      </c>
      <c r="BQ413" s="18">
        <v>3.4786999999999999</v>
      </c>
      <c r="BR413" s="18">
        <f>Table2[[#This Row],[Total Savings
Through Current FY]]+Table2[[#This Row],[Total Savings
Next FY &amp; After]]</f>
        <v>86.36290000000001</v>
      </c>
      <c r="BS413" s="18">
        <v>0</v>
      </c>
      <c r="BT413" s="18">
        <v>0</v>
      </c>
      <c r="BU413" s="18">
        <v>0</v>
      </c>
      <c r="BV413" s="18">
        <f>Table2[[#This Row],[Recapture, Cancellation, or Reduction
Through Current FY]]+Table2[[#This Row],[Recapture, Cancellation, or Reduction
Next FY &amp; After]]</f>
        <v>0</v>
      </c>
      <c r="BW413" s="18">
        <v>0</v>
      </c>
      <c r="BX413" s="18">
        <v>0</v>
      </c>
      <c r="BY413" s="18">
        <v>0</v>
      </c>
      <c r="BZ413" s="18">
        <f>Table2[[#This Row],[Penalty Paid
Through Current FY]]+Table2[[#This Row],[Penalty Paid
Next FY &amp; After]]</f>
        <v>0</v>
      </c>
      <c r="CA413" s="18">
        <v>0</v>
      </c>
      <c r="CB413" s="18">
        <v>0</v>
      </c>
      <c r="CC413" s="18">
        <v>0</v>
      </c>
      <c r="CD413" s="18">
        <f>Table2[[#This Row],[Total Recapture &amp; Penalties
Through Current FY]]+Table2[[#This Row],[Total Recapture &amp; Penalties
Next FY &amp; After]]</f>
        <v>0</v>
      </c>
      <c r="CE413" s="18">
        <v>214.542</v>
      </c>
      <c r="CF413" s="18">
        <v>1234.0499</v>
      </c>
      <c r="CG413" s="18">
        <v>399.8698</v>
      </c>
      <c r="CH413" s="18">
        <f>Table2[[#This Row],[Total Net Tax Revenue Generated
Through Current FY]]+Table2[[#This Row],[Total Net Tax Revenue Generated
Next FY &amp; After]]</f>
        <v>1633.9196999999999</v>
      </c>
      <c r="CI413" s="18">
        <v>0</v>
      </c>
      <c r="CJ413" s="18">
        <v>0</v>
      </c>
      <c r="CK413" s="18">
        <v>0</v>
      </c>
      <c r="CL413" s="18">
        <v>0</v>
      </c>
      <c r="CM413" s="43">
        <v>0</v>
      </c>
      <c r="CN413" s="43">
        <v>0</v>
      </c>
      <c r="CO413" s="43">
        <v>0</v>
      </c>
      <c r="CP413" s="43">
        <v>0</v>
      </c>
      <c r="CQ413" s="43">
        <f>Table2[[#This Row],[Total Number of Industrial Jobs]]+Table2[[#This Row],[Total Number of Restaurant Jobs]]+Table2[[#This Row],[Total Number of Retail Jobs]]+Table2[[#This Row],[Total Number of Other Jobs]]</f>
        <v>0</v>
      </c>
      <c r="CR413" s="43">
        <v>0</v>
      </c>
      <c r="CS413" s="43">
        <v>0</v>
      </c>
      <c r="CT413" s="43">
        <v>0</v>
      </c>
      <c r="CU413" s="43">
        <v>0</v>
      </c>
      <c r="CV413" s="43">
        <f>Table2[[#This Row],[Number of Industrial Jobs Earning a Living Wage or more]]+Table2[[#This Row],[Number of Restaurant Jobs Earning a Living Wage or more]]+Table2[[#This Row],[Number of Retail Jobs Earning a Living Wage or more]]+Table2[[#This Row],[Number of Other Jobs Earning a Living Wage or more]]</f>
        <v>0</v>
      </c>
      <c r="CW413" s="47">
        <v>0</v>
      </c>
      <c r="CX413" s="47">
        <v>0</v>
      </c>
      <c r="CY413" s="47">
        <v>0</v>
      </c>
      <c r="CZ413" s="47">
        <v>0</v>
      </c>
      <c r="DA413" s="42"/>
      <c r="DB413" s="4"/>
      <c r="DE413" s="3"/>
      <c r="DF413" s="4"/>
      <c r="DG413" s="4"/>
      <c r="DH413" s="11"/>
      <c r="DI413" s="3"/>
      <c r="DJ413" s="1"/>
      <c r="DK413" s="1"/>
      <c r="DL413" s="1"/>
    </row>
    <row r="414" spans="1:116" x14ac:dyDescent="0.2">
      <c r="A414" s="12">
        <v>93979</v>
      </c>
      <c r="B414" s="14" t="s">
        <v>792</v>
      </c>
      <c r="C414" s="15" t="s">
        <v>1524</v>
      </c>
      <c r="D414" s="15" t="s">
        <v>794</v>
      </c>
      <c r="E414" s="25" t="s">
        <v>1747</v>
      </c>
      <c r="F414" s="26" t="s">
        <v>617</v>
      </c>
      <c r="G414" s="16">
        <v>6784000</v>
      </c>
      <c r="H414" s="14" t="s">
        <v>229</v>
      </c>
      <c r="I414" s="14" t="s">
        <v>793</v>
      </c>
      <c r="J414" s="12">
        <v>6</v>
      </c>
      <c r="K414" s="14" t="s">
        <v>94</v>
      </c>
      <c r="L414" s="15" t="s">
        <v>2247</v>
      </c>
      <c r="M414" s="15" t="s">
        <v>2012</v>
      </c>
      <c r="N414" s="15">
        <v>175577</v>
      </c>
      <c r="O414" s="15">
        <v>421979</v>
      </c>
      <c r="P414" s="13">
        <v>228</v>
      </c>
      <c r="Q414" s="13">
        <v>0</v>
      </c>
      <c r="R414" s="13">
        <v>0</v>
      </c>
      <c r="S414" s="13">
        <v>74</v>
      </c>
      <c r="T414" s="13">
        <v>21</v>
      </c>
      <c r="U414" s="13">
        <v>0</v>
      </c>
      <c r="V414" s="13">
        <v>254</v>
      </c>
      <c r="W414" s="13">
        <v>54</v>
      </c>
      <c r="X414" s="13">
        <v>15</v>
      </c>
      <c r="Y414" s="13">
        <v>403</v>
      </c>
      <c r="Z414" s="13">
        <v>355</v>
      </c>
      <c r="AA414" s="13">
        <v>72.208436724565757</v>
      </c>
      <c r="AB414" s="13" t="s">
        <v>16</v>
      </c>
      <c r="AC414" s="13" t="s">
        <v>17</v>
      </c>
      <c r="AD414" s="17">
        <v>232</v>
      </c>
      <c r="AE414" s="13">
        <v>76</v>
      </c>
      <c r="AF414" s="13">
        <v>3</v>
      </c>
      <c r="AG414" s="13">
        <v>3</v>
      </c>
      <c r="AH414" s="13">
        <v>35</v>
      </c>
      <c r="AI414" s="18">
        <v>757.76639999999998</v>
      </c>
      <c r="AJ414" s="18">
        <v>4705.3863000000001</v>
      </c>
      <c r="AK414" s="18">
        <v>2731.8182000000002</v>
      </c>
      <c r="AL414" s="27">
        <f>Table2[[#This Row],[Direct Tax Revenue
Through Current FY]]+Table2[[#This Row],[Direct Tax Revenue
Next FY &amp; After]]</f>
        <v>7437.2044999999998</v>
      </c>
      <c r="AM414" s="18">
        <v>1420.7375999999999</v>
      </c>
      <c r="AN414" s="18">
        <v>9781.7922999999992</v>
      </c>
      <c r="AO414" s="18">
        <v>5347.8362999999999</v>
      </c>
      <c r="AP414" s="18">
        <f>Table2[[#This Row],[Indirect  &amp; Induced Tax Revenue
Through Current FY]]+Table2[[#This Row],[Indirect  &amp; Induced Tax Revenue
Next FY &amp; After]]</f>
        <v>15129.6286</v>
      </c>
      <c r="AQ414" s="18">
        <v>2178.5039999999999</v>
      </c>
      <c r="AR414" s="18">
        <v>14487.178599999999</v>
      </c>
      <c r="AS414" s="18">
        <v>8079.6544999999996</v>
      </c>
      <c r="AT414" s="18">
        <f>Table2[[#This Row],[Total Tax Revenue Generated
Through Current FY]]+Table2[[#This Row],[Total Tax Revenues Generated 
Next FY &amp; After]]</f>
        <v>22566.8331</v>
      </c>
      <c r="AU414" s="18">
        <f>VLOOKUP(A:A,[1]AssistancePivot!$1:$1048576,86,FALSE)</f>
        <v>0</v>
      </c>
      <c r="AV414" s="18">
        <v>0</v>
      </c>
      <c r="AW414" s="18">
        <v>0</v>
      </c>
      <c r="AX414" s="18">
        <v>0</v>
      </c>
      <c r="AY414" s="18">
        <v>0</v>
      </c>
      <c r="AZ414" s="18">
        <v>0</v>
      </c>
      <c r="BA414" s="18">
        <v>0</v>
      </c>
      <c r="BB414" s="18">
        <f>Table2[[#This Row],[MRT Savings
Through Current FY]]+Table2[[#This Row],[MRT Savings
Next FY &amp; After]]</f>
        <v>0</v>
      </c>
      <c r="BC414" s="18">
        <v>0</v>
      </c>
      <c r="BD414" s="18">
        <v>0</v>
      </c>
      <c r="BE414" s="18">
        <v>0</v>
      </c>
      <c r="BF414" s="18">
        <f>Table2[[#This Row],[ST Savings
Through Current FY]]+Table2[[#This Row],[ST Savings
Next FY &amp; After]]</f>
        <v>0</v>
      </c>
      <c r="BG414" s="18">
        <v>0</v>
      </c>
      <c r="BH414" s="18">
        <v>0</v>
      </c>
      <c r="BI414" s="18">
        <v>0</v>
      </c>
      <c r="BJ414" s="18">
        <f>Table2[[#This Row],[Energy Savings
Through Current FY]]+Table2[[#This Row],[Energy Savings
Next FY &amp; After]]</f>
        <v>0</v>
      </c>
      <c r="BK414" s="18">
        <v>2.1</v>
      </c>
      <c r="BL414" s="18">
        <v>18.700800000000001</v>
      </c>
      <c r="BM414" s="18">
        <v>7.1540999999999997</v>
      </c>
      <c r="BN414" s="18">
        <f>Table2[[#This Row],[Bond Savings
Through Current FY]]+Table2[[#This Row],[Bond Savings
Next FY &amp; After]]</f>
        <v>25.854900000000001</v>
      </c>
      <c r="BO414" s="18">
        <v>2.1</v>
      </c>
      <c r="BP414" s="18">
        <v>18.700800000000001</v>
      </c>
      <c r="BQ414" s="18">
        <v>7.1540999999999997</v>
      </c>
      <c r="BR414" s="18">
        <f>Table2[[#This Row],[Total Savings
Through Current FY]]+Table2[[#This Row],[Total Savings
Next FY &amp; After]]</f>
        <v>25.854900000000001</v>
      </c>
      <c r="BS414" s="18">
        <v>0</v>
      </c>
      <c r="BT414" s="18">
        <v>0</v>
      </c>
      <c r="BU414" s="18">
        <v>0</v>
      </c>
      <c r="BV414" s="18">
        <f>Table2[[#This Row],[Recapture, Cancellation, or Reduction
Through Current FY]]+Table2[[#This Row],[Recapture, Cancellation, or Reduction
Next FY &amp; After]]</f>
        <v>0</v>
      </c>
      <c r="BW414" s="18">
        <v>0</v>
      </c>
      <c r="BX414" s="18">
        <v>0</v>
      </c>
      <c r="BY414" s="18">
        <v>0</v>
      </c>
      <c r="BZ414" s="18">
        <f>Table2[[#This Row],[Penalty Paid
Through Current FY]]+Table2[[#This Row],[Penalty Paid
Next FY &amp; After]]</f>
        <v>0</v>
      </c>
      <c r="CA414" s="18">
        <v>0</v>
      </c>
      <c r="CB414" s="18">
        <v>0</v>
      </c>
      <c r="CC414" s="18">
        <v>0</v>
      </c>
      <c r="CD414" s="18">
        <f>Table2[[#This Row],[Total Recapture &amp; Penalties
Through Current FY]]+Table2[[#This Row],[Total Recapture &amp; Penalties
Next FY &amp; After]]</f>
        <v>0</v>
      </c>
      <c r="CE414" s="18">
        <v>2176.404</v>
      </c>
      <c r="CF414" s="18">
        <v>14468.477800000001</v>
      </c>
      <c r="CG414" s="18">
        <v>8072.5003999999999</v>
      </c>
      <c r="CH414" s="18">
        <f>Table2[[#This Row],[Total Net Tax Revenue Generated
Through Current FY]]+Table2[[#This Row],[Total Net Tax Revenue Generated
Next FY &amp; After]]</f>
        <v>22540.978200000001</v>
      </c>
      <c r="CI414" s="18">
        <v>0</v>
      </c>
      <c r="CJ414" s="18">
        <v>0</v>
      </c>
      <c r="CK414" s="18">
        <v>0</v>
      </c>
      <c r="CL414" s="18">
        <v>0</v>
      </c>
      <c r="CM414" s="43">
        <v>0</v>
      </c>
      <c r="CN414" s="43">
        <v>0</v>
      </c>
      <c r="CO414" s="43">
        <v>0</v>
      </c>
      <c r="CP414" s="43">
        <v>418</v>
      </c>
      <c r="CQ414" s="43">
        <f>Table2[[#This Row],[Total Number of Industrial Jobs]]+Table2[[#This Row],[Total Number of Restaurant Jobs]]+Table2[[#This Row],[Total Number of Retail Jobs]]+Table2[[#This Row],[Total Number of Other Jobs]]</f>
        <v>418</v>
      </c>
      <c r="CR414" s="43">
        <v>0</v>
      </c>
      <c r="CS414" s="43">
        <v>0</v>
      </c>
      <c r="CT414" s="43">
        <v>0</v>
      </c>
      <c r="CU414" s="43">
        <v>418</v>
      </c>
      <c r="CV414" s="43">
        <f>Table2[[#This Row],[Number of Industrial Jobs Earning a Living Wage or more]]+Table2[[#This Row],[Number of Restaurant Jobs Earning a Living Wage or more]]+Table2[[#This Row],[Number of Retail Jobs Earning a Living Wage or more]]+Table2[[#This Row],[Number of Other Jobs Earning a Living Wage or more]]</f>
        <v>418</v>
      </c>
      <c r="CW414" s="47">
        <v>0</v>
      </c>
      <c r="CX414" s="47">
        <v>0</v>
      </c>
      <c r="CY414" s="47">
        <v>0</v>
      </c>
      <c r="CZ414" s="47">
        <v>100</v>
      </c>
      <c r="DA414" s="42">
        <v>1</v>
      </c>
      <c r="DB414" s="4"/>
      <c r="DE414" s="3"/>
      <c r="DF414" s="4"/>
      <c r="DG414" s="4"/>
      <c r="DH414" s="11"/>
      <c r="DI414" s="3"/>
      <c r="DJ414" s="1"/>
      <c r="DK414" s="1"/>
      <c r="DL414" s="1"/>
    </row>
    <row r="415" spans="1:116" x14ac:dyDescent="0.2">
      <c r="A415" s="12">
        <v>93019</v>
      </c>
      <c r="B415" s="14" t="s">
        <v>360</v>
      </c>
      <c r="C415" s="15" t="s">
        <v>1570</v>
      </c>
      <c r="D415" s="15" t="s">
        <v>362</v>
      </c>
      <c r="E415" s="25" t="s">
        <v>1683</v>
      </c>
      <c r="F415" s="26" t="s">
        <v>13</v>
      </c>
      <c r="G415" s="16">
        <v>4365000</v>
      </c>
      <c r="H415" s="14" t="s">
        <v>22</v>
      </c>
      <c r="I415" s="14" t="s">
        <v>361</v>
      </c>
      <c r="J415" s="12">
        <v>38</v>
      </c>
      <c r="K415" s="14" t="s">
        <v>12</v>
      </c>
      <c r="L415" s="15" t="s">
        <v>2070</v>
      </c>
      <c r="M415" s="15" t="s">
        <v>2071</v>
      </c>
      <c r="N415" s="15">
        <v>22500</v>
      </c>
      <c r="O415" s="15">
        <v>22500</v>
      </c>
      <c r="P415" s="13">
        <v>0</v>
      </c>
      <c r="Q415" s="13">
        <v>2</v>
      </c>
      <c r="R415" s="13">
        <v>0</v>
      </c>
      <c r="S415" s="13">
        <v>0</v>
      </c>
      <c r="T415" s="13">
        <v>0</v>
      </c>
      <c r="U415" s="13">
        <v>0</v>
      </c>
      <c r="V415" s="13">
        <v>0</v>
      </c>
      <c r="W415" s="13">
        <v>0</v>
      </c>
      <c r="X415" s="13">
        <v>0</v>
      </c>
      <c r="Y415" s="13">
        <v>0</v>
      </c>
      <c r="Z415" s="13">
        <v>40</v>
      </c>
      <c r="AA415" s="13">
        <v>0</v>
      </c>
      <c r="AB415" s="13">
        <v>0</v>
      </c>
      <c r="AC415" s="13">
        <v>0</v>
      </c>
      <c r="AD415" s="17">
        <v>0</v>
      </c>
      <c r="AE415" s="13">
        <v>0</v>
      </c>
      <c r="AF415" s="13">
        <v>0</v>
      </c>
      <c r="AG415" s="13">
        <v>0</v>
      </c>
      <c r="AH415" s="13">
        <v>0</v>
      </c>
      <c r="AI415" s="18">
        <v>736.49980000000005</v>
      </c>
      <c r="AJ415" s="18">
        <v>8001.5041000000001</v>
      </c>
      <c r="AK415" s="18">
        <v>2209.0432999999998</v>
      </c>
      <c r="AL415" s="27">
        <f>Table2[[#This Row],[Direct Tax Revenue
Through Current FY]]+Table2[[#This Row],[Direct Tax Revenue
Next FY &amp; After]]</f>
        <v>10210.547399999999</v>
      </c>
      <c r="AM415" s="18">
        <v>689.16219999999998</v>
      </c>
      <c r="AN415" s="18">
        <v>7043.4975999999997</v>
      </c>
      <c r="AO415" s="18">
        <v>2067.0592000000001</v>
      </c>
      <c r="AP415" s="18">
        <f>Table2[[#This Row],[Indirect  &amp; Induced Tax Revenue
Through Current FY]]+Table2[[#This Row],[Indirect  &amp; Induced Tax Revenue
Next FY &amp; After]]</f>
        <v>9110.5568000000003</v>
      </c>
      <c r="AQ415" s="18">
        <v>1425.662</v>
      </c>
      <c r="AR415" s="18">
        <v>15045.001700000001</v>
      </c>
      <c r="AS415" s="18">
        <v>4276.1025</v>
      </c>
      <c r="AT415" s="18">
        <f>Table2[[#This Row],[Total Tax Revenue Generated
Through Current FY]]+Table2[[#This Row],[Total Tax Revenues Generated 
Next FY &amp; After]]</f>
        <v>19321.104200000002</v>
      </c>
      <c r="AU415" s="18">
        <f>VLOOKUP(A:A,[1]AssistancePivot!$1:$1048576,86,FALSE)</f>
        <v>56.8917</v>
      </c>
      <c r="AV415" s="18">
        <v>497.96910000000003</v>
      </c>
      <c r="AW415" s="18">
        <v>170.63990000000001</v>
      </c>
      <c r="AX415" s="18">
        <v>668.60900000000004</v>
      </c>
      <c r="AY415" s="18">
        <v>0</v>
      </c>
      <c r="AZ415" s="18">
        <v>62.282800000000002</v>
      </c>
      <c r="BA415" s="18">
        <v>0</v>
      </c>
      <c r="BB415" s="18">
        <f>Table2[[#This Row],[MRT Savings
Through Current FY]]+Table2[[#This Row],[MRT Savings
Next FY &amp; After]]</f>
        <v>62.282800000000002</v>
      </c>
      <c r="BC415" s="18">
        <v>0</v>
      </c>
      <c r="BD415" s="18">
        <v>6.7389000000000001</v>
      </c>
      <c r="BE415" s="18">
        <v>0</v>
      </c>
      <c r="BF415" s="18">
        <f>Table2[[#This Row],[ST Savings
Through Current FY]]+Table2[[#This Row],[ST Savings
Next FY &amp; After]]</f>
        <v>6.7389000000000001</v>
      </c>
      <c r="BG415" s="18">
        <v>0</v>
      </c>
      <c r="BH415" s="18">
        <v>0</v>
      </c>
      <c r="BI415" s="18">
        <v>0</v>
      </c>
      <c r="BJ415" s="18">
        <f>Table2[[#This Row],[Energy Savings
Through Current FY]]+Table2[[#This Row],[Energy Savings
Next FY &amp; After]]</f>
        <v>0</v>
      </c>
      <c r="BK415" s="18">
        <v>0</v>
      </c>
      <c r="BL415" s="18">
        <v>0</v>
      </c>
      <c r="BM415" s="18">
        <v>0</v>
      </c>
      <c r="BN415" s="18">
        <f>Table2[[#This Row],[Bond Savings
Through Current FY]]+Table2[[#This Row],[Bond Savings
Next FY &amp; After]]</f>
        <v>0</v>
      </c>
      <c r="BO415" s="18">
        <v>56.8917</v>
      </c>
      <c r="BP415" s="18">
        <v>566.99080000000004</v>
      </c>
      <c r="BQ415" s="18">
        <v>170.63990000000001</v>
      </c>
      <c r="BR415" s="18">
        <f>Table2[[#This Row],[Total Savings
Through Current FY]]+Table2[[#This Row],[Total Savings
Next FY &amp; After]]</f>
        <v>737.63070000000005</v>
      </c>
      <c r="BS415" s="18">
        <v>0</v>
      </c>
      <c r="BT415" s="18">
        <v>0</v>
      </c>
      <c r="BU415" s="18">
        <v>0</v>
      </c>
      <c r="BV415" s="18">
        <f>Table2[[#This Row],[Recapture, Cancellation, or Reduction
Through Current FY]]+Table2[[#This Row],[Recapture, Cancellation, or Reduction
Next FY &amp; After]]</f>
        <v>0</v>
      </c>
      <c r="BW415" s="18">
        <v>0</v>
      </c>
      <c r="BX415" s="18">
        <v>0</v>
      </c>
      <c r="BY415" s="18">
        <v>0</v>
      </c>
      <c r="BZ415" s="18">
        <f>Table2[[#This Row],[Penalty Paid
Through Current FY]]+Table2[[#This Row],[Penalty Paid
Next FY &amp; After]]</f>
        <v>0</v>
      </c>
      <c r="CA415" s="18">
        <v>0</v>
      </c>
      <c r="CB415" s="18">
        <v>0</v>
      </c>
      <c r="CC415" s="18">
        <v>0</v>
      </c>
      <c r="CD415" s="18">
        <f>Table2[[#This Row],[Total Recapture &amp; Penalties
Through Current FY]]+Table2[[#This Row],[Total Recapture &amp; Penalties
Next FY &amp; After]]</f>
        <v>0</v>
      </c>
      <c r="CE415" s="18">
        <v>1368.7702999999999</v>
      </c>
      <c r="CF415" s="18">
        <v>14478.010899999999</v>
      </c>
      <c r="CG415" s="18">
        <v>4105.4625999999998</v>
      </c>
      <c r="CH415" s="18">
        <f>Table2[[#This Row],[Total Net Tax Revenue Generated
Through Current FY]]+Table2[[#This Row],[Total Net Tax Revenue Generated
Next FY &amp; After]]</f>
        <v>18583.4735</v>
      </c>
      <c r="CI415" s="18">
        <v>0</v>
      </c>
      <c r="CJ415" s="18">
        <v>0</v>
      </c>
      <c r="CK415" s="18">
        <v>0</v>
      </c>
      <c r="CL415" s="18">
        <v>0</v>
      </c>
      <c r="CM415" s="43"/>
      <c r="CN415" s="43"/>
      <c r="CO415" s="43"/>
      <c r="CP415" s="43"/>
      <c r="CQ415" s="43"/>
      <c r="CR415" s="43"/>
      <c r="CS415" s="43"/>
      <c r="CT415" s="43"/>
      <c r="CU415" s="43"/>
      <c r="CV415" s="43"/>
      <c r="CW415" s="47"/>
      <c r="CX415" s="47"/>
      <c r="CY415" s="47"/>
      <c r="CZ415" s="47"/>
      <c r="DA415" s="42"/>
      <c r="DB415" s="4"/>
      <c r="DE415" s="3"/>
      <c r="DF415" s="4"/>
      <c r="DG415" s="4"/>
      <c r="DH415" s="11"/>
      <c r="DI415" s="3"/>
      <c r="DJ415" s="1"/>
      <c r="DK415" s="1"/>
      <c r="DL415" s="1"/>
    </row>
    <row r="416" spans="1:116" x14ac:dyDescent="0.2">
      <c r="A416" s="12">
        <v>94149</v>
      </c>
      <c r="B416" s="14" t="s">
        <v>1093</v>
      </c>
      <c r="C416" s="15" t="s">
        <v>1531</v>
      </c>
      <c r="D416" s="15" t="s">
        <v>1095</v>
      </c>
      <c r="E416" s="25" t="s">
        <v>1733</v>
      </c>
      <c r="F416" s="26" t="s">
        <v>13</v>
      </c>
      <c r="G416" s="16">
        <v>5498000</v>
      </c>
      <c r="H416" s="14" t="s">
        <v>22</v>
      </c>
      <c r="I416" s="14" t="s">
        <v>1094</v>
      </c>
      <c r="J416" s="12">
        <v>16</v>
      </c>
      <c r="K416" s="14" t="s">
        <v>25</v>
      </c>
      <c r="L416" s="15" t="s">
        <v>2343</v>
      </c>
      <c r="M416" s="15" t="s">
        <v>2218</v>
      </c>
      <c r="N416" s="15">
        <v>25000</v>
      </c>
      <c r="O416" s="15">
        <v>27000</v>
      </c>
      <c r="P416" s="13">
        <v>0</v>
      </c>
      <c r="Q416" s="13">
        <v>10</v>
      </c>
      <c r="R416" s="13">
        <v>0</v>
      </c>
      <c r="S416" s="13">
        <v>0</v>
      </c>
      <c r="T416" s="13">
        <v>0</v>
      </c>
      <c r="U416" s="13">
        <v>0</v>
      </c>
      <c r="V416" s="13">
        <v>91</v>
      </c>
      <c r="W416" s="13">
        <v>0</v>
      </c>
      <c r="X416" s="13">
        <v>0</v>
      </c>
      <c r="Y416" s="13">
        <v>91</v>
      </c>
      <c r="Z416" s="13">
        <v>91</v>
      </c>
      <c r="AA416" s="13">
        <v>60.439560439560438</v>
      </c>
      <c r="AB416" s="13" t="s">
        <v>16</v>
      </c>
      <c r="AC416" s="13" t="s">
        <v>17</v>
      </c>
      <c r="AD416" s="17">
        <v>0</v>
      </c>
      <c r="AE416" s="13">
        <v>0</v>
      </c>
      <c r="AF416" s="13">
        <v>0</v>
      </c>
      <c r="AG416" s="13">
        <v>0</v>
      </c>
      <c r="AH416" s="13">
        <v>0</v>
      </c>
      <c r="AI416" s="18">
        <v>988.12630000000001</v>
      </c>
      <c r="AJ416" s="18">
        <v>7202.0446000000002</v>
      </c>
      <c r="AK416" s="18">
        <v>12356.712299999999</v>
      </c>
      <c r="AL416" s="27">
        <f>Table2[[#This Row],[Direct Tax Revenue
Through Current FY]]+Table2[[#This Row],[Direct Tax Revenue
Next FY &amp; After]]</f>
        <v>19558.7569</v>
      </c>
      <c r="AM416" s="18">
        <v>662.15920000000006</v>
      </c>
      <c r="AN416" s="18">
        <v>5042.9829</v>
      </c>
      <c r="AO416" s="18">
        <v>8280.4274000000005</v>
      </c>
      <c r="AP416" s="18">
        <f>Table2[[#This Row],[Indirect  &amp; Induced Tax Revenue
Through Current FY]]+Table2[[#This Row],[Indirect  &amp; Induced Tax Revenue
Next FY &amp; After]]</f>
        <v>13323.4103</v>
      </c>
      <c r="AQ416" s="18">
        <v>1650.2855</v>
      </c>
      <c r="AR416" s="18">
        <v>12245.0275</v>
      </c>
      <c r="AS416" s="18">
        <v>20637.1397</v>
      </c>
      <c r="AT416" s="18">
        <f>Table2[[#This Row],[Total Tax Revenue Generated
Through Current FY]]+Table2[[#This Row],[Total Tax Revenues Generated 
Next FY &amp; After]]</f>
        <v>32882.167199999996</v>
      </c>
      <c r="AU416" s="18">
        <f>VLOOKUP(A:A,[1]AssistancePivot!$1:$1048576,86,FALSE)</f>
        <v>23.372900000000001</v>
      </c>
      <c r="AV416" s="18">
        <v>79.846599999999995</v>
      </c>
      <c r="AW416" s="18">
        <v>292.28250000000003</v>
      </c>
      <c r="AX416" s="18">
        <v>372.12909999999999</v>
      </c>
      <c r="AY416" s="18">
        <v>0</v>
      </c>
      <c r="AZ416" s="18">
        <v>44.150399999999998</v>
      </c>
      <c r="BA416" s="18">
        <v>0</v>
      </c>
      <c r="BB416" s="18">
        <f>Table2[[#This Row],[MRT Savings
Through Current FY]]+Table2[[#This Row],[MRT Savings
Next FY &amp; After]]</f>
        <v>44.150399999999998</v>
      </c>
      <c r="BC416" s="18">
        <v>0</v>
      </c>
      <c r="BD416" s="18">
        <v>4.2782999999999998</v>
      </c>
      <c r="BE416" s="18">
        <v>0</v>
      </c>
      <c r="BF416" s="18">
        <f>Table2[[#This Row],[ST Savings
Through Current FY]]+Table2[[#This Row],[ST Savings
Next FY &amp; After]]</f>
        <v>4.2782999999999998</v>
      </c>
      <c r="BG416" s="18">
        <v>0</v>
      </c>
      <c r="BH416" s="18">
        <v>0</v>
      </c>
      <c r="BI416" s="18">
        <v>0</v>
      </c>
      <c r="BJ416" s="18">
        <f>Table2[[#This Row],[Energy Savings
Through Current FY]]+Table2[[#This Row],[Energy Savings
Next FY &amp; After]]</f>
        <v>0</v>
      </c>
      <c r="BK416" s="18">
        <v>0</v>
      </c>
      <c r="BL416" s="18">
        <v>0</v>
      </c>
      <c r="BM416" s="18">
        <v>0</v>
      </c>
      <c r="BN416" s="18">
        <f>Table2[[#This Row],[Bond Savings
Through Current FY]]+Table2[[#This Row],[Bond Savings
Next FY &amp; After]]</f>
        <v>0</v>
      </c>
      <c r="BO416" s="18">
        <v>23.372900000000001</v>
      </c>
      <c r="BP416" s="18">
        <v>128.27529999999999</v>
      </c>
      <c r="BQ416" s="18">
        <v>292.28250000000003</v>
      </c>
      <c r="BR416" s="18">
        <f>Table2[[#This Row],[Total Savings
Through Current FY]]+Table2[[#This Row],[Total Savings
Next FY &amp; After]]</f>
        <v>420.55780000000004</v>
      </c>
      <c r="BS416" s="18">
        <v>0</v>
      </c>
      <c r="BT416" s="18">
        <v>0</v>
      </c>
      <c r="BU416" s="18">
        <v>0</v>
      </c>
      <c r="BV416" s="18">
        <f>Table2[[#This Row],[Recapture, Cancellation, or Reduction
Through Current FY]]+Table2[[#This Row],[Recapture, Cancellation, or Reduction
Next FY &amp; After]]</f>
        <v>0</v>
      </c>
      <c r="BW416" s="18">
        <v>0</v>
      </c>
      <c r="BX416" s="18">
        <v>0</v>
      </c>
      <c r="BY416" s="18">
        <v>0</v>
      </c>
      <c r="BZ416" s="18">
        <f>Table2[[#This Row],[Penalty Paid
Through Current FY]]+Table2[[#This Row],[Penalty Paid
Next FY &amp; After]]</f>
        <v>0</v>
      </c>
      <c r="CA416" s="18">
        <v>0</v>
      </c>
      <c r="CB416" s="18">
        <v>0</v>
      </c>
      <c r="CC416" s="18">
        <v>0</v>
      </c>
      <c r="CD416" s="18">
        <f>Table2[[#This Row],[Total Recapture &amp; Penalties
Through Current FY]]+Table2[[#This Row],[Total Recapture &amp; Penalties
Next FY &amp; After]]</f>
        <v>0</v>
      </c>
      <c r="CE416" s="18">
        <v>1626.9126000000001</v>
      </c>
      <c r="CF416" s="18">
        <v>12116.752200000001</v>
      </c>
      <c r="CG416" s="18">
        <v>20344.857199999999</v>
      </c>
      <c r="CH416" s="18">
        <f>Table2[[#This Row],[Total Net Tax Revenue Generated
Through Current FY]]+Table2[[#This Row],[Total Net Tax Revenue Generated
Next FY &amp; After]]</f>
        <v>32461.609400000001</v>
      </c>
      <c r="CI416" s="18">
        <v>0</v>
      </c>
      <c r="CJ416" s="18">
        <v>0</v>
      </c>
      <c r="CK416" s="18">
        <v>273</v>
      </c>
      <c r="CL416" s="18">
        <v>0</v>
      </c>
      <c r="CM416" s="43">
        <v>91</v>
      </c>
      <c r="CN416" s="43">
        <v>0</v>
      </c>
      <c r="CO416" s="43">
        <v>0</v>
      </c>
      <c r="CP416" s="43">
        <v>0</v>
      </c>
      <c r="CQ416" s="43">
        <f>Table2[[#This Row],[Total Number of Industrial Jobs]]+Table2[[#This Row],[Total Number of Restaurant Jobs]]+Table2[[#This Row],[Total Number of Retail Jobs]]+Table2[[#This Row],[Total Number of Other Jobs]]</f>
        <v>91</v>
      </c>
      <c r="CR416" s="43">
        <v>91</v>
      </c>
      <c r="CS416" s="43">
        <v>0</v>
      </c>
      <c r="CT416" s="43">
        <v>0</v>
      </c>
      <c r="CU416" s="43">
        <v>0</v>
      </c>
      <c r="CV416" s="43">
        <f>Table2[[#This Row],[Number of Industrial Jobs Earning a Living Wage or more]]+Table2[[#This Row],[Number of Restaurant Jobs Earning a Living Wage or more]]+Table2[[#This Row],[Number of Retail Jobs Earning a Living Wage or more]]+Table2[[#This Row],[Number of Other Jobs Earning a Living Wage or more]]</f>
        <v>91</v>
      </c>
      <c r="CW416" s="47">
        <v>100</v>
      </c>
      <c r="CX416" s="47">
        <v>0</v>
      </c>
      <c r="CY416" s="47">
        <v>0</v>
      </c>
      <c r="CZ416" s="47">
        <v>0</v>
      </c>
      <c r="DA416" s="42">
        <v>1</v>
      </c>
      <c r="DB416" s="4"/>
      <c r="DE416" s="3"/>
      <c r="DF416" s="4"/>
      <c r="DG416" s="4"/>
      <c r="DH416" s="11"/>
      <c r="DI416" s="3"/>
      <c r="DJ416" s="1"/>
      <c r="DK416" s="1"/>
      <c r="DL416" s="1"/>
    </row>
    <row r="417" spans="1:116" x14ac:dyDescent="0.2">
      <c r="A417" s="12">
        <v>92590</v>
      </c>
      <c r="B417" s="14" t="s">
        <v>165</v>
      </c>
      <c r="C417" s="15" t="s">
        <v>1537</v>
      </c>
      <c r="D417" s="15" t="s">
        <v>167</v>
      </c>
      <c r="E417" s="25" t="s">
        <v>1669</v>
      </c>
      <c r="F417" s="26" t="s">
        <v>13</v>
      </c>
      <c r="G417" s="16">
        <v>3400000</v>
      </c>
      <c r="H417" s="14" t="s">
        <v>22</v>
      </c>
      <c r="I417" s="14" t="s">
        <v>166</v>
      </c>
      <c r="J417" s="12">
        <v>39</v>
      </c>
      <c r="K417" s="14" t="s">
        <v>12</v>
      </c>
      <c r="L417" s="15" t="s">
        <v>2000</v>
      </c>
      <c r="M417" s="15" t="s">
        <v>2001</v>
      </c>
      <c r="N417" s="15">
        <v>25540</v>
      </c>
      <c r="O417" s="15">
        <v>24770</v>
      </c>
      <c r="P417" s="13">
        <v>15</v>
      </c>
      <c r="Q417" s="13">
        <v>11</v>
      </c>
      <c r="R417" s="13">
        <v>0</v>
      </c>
      <c r="S417" s="13">
        <v>0</v>
      </c>
      <c r="T417" s="13">
        <v>0</v>
      </c>
      <c r="U417" s="13">
        <v>0</v>
      </c>
      <c r="V417" s="13">
        <v>13</v>
      </c>
      <c r="W417" s="13">
        <v>0</v>
      </c>
      <c r="X417" s="13">
        <v>0</v>
      </c>
      <c r="Y417" s="13">
        <v>13</v>
      </c>
      <c r="Z417" s="13">
        <v>13</v>
      </c>
      <c r="AA417" s="13">
        <v>100</v>
      </c>
      <c r="AB417" s="13" t="s">
        <v>16</v>
      </c>
      <c r="AC417" s="13" t="s">
        <v>17</v>
      </c>
      <c r="AD417" s="17">
        <v>0</v>
      </c>
      <c r="AE417" s="13">
        <v>0</v>
      </c>
      <c r="AF417" s="13">
        <v>0</v>
      </c>
      <c r="AG417" s="13">
        <v>0</v>
      </c>
      <c r="AH417" s="13">
        <v>0</v>
      </c>
      <c r="AI417" s="18">
        <v>320.17770000000002</v>
      </c>
      <c r="AJ417" s="18">
        <v>2408.7035000000001</v>
      </c>
      <c r="AK417" s="18">
        <v>319.36529999999999</v>
      </c>
      <c r="AL417" s="27">
        <f>Table2[[#This Row],[Direct Tax Revenue
Through Current FY]]+Table2[[#This Row],[Direct Tax Revenue
Next FY &amp; After]]</f>
        <v>2728.0688</v>
      </c>
      <c r="AM417" s="18">
        <v>223.98249999999999</v>
      </c>
      <c r="AN417" s="18">
        <v>1551.5053</v>
      </c>
      <c r="AO417" s="18">
        <v>223.41419999999999</v>
      </c>
      <c r="AP417" s="18">
        <f>Table2[[#This Row],[Indirect  &amp; Induced Tax Revenue
Through Current FY]]+Table2[[#This Row],[Indirect  &amp; Induced Tax Revenue
Next FY &amp; After]]</f>
        <v>1774.9195</v>
      </c>
      <c r="AQ417" s="18">
        <v>544.16020000000003</v>
      </c>
      <c r="AR417" s="18">
        <v>3960.2087999999999</v>
      </c>
      <c r="AS417" s="18">
        <v>542.77949999999998</v>
      </c>
      <c r="AT417" s="18">
        <f>Table2[[#This Row],[Total Tax Revenue Generated
Through Current FY]]+Table2[[#This Row],[Total Tax Revenues Generated 
Next FY &amp; After]]</f>
        <v>4502.9883</v>
      </c>
      <c r="AU417" s="18">
        <f>VLOOKUP(A:A,[1]AssistancePivot!$1:$1048576,86,FALSE)</f>
        <v>72.278800000000004</v>
      </c>
      <c r="AV417" s="18">
        <v>495.9325</v>
      </c>
      <c r="AW417" s="18">
        <v>72.095399999999998</v>
      </c>
      <c r="AX417" s="18">
        <v>568.02790000000005</v>
      </c>
      <c r="AY417" s="18">
        <v>0</v>
      </c>
      <c r="AZ417" s="18">
        <v>39.783099999999997</v>
      </c>
      <c r="BA417" s="18">
        <v>0</v>
      </c>
      <c r="BB417" s="18">
        <f>Table2[[#This Row],[MRT Savings
Through Current FY]]+Table2[[#This Row],[MRT Savings
Next FY &amp; After]]</f>
        <v>39.783099999999997</v>
      </c>
      <c r="BC417" s="18">
        <v>0</v>
      </c>
      <c r="BD417" s="18">
        <v>0</v>
      </c>
      <c r="BE417" s="18">
        <v>0</v>
      </c>
      <c r="BF417" s="18">
        <f>Table2[[#This Row],[ST Savings
Through Current FY]]+Table2[[#This Row],[ST Savings
Next FY &amp; After]]</f>
        <v>0</v>
      </c>
      <c r="BG417" s="18">
        <v>0</v>
      </c>
      <c r="BH417" s="18">
        <v>0</v>
      </c>
      <c r="BI417" s="18">
        <v>0</v>
      </c>
      <c r="BJ417" s="18">
        <f>Table2[[#This Row],[Energy Savings
Through Current FY]]+Table2[[#This Row],[Energy Savings
Next FY &amp; After]]</f>
        <v>0</v>
      </c>
      <c r="BK417" s="18">
        <v>0</v>
      </c>
      <c r="BL417" s="18">
        <v>0</v>
      </c>
      <c r="BM417" s="18">
        <v>0</v>
      </c>
      <c r="BN417" s="18">
        <f>Table2[[#This Row],[Bond Savings
Through Current FY]]+Table2[[#This Row],[Bond Savings
Next FY &amp; After]]</f>
        <v>0</v>
      </c>
      <c r="BO417" s="18">
        <v>72.278800000000004</v>
      </c>
      <c r="BP417" s="18">
        <v>535.71559999999999</v>
      </c>
      <c r="BQ417" s="18">
        <v>72.095399999999998</v>
      </c>
      <c r="BR417" s="18">
        <f>Table2[[#This Row],[Total Savings
Through Current FY]]+Table2[[#This Row],[Total Savings
Next FY &amp; After]]</f>
        <v>607.81100000000004</v>
      </c>
      <c r="BS417" s="18">
        <v>0</v>
      </c>
      <c r="BT417" s="18">
        <v>0</v>
      </c>
      <c r="BU417" s="18">
        <v>0</v>
      </c>
      <c r="BV417" s="18">
        <f>Table2[[#This Row],[Recapture, Cancellation, or Reduction
Through Current FY]]+Table2[[#This Row],[Recapture, Cancellation, or Reduction
Next FY &amp; After]]</f>
        <v>0</v>
      </c>
      <c r="BW417" s="18">
        <v>0</v>
      </c>
      <c r="BX417" s="18">
        <v>0</v>
      </c>
      <c r="BY417" s="18">
        <v>0</v>
      </c>
      <c r="BZ417" s="18">
        <f>Table2[[#This Row],[Penalty Paid
Through Current FY]]+Table2[[#This Row],[Penalty Paid
Next FY &amp; After]]</f>
        <v>0</v>
      </c>
      <c r="CA417" s="18">
        <v>0</v>
      </c>
      <c r="CB417" s="18">
        <v>0</v>
      </c>
      <c r="CC417" s="18">
        <v>0</v>
      </c>
      <c r="CD417" s="18">
        <f>Table2[[#This Row],[Total Recapture &amp; Penalties
Through Current FY]]+Table2[[#This Row],[Total Recapture &amp; Penalties
Next FY &amp; After]]</f>
        <v>0</v>
      </c>
      <c r="CE417" s="18">
        <v>471.88139999999999</v>
      </c>
      <c r="CF417" s="18">
        <v>3424.4931999999999</v>
      </c>
      <c r="CG417" s="18">
        <v>470.6841</v>
      </c>
      <c r="CH417" s="18">
        <f>Table2[[#This Row],[Total Net Tax Revenue Generated
Through Current FY]]+Table2[[#This Row],[Total Net Tax Revenue Generated
Next FY &amp; After]]</f>
        <v>3895.1772999999998</v>
      </c>
      <c r="CI417" s="18">
        <v>0</v>
      </c>
      <c r="CJ417" s="18">
        <v>0</v>
      </c>
      <c r="CK417" s="18">
        <v>0</v>
      </c>
      <c r="CL417" s="18">
        <v>0</v>
      </c>
      <c r="CM417" s="43">
        <v>13</v>
      </c>
      <c r="CN417" s="43">
        <v>0</v>
      </c>
      <c r="CO417" s="43">
        <v>0</v>
      </c>
      <c r="CP417" s="43">
        <v>0</v>
      </c>
      <c r="CQ417" s="43">
        <f>Table2[[#This Row],[Total Number of Industrial Jobs]]+Table2[[#This Row],[Total Number of Restaurant Jobs]]+Table2[[#This Row],[Total Number of Retail Jobs]]+Table2[[#This Row],[Total Number of Other Jobs]]</f>
        <v>13</v>
      </c>
      <c r="CR417" s="43">
        <v>13</v>
      </c>
      <c r="CS417" s="43">
        <v>0</v>
      </c>
      <c r="CT417" s="43">
        <v>0</v>
      </c>
      <c r="CU417" s="43">
        <v>0</v>
      </c>
      <c r="CV417" s="43">
        <f>Table2[[#This Row],[Number of Industrial Jobs Earning a Living Wage or more]]+Table2[[#This Row],[Number of Restaurant Jobs Earning a Living Wage or more]]+Table2[[#This Row],[Number of Retail Jobs Earning a Living Wage or more]]+Table2[[#This Row],[Number of Other Jobs Earning a Living Wage or more]]</f>
        <v>13</v>
      </c>
      <c r="CW417" s="47">
        <v>100</v>
      </c>
      <c r="CX417" s="47">
        <v>0</v>
      </c>
      <c r="CY417" s="47">
        <v>0</v>
      </c>
      <c r="CZ417" s="47">
        <v>0</v>
      </c>
      <c r="DA417" s="42">
        <v>1</v>
      </c>
      <c r="DB417" s="4"/>
      <c r="DE417" s="3"/>
      <c r="DF417" s="4"/>
      <c r="DG417" s="4"/>
      <c r="DH417" s="11"/>
      <c r="DI417" s="3"/>
      <c r="DJ417" s="1"/>
      <c r="DK417" s="1"/>
      <c r="DL417" s="1"/>
    </row>
    <row r="418" spans="1:116" x14ac:dyDescent="0.2">
      <c r="A418" s="12">
        <v>94252</v>
      </c>
      <c r="B418" s="14" t="s">
        <v>1480</v>
      </c>
      <c r="C418" s="15" t="s">
        <v>1524</v>
      </c>
      <c r="D418" s="15" t="s">
        <v>1864</v>
      </c>
      <c r="E418" s="25" t="s">
        <v>1865</v>
      </c>
      <c r="F418" s="26" t="s">
        <v>477</v>
      </c>
      <c r="G418" s="16">
        <v>30395000</v>
      </c>
      <c r="H418" s="14" t="s">
        <v>229</v>
      </c>
      <c r="I418" s="14" t="s">
        <v>1155</v>
      </c>
      <c r="J418" s="12">
        <v>4</v>
      </c>
      <c r="K418" s="14" t="s">
        <v>94</v>
      </c>
      <c r="L418" s="15" t="s">
        <v>2397</v>
      </c>
      <c r="M418" s="15" t="s">
        <v>2052</v>
      </c>
      <c r="N418" s="15">
        <v>134074</v>
      </c>
      <c r="O418" s="15">
        <v>587156</v>
      </c>
      <c r="P418" s="13">
        <v>75</v>
      </c>
      <c r="Q418" s="13">
        <v>0</v>
      </c>
      <c r="R418" s="13">
        <v>0</v>
      </c>
      <c r="S418" s="13">
        <v>0</v>
      </c>
      <c r="T418" s="13">
        <v>0</v>
      </c>
      <c r="U418" s="13">
        <v>0</v>
      </c>
      <c r="V418" s="13">
        <v>11</v>
      </c>
      <c r="W418" s="13">
        <v>0</v>
      </c>
      <c r="X418" s="13">
        <v>0</v>
      </c>
      <c r="Y418" s="13">
        <v>11</v>
      </c>
      <c r="Z418" s="13">
        <v>11</v>
      </c>
      <c r="AA418" s="13">
        <v>90.909090909090907</v>
      </c>
      <c r="AB418" s="13" t="s">
        <v>16</v>
      </c>
      <c r="AC418" s="13" t="s">
        <v>17</v>
      </c>
      <c r="AD418" s="17">
        <v>0</v>
      </c>
      <c r="AE418" s="13">
        <v>0</v>
      </c>
      <c r="AF418" s="13">
        <v>0</v>
      </c>
      <c r="AG418" s="13">
        <v>0</v>
      </c>
      <c r="AH418" s="13">
        <v>0</v>
      </c>
      <c r="AI418" s="18">
        <v>21.782499999999999</v>
      </c>
      <c r="AJ418" s="18">
        <v>21.782499999999999</v>
      </c>
      <c r="AK418" s="18">
        <v>415.96319999999997</v>
      </c>
      <c r="AL418" s="27">
        <f>Table2[[#This Row],[Direct Tax Revenue
Through Current FY]]+Table2[[#This Row],[Direct Tax Revenue
Next FY &amp; After]]</f>
        <v>437.74569999999994</v>
      </c>
      <c r="AM418" s="18">
        <v>40.8414</v>
      </c>
      <c r="AN418" s="18">
        <v>40.8414</v>
      </c>
      <c r="AO418" s="18">
        <v>779.90930000000003</v>
      </c>
      <c r="AP418" s="18">
        <f>Table2[[#This Row],[Indirect  &amp; Induced Tax Revenue
Through Current FY]]+Table2[[#This Row],[Indirect  &amp; Induced Tax Revenue
Next FY &amp; After]]</f>
        <v>820.75070000000005</v>
      </c>
      <c r="AQ418" s="18">
        <v>62.623899999999999</v>
      </c>
      <c r="AR418" s="18">
        <v>62.623899999999999</v>
      </c>
      <c r="AS418" s="18">
        <v>1195.8724999999999</v>
      </c>
      <c r="AT418" s="18">
        <f>Table2[[#This Row],[Total Tax Revenue Generated
Through Current FY]]+Table2[[#This Row],[Total Tax Revenues Generated 
Next FY &amp; After]]</f>
        <v>1258.4964</v>
      </c>
      <c r="AU418" s="18">
        <f>VLOOKUP(A:A,[1]AssistancePivot!$1:$1048576,86,FALSE)</f>
        <v>0</v>
      </c>
      <c r="AV418" s="18">
        <v>0</v>
      </c>
      <c r="AW418" s="18">
        <v>0</v>
      </c>
      <c r="AX418" s="18">
        <v>0</v>
      </c>
      <c r="AY418" s="18">
        <v>0</v>
      </c>
      <c r="AZ418" s="18">
        <v>0</v>
      </c>
      <c r="BA418" s="18">
        <v>0</v>
      </c>
      <c r="BB418" s="18">
        <f>Table2[[#This Row],[MRT Savings
Through Current FY]]+Table2[[#This Row],[MRT Savings
Next FY &amp; After]]</f>
        <v>0</v>
      </c>
      <c r="BC418" s="18">
        <v>0</v>
      </c>
      <c r="BD418" s="18">
        <v>0</v>
      </c>
      <c r="BE418" s="18">
        <v>0</v>
      </c>
      <c r="BF418" s="18">
        <f>Table2[[#This Row],[ST Savings
Through Current FY]]+Table2[[#This Row],[ST Savings
Next FY &amp; After]]</f>
        <v>0</v>
      </c>
      <c r="BG418" s="18">
        <v>0</v>
      </c>
      <c r="BH418" s="18">
        <v>0</v>
      </c>
      <c r="BI418" s="18">
        <v>0</v>
      </c>
      <c r="BJ418" s="18">
        <f>Table2[[#This Row],[Energy Savings
Through Current FY]]+Table2[[#This Row],[Energy Savings
Next FY &amp; After]]</f>
        <v>0</v>
      </c>
      <c r="BK418" s="18">
        <v>4.9646999999999997</v>
      </c>
      <c r="BL418" s="18">
        <v>4.9646999999999997</v>
      </c>
      <c r="BM418" s="18">
        <v>63.978000000000002</v>
      </c>
      <c r="BN418" s="18">
        <f>Table2[[#This Row],[Bond Savings
Through Current FY]]+Table2[[#This Row],[Bond Savings
Next FY &amp; After]]</f>
        <v>68.942700000000002</v>
      </c>
      <c r="BO418" s="18">
        <v>4.9646999999999997</v>
      </c>
      <c r="BP418" s="18">
        <v>4.9646999999999997</v>
      </c>
      <c r="BQ418" s="18">
        <v>63.978000000000002</v>
      </c>
      <c r="BR418" s="18">
        <f>Table2[[#This Row],[Total Savings
Through Current FY]]+Table2[[#This Row],[Total Savings
Next FY &amp; After]]</f>
        <v>68.942700000000002</v>
      </c>
      <c r="BS418" s="18">
        <v>0</v>
      </c>
      <c r="BT418" s="18">
        <v>0</v>
      </c>
      <c r="BU418" s="18">
        <v>0</v>
      </c>
      <c r="BV418" s="18">
        <f>Table2[[#This Row],[Recapture, Cancellation, or Reduction
Through Current FY]]+Table2[[#This Row],[Recapture, Cancellation, or Reduction
Next FY &amp; After]]</f>
        <v>0</v>
      </c>
      <c r="BW418" s="18">
        <v>0</v>
      </c>
      <c r="BX418" s="18">
        <v>0</v>
      </c>
      <c r="BY418" s="18">
        <v>0</v>
      </c>
      <c r="BZ418" s="18">
        <f>Table2[[#This Row],[Penalty Paid
Through Current FY]]+Table2[[#This Row],[Penalty Paid
Next FY &amp; After]]</f>
        <v>0</v>
      </c>
      <c r="CA418" s="18">
        <v>0</v>
      </c>
      <c r="CB418" s="18">
        <v>0</v>
      </c>
      <c r="CC418" s="18">
        <v>0</v>
      </c>
      <c r="CD418" s="18">
        <f>Table2[[#This Row],[Total Recapture &amp; Penalties
Through Current FY]]+Table2[[#This Row],[Total Recapture &amp; Penalties
Next FY &amp; After]]</f>
        <v>0</v>
      </c>
      <c r="CE418" s="18">
        <v>57.659199999999998</v>
      </c>
      <c r="CF418" s="18">
        <v>57.659199999999998</v>
      </c>
      <c r="CG418" s="18">
        <v>1131.8945000000001</v>
      </c>
      <c r="CH418" s="18">
        <f>Table2[[#This Row],[Total Net Tax Revenue Generated
Through Current FY]]+Table2[[#This Row],[Total Net Tax Revenue Generated
Next FY &amp; After]]</f>
        <v>1189.5537000000002</v>
      </c>
      <c r="CI418" s="18">
        <v>30395</v>
      </c>
      <c r="CJ418" s="18">
        <v>0</v>
      </c>
      <c r="CK418" s="18">
        <v>0</v>
      </c>
      <c r="CL418" s="18">
        <v>0</v>
      </c>
      <c r="CM418" s="43">
        <v>0</v>
      </c>
      <c r="CN418" s="43">
        <v>0</v>
      </c>
      <c r="CO418" s="43">
        <v>0</v>
      </c>
      <c r="CP418" s="43">
        <v>6</v>
      </c>
      <c r="CQ418" s="43">
        <f>Table2[[#This Row],[Total Number of Industrial Jobs]]+Table2[[#This Row],[Total Number of Restaurant Jobs]]+Table2[[#This Row],[Total Number of Retail Jobs]]+Table2[[#This Row],[Total Number of Other Jobs]]</f>
        <v>6</v>
      </c>
      <c r="CR418" s="43">
        <v>0</v>
      </c>
      <c r="CS418" s="43">
        <v>0</v>
      </c>
      <c r="CT418" s="43">
        <v>0</v>
      </c>
      <c r="CU418" s="43">
        <v>6</v>
      </c>
      <c r="CV418" s="43">
        <f>Table2[[#This Row],[Number of Industrial Jobs Earning a Living Wage or more]]+Table2[[#This Row],[Number of Restaurant Jobs Earning a Living Wage or more]]+Table2[[#This Row],[Number of Retail Jobs Earning a Living Wage or more]]+Table2[[#This Row],[Number of Other Jobs Earning a Living Wage or more]]</f>
        <v>6</v>
      </c>
      <c r="CW418" s="47">
        <v>0</v>
      </c>
      <c r="CX418" s="47">
        <v>0</v>
      </c>
      <c r="CY418" s="47">
        <v>0</v>
      </c>
      <c r="CZ418" s="47">
        <v>100</v>
      </c>
      <c r="DA418" s="42">
        <v>1</v>
      </c>
      <c r="DB418" s="4"/>
      <c r="DE418" s="3"/>
      <c r="DF418" s="4"/>
      <c r="DG418" s="4"/>
      <c r="DH418" s="11"/>
      <c r="DI418" s="3"/>
      <c r="DJ418" s="1"/>
      <c r="DK418" s="1"/>
      <c r="DL418" s="1"/>
    </row>
    <row r="419" spans="1:116" x14ac:dyDescent="0.2">
      <c r="A419" s="12">
        <v>93456</v>
      </c>
      <c r="B419" s="14" t="s">
        <v>568</v>
      </c>
      <c r="C419" s="15" t="s">
        <v>1574</v>
      </c>
      <c r="D419" s="15" t="s">
        <v>570</v>
      </c>
      <c r="E419" s="25" t="s">
        <v>1659</v>
      </c>
      <c r="F419" s="26" t="s">
        <v>13</v>
      </c>
      <c r="G419" s="16">
        <v>5910000</v>
      </c>
      <c r="H419" s="14" t="s">
        <v>22</v>
      </c>
      <c r="I419" s="14" t="s">
        <v>569</v>
      </c>
      <c r="J419" s="12">
        <v>33</v>
      </c>
      <c r="K419" s="14" t="s">
        <v>12</v>
      </c>
      <c r="L419" s="15" t="s">
        <v>2153</v>
      </c>
      <c r="M419" s="15" t="s">
        <v>1904</v>
      </c>
      <c r="N419" s="15">
        <v>50692</v>
      </c>
      <c r="O419" s="15">
        <v>51293</v>
      </c>
      <c r="P419" s="13">
        <v>110</v>
      </c>
      <c r="Q419" s="13">
        <v>4</v>
      </c>
      <c r="R419" s="13">
        <v>0</v>
      </c>
      <c r="S419" s="13">
        <v>0</v>
      </c>
      <c r="T419" s="13">
        <v>0</v>
      </c>
      <c r="U419" s="13">
        <v>0</v>
      </c>
      <c r="V419" s="13">
        <v>0</v>
      </c>
      <c r="W419" s="13">
        <v>0</v>
      </c>
      <c r="X419" s="13">
        <v>0</v>
      </c>
      <c r="Y419" s="13">
        <v>0</v>
      </c>
      <c r="Z419" s="13">
        <v>35</v>
      </c>
      <c r="AA419" s="13">
        <v>0</v>
      </c>
      <c r="AB419" s="13">
        <v>0</v>
      </c>
      <c r="AC419" s="13">
        <v>0</v>
      </c>
      <c r="AD419" s="17">
        <v>0</v>
      </c>
      <c r="AE419" s="13">
        <v>0</v>
      </c>
      <c r="AF419" s="13">
        <v>0</v>
      </c>
      <c r="AG419" s="13">
        <v>0</v>
      </c>
      <c r="AH419" s="13">
        <v>0</v>
      </c>
      <c r="AI419" s="18">
        <v>861.17939999999999</v>
      </c>
      <c r="AJ419" s="18">
        <v>8286.5372000000007</v>
      </c>
      <c r="AK419" s="18">
        <v>0</v>
      </c>
      <c r="AL419" s="27">
        <f>Table2[[#This Row],[Direct Tax Revenue
Through Current FY]]+Table2[[#This Row],[Direct Tax Revenue
Next FY &amp; After]]</f>
        <v>8286.5372000000007</v>
      </c>
      <c r="AM419" s="18">
        <v>603.01549999999997</v>
      </c>
      <c r="AN419" s="18">
        <v>6468.3038999999999</v>
      </c>
      <c r="AO419" s="18">
        <v>0</v>
      </c>
      <c r="AP419" s="18">
        <f>Table2[[#This Row],[Indirect  &amp; Induced Tax Revenue
Through Current FY]]+Table2[[#This Row],[Indirect  &amp; Induced Tax Revenue
Next FY &amp; After]]</f>
        <v>6468.3038999999999</v>
      </c>
      <c r="AQ419" s="18">
        <v>1464.1949</v>
      </c>
      <c r="AR419" s="18">
        <v>14754.8411</v>
      </c>
      <c r="AS419" s="18">
        <v>0</v>
      </c>
      <c r="AT419" s="18">
        <f>Table2[[#This Row],[Total Tax Revenue Generated
Through Current FY]]+Table2[[#This Row],[Total Tax Revenues Generated 
Next FY &amp; After]]</f>
        <v>14754.8411</v>
      </c>
      <c r="AU419" s="18">
        <f>VLOOKUP(A:A,[1]AssistancePivot!$1:$1048576,86,FALSE)</f>
        <v>40.372100000000003</v>
      </c>
      <c r="AV419" s="18">
        <v>846.68600000000004</v>
      </c>
      <c r="AW419" s="18">
        <v>0</v>
      </c>
      <c r="AX419" s="18">
        <v>846.68600000000004</v>
      </c>
      <c r="AY419" s="18">
        <v>0</v>
      </c>
      <c r="AZ419" s="18">
        <v>90.957099999999997</v>
      </c>
      <c r="BA419" s="18">
        <v>0</v>
      </c>
      <c r="BB419" s="18">
        <f>Table2[[#This Row],[MRT Savings
Through Current FY]]+Table2[[#This Row],[MRT Savings
Next FY &amp; After]]</f>
        <v>90.957099999999997</v>
      </c>
      <c r="BC419" s="18">
        <v>0</v>
      </c>
      <c r="BD419" s="18">
        <v>0</v>
      </c>
      <c r="BE419" s="18">
        <v>0</v>
      </c>
      <c r="BF419" s="18">
        <f>Table2[[#This Row],[ST Savings
Through Current FY]]+Table2[[#This Row],[ST Savings
Next FY &amp; After]]</f>
        <v>0</v>
      </c>
      <c r="BG419" s="18">
        <v>0</v>
      </c>
      <c r="BH419" s="18">
        <v>0</v>
      </c>
      <c r="BI419" s="18">
        <v>0</v>
      </c>
      <c r="BJ419" s="18">
        <f>Table2[[#This Row],[Energy Savings
Through Current FY]]+Table2[[#This Row],[Energy Savings
Next FY &amp; After]]</f>
        <v>0</v>
      </c>
      <c r="BK419" s="18">
        <v>0</v>
      </c>
      <c r="BL419" s="18">
        <v>0</v>
      </c>
      <c r="BM419" s="18">
        <v>0</v>
      </c>
      <c r="BN419" s="18">
        <f>Table2[[#This Row],[Bond Savings
Through Current FY]]+Table2[[#This Row],[Bond Savings
Next FY &amp; After]]</f>
        <v>0</v>
      </c>
      <c r="BO419" s="18">
        <v>40.372100000000003</v>
      </c>
      <c r="BP419" s="18">
        <v>937.6431</v>
      </c>
      <c r="BQ419" s="18">
        <v>0</v>
      </c>
      <c r="BR419" s="18">
        <f>Table2[[#This Row],[Total Savings
Through Current FY]]+Table2[[#This Row],[Total Savings
Next FY &amp; After]]</f>
        <v>937.6431</v>
      </c>
      <c r="BS419" s="18">
        <v>0</v>
      </c>
      <c r="BT419" s="18">
        <v>0</v>
      </c>
      <c r="BU419" s="18">
        <v>0</v>
      </c>
      <c r="BV419" s="18">
        <f>Table2[[#This Row],[Recapture, Cancellation, or Reduction
Through Current FY]]+Table2[[#This Row],[Recapture, Cancellation, or Reduction
Next FY &amp; After]]</f>
        <v>0</v>
      </c>
      <c r="BW419" s="18">
        <v>0</v>
      </c>
      <c r="BX419" s="18">
        <v>0</v>
      </c>
      <c r="BY419" s="18">
        <v>0</v>
      </c>
      <c r="BZ419" s="18">
        <f>Table2[[#This Row],[Penalty Paid
Through Current FY]]+Table2[[#This Row],[Penalty Paid
Next FY &amp; After]]</f>
        <v>0</v>
      </c>
      <c r="CA419" s="18">
        <v>0</v>
      </c>
      <c r="CB419" s="18">
        <v>0</v>
      </c>
      <c r="CC419" s="18">
        <v>0</v>
      </c>
      <c r="CD419" s="18">
        <f>Table2[[#This Row],[Total Recapture &amp; Penalties
Through Current FY]]+Table2[[#This Row],[Total Recapture &amp; Penalties
Next FY &amp; After]]</f>
        <v>0</v>
      </c>
      <c r="CE419" s="18">
        <v>1423.8227999999999</v>
      </c>
      <c r="CF419" s="18">
        <v>13817.198</v>
      </c>
      <c r="CG419" s="18">
        <v>0</v>
      </c>
      <c r="CH419" s="18">
        <f>Table2[[#This Row],[Total Net Tax Revenue Generated
Through Current FY]]+Table2[[#This Row],[Total Net Tax Revenue Generated
Next FY &amp; After]]</f>
        <v>13817.198</v>
      </c>
      <c r="CI419" s="18">
        <v>0</v>
      </c>
      <c r="CJ419" s="18">
        <v>0</v>
      </c>
      <c r="CK419" s="18">
        <v>0</v>
      </c>
      <c r="CL419" s="18">
        <v>0</v>
      </c>
      <c r="CM419" s="43"/>
      <c r="CN419" s="43"/>
      <c r="CO419" s="43"/>
      <c r="CP419" s="43"/>
      <c r="CQ419" s="43"/>
      <c r="CR419" s="43"/>
      <c r="CS419" s="43"/>
      <c r="CT419" s="43"/>
      <c r="CU419" s="43"/>
      <c r="CV419" s="43"/>
      <c r="CW419" s="47"/>
      <c r="CX419" s="47"/>
      <c r="CY419" s="47"/>
      <c r="CZ419" s="47"/>
      <c r="DA419" s="42"/>
      <c r="DB419" s="4"/>
      <c r="DE419" s="3"/>
      <c r="DF419" s="4"/>
      <c r="DG419" s="4"/>
      <c r="DH419" s="11"/>
      <c r="DI419" s="3"/>
      <c r="DJ419" s="1"/>
      <c r="DK419" s="1"/>
      <c r="DL419" s="1"/>
    </row>
    <row r="420" spans="1:116" x14ac:dyDescent="0.2">
      <c r="A420" s="12">
        <v>94225</v>
      </c>
      <c r="B420" s="14" t="s">
        <v>1254</v>
      </c>
      <c r="C420" s="15" t="s">
        <v>1644</v>
      </c>
      <c r="D420" s="15" t="s">
        <v>1256</v>
      </c>
      <c r="E420" s="25" t="s">
        <v>1836</v>
      </c>
      <c r="F420" s="26" t="s">
        <v>477</v>
      </c>
      <c r="G420" s="16">
        <v>43000000</v>
      </c>
      <c r="H420" s="14" t="s">
        <v>91</v>
      </c>
      <c r="I420" s="14" t="s">
        <v>1255</v>
      </c>
      <c r="J420" s="12">
        <v>1</v>
      </c>
      <c r="K420" s="14" t="s">
        <v>94</v>
      </c>
      <c r="L420" s="15" t="s">
        <v>2248</v>
      </c>
      <c r="M420" s="15" t="s">
        <v>2006</v>
      </c>
      <c r="N420" s="15">
        <v>0</v>
      </c>
      <c r="O420" s="15">
        <v>0</v>
      </c>
      <c r="P420" s="13">
        <v>0</v>
      </c>
      <c r="Q420" s="13">
        <v>45</v>
      </c>
      <c r="R420" s="13">
        <v>0</v>
      </c>
      <c r="S420" s="13">
        <v>0</v>
      </c>
      <c r="T420" s="13">
        <v>44</v>
      </c>
      <c r="U420" s="13">
        <v>0</v>
      </c>
      <c r="V420" s="13">
        <v>268</v>
      </c>
      <c r="W420" s="13">
        <v>6</v>
      </c>
      <c r="X420" s="13">
        <v>27</v>
      </c>
      <c r="Y420" s="13">
        <v>318</v>
      </c>
      <c r="Z420" s="13">
        <v>296</v>
      </c>
      <c r="AA420" s="13">
        <v>51.257861635220124</v>
      </c>
      <c r="AB420" s="13" t="s">
        <v>16</v>
      </c>
      <c r="AC420" s="13" t="s">
        <v>17</v>
      </c>
      <c r="AD420" s="17">
        <v>148</v>
      </c>
      <c r="AE420" s="13">
        <v>7</v>
      </c>
      <c r="AF420" s="13">
        <v>30</v>
      </c>
      <c r="AG420" s="13">
        <v>32</v>
      </c>
      <c r="AH420" s="13">
        <v>95</v>
      </c>
      <c r="AI420" s="18">
        <v>778.83450000000005</v>
      </c>
      <c r="AJ420" s="18">
        <v>1453.0298</v>
      </c>
      <c r="AK420" s="18">
        <v>12831.8915</v>
      </c>
      <c r="AL420" s="27">
        <f>Table2[[#This Row],[Direct Tax Revenue
Through Current FY]]+Table2[[#This Row],[Direct Tax Revenue
Next FY &amp; After]]</f>
        <v>14284.9213</v>
      </c>
      <c r="AM420" s="18">
        <v>1591.1672000000001</v>
      </c>
      <c r="AN420" s="18">
        <v>1527.7689</v>
      </c>
      <c r="AO420" s="18">
        <v>28502.726500000001</v>
      </c>
      <c r="AP420" s="18">
        <f>Table2[[#This Row],[Indirect  &amp; Induced Tax Revenue
Through Current FY]]+Table2[[#This Row],[Indirect  &amp; Induced Tax Revenue
Next FY &amp; After]]</f>
        <v>30030.4954</v>
      </c>
      <c r="AQ420" s="18">
        <v>2370.0016999999998</v>
      </c>
      <c r="AR420" s="18">
        <v>2980.7986999999998</v>
      </c>
      <c r="AS420" s="18">
        <v>41334.618000000002</v>
      </c>
      <c r="AT420" s="18">
        <f>Table2[[#This Row],[Total Tax Revenue Generated
Through Current FY]]+Table2[[#This Row],[Total Tax Revenues Generated 
Next FY &amp; After]]</f>
        <v>44315.416700000002</v>
      </c>
      <c r="AU420" s="18">
        <f>VLOOKUP(A:A,[1]AssistancePivot!$1:$1048576,86,FALSE)</f>
        <v>0</v>
      </c>
      <c r="AV420" s="18">
        <v>0</v>
      </c>
      <c r="AW420" s="18">
        <v>0</v>
      </c>
      <c r="AX420" s="18">
        <v>0</v>
      </c>
      <c r="AY420" s="18">
        <v>0</v>
      </c>
      <c r="AZ420" s="18">
        <v>705.18640000000005</v>
      </c>
      <c r="BA420" s="18">
        <v>0</v>
      </c>
      <c r="BB420" s="18">
        <f>Table2[[#This Row],[MRT Savings
Through Current FY]]+Table2[[#This Row],[MRT Savings
Next FY &amp; After]]</f>
        <v>705.18640000000005</v>
      </c>
      <c r="BC420" s="18">
        <v>0</v>
      </c>
      <c r="BD420" s="18">
        <v>0</v>
      </c>
      <c r="BE420" s="18">
        <v>0</v>
      </c>
      <c r="BF420" s="18">
        <f>Table2[[#This Row],[ST Savings
Through Current FY]]+Table2[[#This Row],[ST Savings
Next FY &amp; After]]</f>
        <v>0</v>
      </c>
      <c r="BG420" s="18">
        <v>0</v>
      </c>
      <c r="BH420" s="18">
        <v>0</v>
      </c>
      <c r="BI420" s="18">
        <v>0</v>
      </c>
      <c r="BJ420" s="18">
        <f>Table2[[#This Row],[Energy Savings
Through Current FY]]+Table2[[#This Row],[Energy Savings
Next FY &amp; After]]</f>
        <v>0</v>
      </c>
      <c r="BK420" s="18">
        <v>25.4878</v>
      </c>
      <c r="BL420" s="18">
        <v>36.732399999999998</v>
      </c>
      <c r="BM420" s="18">
        <v>317.65780000000001</v>
      </c>
      <c r="BN420" s="18">
        <f>Table2[[#This Row],[Bond Savings
Through Current FY]]+Table2[[#This Row],[Bond Savings
Next FY &amp; After]]</f>
        <v>354.39019999999999</v>
      </c>
      <c r="BO420" s="18">
        <v>25.4878</v>
      </c>
      <c r="BP420" s="18">
        <v>741.91880000000003</v>
      </c>
      <c r="BQ420" s="18">
        <v>317.65780000000001</v>
      </c>
      <c r="BR420" s="18">
        <f>Table2[[#This Row],[Total Savings
Through Current FY]]+Table2[[#This Row],[Total Savings
Next FY &amp; After]]</f>
        <v>1059.5766000000001</v>
      </c>
      <c r="BS420" s="18">
        <v>0</v>
      </c>
      <c r="BT420" s="18">
        <v>0</v>
      </c>
      <c r="BU420" s="18">
        <v>0</v>
      </c>
      <c r="BV420" s="18">
        <f>Table2[[#This Row],[Recapture, Cancellation, or Reduction
Through Current FY]]+Table2[[#This Row],[Recapture, Cancellation, or Reduction
Next FY &amp; After]]</f>
        <v>0</v>
      </c>
      <c r="BW420" s="18">
        <v>0</v>
      </c>
      <c r="BX420" s="18">
        <v>0</v>
      </c>
      <c r="BY420" s="18">
        <v>0</v>
      </c>
      <c r="BZ420" s="18">
        <f>Table2[[#This Row],[Penalty Paid
Through Current FY]]+Table2[[#This Row],[Penalty Paid
Next FY &amp; After]]</f>
        <v>0</v>
      </c>
      <c r="CA420" s="18">
        <v>0</v>
      </c>
      <c r="CB420" s="18">
        <v>0</v>
      </c>
      <c r="CC420" s="18">
        <v>0</v>
      </c>
      <c r="CD420" s="18">
        <f>Table2[[#This Row],[Total Recapture &amp; Penalties
Through Current FY]]+Table2[[#This Row],[Total Recapture &amp; Penalties
Next FY &amp; After]]</f>
        <v>0</v>
      </c>
      <c r="CE420" s="18">
        <v>2344.5138999999999</v>
      </c>
      <c r="CF420" s="18">
        <v>2238.8798999999999</v>
      </c>
      <c r="CG420" s="18">
        <v>41016.960200000001</v>
      </c>
      <c r="CH420" s="18">
        <f>Table2[[#This Row],[Total Net Tax Revenue Generated
Through Current FY]]+Table2[[#This Row],[Total Net Tax Revenue Generated
Next FY &amp; After]]</f>
        <v>43255.840100000001</v>
      </c>
      <c r="CI420" s="18">
        <v>0</v>
      </c>
      <c r="CJ420" s="18">
        <v>0</v>
      </c>
      <c r="CK420" s="18">
        <v>0</v>
      </c>
      <c r="CL420" s="18">
        <v>0</v>
      </c>
      <c r="CM420" s="43">
        <v>0</v>
      </c>
      <c r="CN420" s="43">
        <v>0</v>
      </c>
      <c r="CO420" s="43">
        <v>0</v>
      </c>
      <c r="CP420" s="43">
        <v>345</v>
      </c>
      <c r="CQ420" s="43">
        <f>Table2[[#This Row],[Total Number of Industrial Jobs]]+Table2[[#This Row],[Total Number of Restaurant Jobs]]+Table2[[#This Row],[Total Number of Retail Jobs]]+Table2[[#This Row],[Total Number of Other Jobs]]</f>
        <v>345</v>
      </c>
      <c r="CR420" s="43">
        <v>0</v>
      </c>
      <c r="CS420" s="43">
        <v>0</v>
      </c>
      <c r="CT420" s="43">
        <v>0</v>
      </c>
      <c r="CU420" s="43">
        <v>345</v>
      </c>
      <c r="CV420" s="43">
        <f>Table2[[#This Row],[Number of Industrial Jobs Earning a Living Wage or more]]+Table2[[#This Row],[Number of Restaurant Jobs Earning a Living Wage or more]]+Table2[[#This Row],[Number of Retail Jobs Earning a Living Wage or more]]+Table2[[#This Row],[Number of Other Jobs Earning a Living Wage or more]]</f>
        <v>345</v>
      </c>
      <c r="CW420" s="47">
        <v>0</v>
      </c>
      <c r="CX420" s="47">
        <v>0</v>
      </c>
      <c r="CY420" s="47">
        <v>0</v>
      </c>
      <c r="CZ420" s="47">
        <v>100</v>
      </c>
      <c r="DA420" s="42">
        <v>1</v>
      </c>
      <c r="DB420" s="4"/>
      <c r="DE420" s="3"/>
      <c r="DF420" s="4"/>
      <c r="DG420" s="4"/>
      <c r="DH420" s="11"/>
      <c r="DI420" s="3"/>
      <c r="DJ420" s="1"/>
      <c r="DK420" s="1"/>
      <c r="DL420" s="1"/>
    </row>
    <row r="421" spans="1:116" x14ac:dyDescent="0.2">
      <c r="A421" s="12">
        <v>93350</v>
      </c>
      <c r="B421" s="14" t="s">
        <v>520</v>
      </c>
      <c r="C421" s="15" t="s">
        <v>1556</v>
      </c>
      <c r="D421" s="15" t="s">
        <v>522</v>
      </c>
      <c r="E421" s="25" t="s">
        <v>1696</v>
      </c>
      <c r="F421" s="26" t="s">
        <v>13</v>
      </c>
      <c r="G421" s="16">
        <v>1085645</v>
      </c>
      <c r="H421" s="14" t="s">
        <v>22</v>
      </c>
      <c r="I421" s="14" t="s">
        <v>521</v>
      </c>
      <c r="J421" s="12">
        <v>26</v>
      </c>
      <c r="K421" s="14" t="s">
        <v>20</v>
      </c>
      <c r="L421" s="15" t="s">
        <v>2134</v>
      </c>
      <c r="M421" s="15" t="s">
        <v>1994</v>
      </c>
      <c r="N421" s="15">
        <v>23437</v>
      </c>
      <c r="O421" s="15">
        <v>27600</v>
      </c>
      <c r="P421" s="13">
        <v>0</v>
      </c>
      <c r="Q421" s="13">
        <v>40</v>
      </c>
      <c r="R421" s="13">
        <v>0</v>
      </c>
      <c r="S421" s="13">
        <v>0</v>
      </c>
      <c r="T421" s="13">
        <v>0</v>
      </c>
      <c r="U421" s="13">
        <v>0</v>
      </c>
      <c r="V421" s="13">
        <v>71</v>
      </c>
      <c r="W421" s="13">
        <v>0</v>
      </c>
      <c r="X421" s="13">
        <v>0</v>
      </c>
      <c r="Y421" s="13">
        <v>71</v>
      </c>
      <c r="Z421" s="13">
        <v>71</v>
      </c>
      <c r="AA421" s="13">
        <v>60.563380281690137</v>
      </c>
      <c r="AB421" s="13" t="s">
        <v>16</v>
      </c>
      <c r="AC421" s="13" t="s">
        <v>17</v>
      </c>
      <c r="AD421" s="17">
        <v>0</v>
      </c>
      <c r="AE421" s="13">
        <v>0</v>
      </c>
      <c r="AF421" s="13">
        <v>0</v>
      </c>
      <c r="AG421" s="13">
        <v>0</v>
      </c>
      <c r="AH421" s="13">
        <v>0</v>
      </c>
      <c r="AI421" s="18">
        <v>582.46270000000004</v>
      </c>
      <c r="AJ421" s="18">
        <v>9480.6720999999998</v>
      </c>
      <c r="AK421" s="18">
        <v>2691.0711000000001</v>
      </c>
      <c r="AL421" s="27">
        <f>Table2[[#This Row],[Direct Tax Revenue
Through Current FY]]+Table2[[#This Row],[Direct Tax Revenue
Next FY &amp; After]]</f>
        <v>12171.743200000001</v>
      </c>
      <c r="AM421" s="18">
        <v>398.69880000000001</v>
      </c>
      <c r="AN421" s="18">
        <v>7368.3487999999998</v>
      </c>
      <c r="AO421" s="18">
        <v>1842.0527999999999</v>
      </c>
      <c r="AP421" s="18">
        <f>Table2[[#This Row],[Indirect  &amp; Induced Tax Revenue
Through Current FY]]+Table2[[#This Row],[Indirect  &amp; Induced Tax Revenue
Next FY &amp; After]]</f>
        <v>9210.4015999999992</v>
      </c>
      <c r="AQ421" s="18">
        <v>981.16150000000005</v>
      </c>
      <c r="AR421" s="18">
        <v>16849.0209</v>
      </c>
      <c r="AS421" s="18">
        <v>4533.1238999999996</v>
      </c>
      <c r="AT421" s="18">
        <f>Table2[[#This Row],[Total Tax Revenue Generated
Through Current FY]]+Table2[[#This Row],[Total Tax Revenues Generated 
Next FY &amp; After]]</f>
        <v>21382.144799999998</v>
      </c>
      <c r="AU421" s="18">
        <f>VLOOKUP(A:A,[1]AssistancePivot!$1:$1048576,86,FALSE)</f>
        <v>53.3748</v>
      </c>
      <c r="AV421" s="18">
        <v>334.03070000000002</v>
      </c>
      <c r="AW421" s="18">
        <v>246.60040000000001</v>
      </c>
      <c r="AX421" s="18">
        <v>580.63110000000006</v>
      </c>
      <c r="AY421" s="18">
        <v>0</v>
      </c>
      <c r="AZ421" s="18">
        <v>89.32</v>
      </c>
      <c r="BA421" s="18">
        <v>0</v>
      </c>
      <c r="BB421" s="18">
        <f>Table2[[#This Row],[MRT Savings
Through Current FY]]+Table2[[#This Row],[MRT Savings
Next FY &amp; After]]</f>
        <v>89.32</v>
      </c>
      <c r="BC421" s="18">
        <v>0</v>
      </c>
      <c r="BD421" s="18">
        <v>44.260300000000001</v>
      </c>
      <c r="BE421" s="18">
        <v>0</v>
      </c>
      <c r="BF421" s="18">
        <f>Table2[[#This Row],[ST Savings
Through Current FY]]+Table2[[#This Row],[ST Savings
Next FY &amp; After]]</f>
        <v>44.260300000000001</v>
      </c>
      <c r="BG421" s="18">
        <v>0</v>
      </c>
      <c r="BH421" s="18">
        <v>0</v>
      </c>
      <c r="BI421" s="18">
        <v>0</v>
      </c>
      <c r="BJ421" s="18">
        <f>Table2[[#This Row],[Energy Savings
Through Current FY]]+Table2[[#This Row],[Energy Savings
Next FY &amp; After]]</f>
        <v>0</v>
      </c>
      <c r="BK421" s="18">
        <v>0</v>
      </c>
      <c r="BL421" s="18">
        <v>24.754300000000001</v>
      </c>
      <c r="BM421" s="18">
        <v>0</v>
      </c>
      <c r="BN421" s="18">
        <f>Table2[[#This Row],[Bond Savings
Through Current FY]]+Table2[[#This Row],[Bond Savings
Next FY &amp; After]]</f>
        <v>24.754300000000001</v>
      </c>
      <c r="BO421" s="18">
        <v>53.3748</v>
      </c>
      <c r="BP421" s="18">
        <v>492.36529999999999</v>
      </c>
      <c r="BQ421" s="18">
        <v>246.60040000000001</v>
      </c>
      <c r="BR421" s="18">
        <f>Table2[[#This Row],[Total Savings
Through Current FY]]+Table2[[#This Row],[Total Savings
Next FY &amp; After]]</f>
        <v>738.96569999999997</v>
      </c>
      <c r="BS421" s="18">
        <v>0</v>
      </c>
      <c r="BT421" s="18">
        <v>0</v>
      </c>
      <c r="BU421" s="18">
        <v>0</v>
      </c>
      <c r="BV421" s="18">
        <f>Table2[[#This Row],[Recapture, Cancellation, or Reduction
Through Current FY]]+Table2[[#This Row],[Recapture, Cancellation, or Reduction
Next FY &amp; After]]</f>
        <v>0</v>
      </c>
      <c r="BW421" s="18">
        <v>0</v>
      </c>
      <c r="BX421" s="18">
        <v>0</v>
      </c>
      <c r="BY421" s="18">
        <v>0</v>
      </c>
      <c r="BZ421" s="18">
        <f>Table2[[#This Row],[Penalty Paid
Through Current FY]]+Table2[[#This Row],[Penalty Paid
Next FY &amp; After]]</f>
        <v>0</v>
      </c>
      <c r="CA421" s="18">
        <v>0</v>
      </c>
      <c r="CB421" s="18">
        <v>0</v>
      </c>
      <c r="CC421" s="18">
        <v>0</v>
      </c>
      <c r="CD421" s="18">
        <f>Table2[[#This Row],[Total Recapture &amp; Penalties
Through Current FY]]+Table2[[#This Row],[Total Recapture &amp; Penalties
Next FY &amp; After]]</f>
        <v>0</v>
      </c>
      <c r="CE421" s="18">
        <v>927.7867</v>
      </c>
      <c r="CF421" s="18">
        <v>16356.6556</v>
      </c>
      <c r="CG421" s="18">
        <v>4286.5235000000002</v>
      </c>
      <c r="CH421" s="18">
        <f>Table2[[#This Row],[Total Net Tax Revenue Generated
Through Current FY]]+Table2[[#This Row],[Total Net Tax Revenue Generated
Next FY &amp; After]]</f>
        <v>20643.179100000001</v>
      </c>
      <c r="CI421" s="18">
        <v>0</v>
      </c>
      <c r="CJ421" s="18">
        <v>0</v>
      </c>
      <c r="CK421" s="18">
        <v>0</v>
      </c>
      <c r="CL421" s="18">
        <v>0</v>
      </c>
      <c r="CM421" s="43">
        <v>48</v>
      </c>
      <c r="CN421" s="43">
        <v>0</v>
      </c>
      <c r="CO421" s="43">
        <v>0</v>
      </c>
      <c r="CP421" s="43">
        <v>23</v>
      </c>
      <c r="CQ421" s="43">
        <f>Table2[[#This Row],[Total Number of Industrial Jobs]]+Table2[[#This Row],[Total Number of Restaurant Jobs]]+Table2[[#This Row],[Total Number of Retail Jobs]]+Table2[[#This Row],[Total Number of Other Jobs]]</f>
        <v>71</v>
      </c>
      <c r="CR421" s="43">
        <v>48</v>
      </c>
      <c r="CS421" s="43">
        <v>0</v>
      </c>
      <c r="CT421" s="43">
        <v>0</v>
      </c>
      <c r="CU421" s="43">
        <v>23</v>
      </c>
      <c r="CV421" s="43">
        <f>Table2[[#This Row],[Number of Industrial Jobs Earning a Living Wage or more]]+Table2[[#This Row],[Number of Restaurant Jobs Earning a Living Wage or more]]+Table2[[#This Row],[Number of Retail Jobs Earning a Living Wage or more]]+Table2[[#This Row],[Number of Other Jobs Earning a Living Wage or more]]</f>
        <v>71</v>
      </c>
      <c r="CW421" s="47">
        <v>100</v>
      </c>
      <c r="CX421" s="47">
        <v>0</v>
      </c>
      <c r="CY421" s="47">
        <v>0</v>
      </c>
      <c r="CZ421" s="47">
        <v>100</v>
      </c>
      <c r="DA421" s="42">
        <v>1</v>
      </c>
      <c r="DB421" s="4"/>
      <c r="DE421" s="3"/>
      <c r="DF421" s="4"/>
      <c r="DG421" s="4"/>
      <c r="DH421" s="11"/>
      <c r="DI421" s="3"/>
      <c r="DJ421" s="1"/>
      <c r="DK421" s="1"/>
      <c r="DL421" s="1"/>
    </row>
    <row r="422" spans="1:116" x14ac:dyDescent="0.2">
      <c r="A422" s="12">
        <v>94111</v>
      </c>
      <c r="B422" s="14" t="s">
        <v>992</v>
      </c>
      <c r="C422" s="15" t="s">
        <v>1517</v>
      </c>
      <c r="D422" s="15" t="s">
        <v>994</v>
      </c>
      <c r="E422" s="25" t="s">
        <v>1785</v>
      </c>
      <c r="F422" s="26" t="s">
        <v>477</v>
      </c>
      <c r="G422" s="16">
        <v>35253130</v>
      </c>
      <c r="H422" s="14" t="s">
        <v>229</v>
      </c>
      <c r="I422" s="14" t="s">
        <v>993</v>
      </c>
      <c r="J422" s="12">
        <v>6</v>
      </c>
      <c r="K422" s="14" t="s">
        <v>94</v>
      </c>
      <c r="L422" s="15" t="s">
        <v>2179</v>
      </c>
      <c r="M422" s="15" t="s">
        <v>2069</v>
      </c>
      <c r="N422" s="15">
        <v>55043</v>
      </c>
      <c r="O422" s="15">
        <v>55043</v>
      </c>
      <c r="P422" s="13">
        <v>43</v>
      </c>
      <c r="Q422" s="13">
        <v>0</v>
      </c>
      <c r="R422" s="13">
        <v>0</v>
      </c>
      <c r="S422" s="13">
        <v>0</v>
      </c>
      <c r="T422" s="13">
        <v>4</v>
      </c>
      <c r="U422" s="13">
        <v>0</v>
      </c>
      <c r="V422" s="13">
        <v>95</v>
      </c>
      <c r="W422" s="13">
        <v>30</v>
      </c>
      <c r="X422" s="13">
        <v>0</v>
      </c>
      <c r="Y422" s="13">
        <v>129</v>
      </c>
      <c r="Z422" s="13">
        <v>127</v>
      </c>
      <c r="AA422" s="13">
        <v>65.891472868217051</v>
      </c>
      <c r="AB422" s="13" t="s">
        <v>16</v>
      </c>
      <c r="AC422" s="13" t="s">
        <v>17</v>
      </c>
      <c r="AD422" s="17">
        <v>0</v>
      </c>
      <c r="AE422" s="13">
        <v>0</v>
      </c>
      <c r="AF422" s="13">
        <v>0</v>
      </c>
      <c r="AG422" s="13">
        <v>0</v>
      </c>
      <c r="AH422" s="13">
        <v>0</v>
      </c>
      <c r="AI422" s="18">
        <v>238.8578</v>
      </c>
      <c r="AJ422" s="18">
        <v>1089.5929000000001</v>
      </c>
      <c r="AK422" s="18">
        <v>2918.4432000000002</v>
      </c>
      <c r="AL422" s="27">
        <f>Table2[[#This Row],[Direct Tax Revenue
Through Current FY]]+Table2[[#This Row],[Direct Tax Revenue
Next FY &amp; After]]</f>
        <v>4008.0361000000003</v>
      </c>
      <c r="AM422" s="18">
        <v>498.41559999999998</v>
      </c>
      <c r="AN422" s="18">
        <v>2360.4639999999999</v>
      </c>
      <c r="AO422" s="18">
        <v>6089.8010000000004</v>
      </c>
      <c r="AP422" s="18">
        <f>Table2[[#This Row],[Indirect  &amp; Induced Tax Revenue
Through Current FY]]+Table2[[#This Row],[Indirect  &amp; Induced Tax Revenue
Next FY &amp; After]]</f>
        <v>8450.2649999999994</v>
      </c>
      <c r="AQ422" s="18">
        <v>737.27340000000004</v>
      </c>
      <c r="AR422" s="18">
        <v>3450.0569</v>
      </c>
      <c r="AS422" s="18">
        <v>9008.2441999999992</v>
      </c>
      <c r="AT422" s="18">
        <f>Table2[[#This Row],[Total Tax Revenue Generated
Through Current FY]]+Table2[[#This Row],[Total Tax Revenues Generated 
Next FY &amp; After]]</f>
        <v>12458.301099999999</v>
      </c>
      <c r="AU422" s="18">
        <f>VLOOKUP(A:A,[1]AssistancePivot!$1:$1048576,86,FALSE)</f>
        <v>0</v>
      </c>
      <c r="AV422" s="18">
        <v>0</v>
      </c>
      <c r="AW422" s="18">
        <v>0</v>
      </c>
      <c r="AX422" s="18">
        <v>0</v>
      </c>
      <c r="AY422" s="18">
        <v>0</v>
      </c>
      <c r="AZ422" s="18">
        <v>0</v>
      </c>
      <c r="BA422" s="18">
        <v>0</v>
      </c>
      <c r="BB422" s="18">
        <f>Table2[[#This Row],[MRT Savings
Through Current FY]]+Table2[[#This Row],[MRT Savings
Next FY &amp; After]]</f>
        <v>0</v>
      </c>
      <c r="BC422" s="18">
        <v>0</v>
      </c>
      <c r="BD422" s="18">
        <v>0</v>
      </c>
      <c r="BE422" s="18">
        <v>0</v>
      </c>
      <c r="BF422" s="18">
        <f>Table2[[#This Row],[ST Savings
Through Current FY]]+Table2[[#This Row],[ST Savings
Next FY &amp; After]]</f>
        <v>0</v>
      </c>
      <c r="BG422" s="18">
        <v>0</v>
      </c>
      <c r="BH422" s="18">
        <v>0</v>
      </c>
      <c r="BI422" s="18">
        <v>0</v>
      </c>
      <c r="BJ422" s="18">
        <f>Table2[[#This Row],[Energy Savings
Through Current FY]]+Table2[[#This Row],[Energy Savings
Next FY &amp; After]]</f>
        <v>0</v>
      </c>
      <c r="BK422" s="18">
        <v>21.847899999999999</v>
      </c>
      <c r="BL422" s="18">
        <v>126.081</v>
      </c>
      <c r="BM422" s="18">
        <v>186.26179999999999</v>
      </c>
      <c r="BN422" s="18">
        <f>Table2[[#This Row],[Bond Savings
Through Current FY]]+Table2[[#This Row],[Bond Savings
Next FY &amp; After]]</f>
        <v>312.34280000000001</v>
      </c>
      <c r="BO422" s="18">
        <v>21.847899999999999</v>
      </c>
      <c r="BP422" s="18">
        <v>126.081</v>
      </c>
      <c r="BQ422" s="18">
        <v>186.26179999999999</v>
      </c>
      <c r="BR422" s="18">
        <f>Table2[[#This Row],[Total Savings
Through Current FY]]+Table2[[#This Row],[Total Savings
Next FY &amp; After]]</f>
        <v>312.34280000000001</v>
      </c>
      <c r="BS422" s="18">
        <v>0</v>
      </c>
      <c r="BT422" s="18">
        <v>0</v>
      </c>
      <c r="BU422" s="18">
        <v>0</v>
      </c>
      <c r="BV422" s="18">
        <f>Table2[[#This Row],[Recapture, Cancellation, or Reduction
Through Current FY]]+Table2[[#This Row],[Recapture, Cancellation, or Reduction
Next FY &amp; After]]</f>
        <v>0</v>
      </c>
      <c r="BW422" s="18">
        <v>0</v>
      </c>
      <c r="BX422" s="18">
        <v>0</v>
      </c>
      <c r="BY422" s="18">
        <v>0</v>
      </c>
      <c r="BZ422" s="18">
        <f>Table2[[#This Row],[Penalty Paid
Through Current FY]]+Table2[[#This Row],[Penalty Paid
Next FY &amp; After]]</f>
        <v>0</v>
      </c>
      <c r="CA422" s="18">
        <v>0</v>
      </c>
      <c r="CB422" s="18">
        <v>0</v>
      </c>
      <c r="CC422" s="18">
        <v>0</v>
      </c>
      <c r="CD422" s="18">
        <f>Table2[[#This Row],[Total Recapture &amp; Penalties
Through Current FY]]+Table2[[#This Row],[Total Recapture &amp; Penalties
Next FY &amp; After]]</f>
        <v>0</v>
      </c>
      <c r="CE422" s="18">
        <v>715.42550000000006</v>
      </c>
      <c r="CF422" s="18">
        <v>3323.9758999999999</v>
      </c>
      <c r="CG422" s="18">
        <v>8821.9824000000008</v>
      </c>
      <c r="CH422" s="18">
        <f>Table2[[#This Row],[Total Net Tax Revenue Generated
Through Current FY]]+Table2[[#This Row],[Total Net Tax Revenue Generated
Next FY &amp; After]]</f>
        <v>12145.9583</v>
      </c>
      <c r="CI422" s="18">
        <v>0</v>
      </c>
      <c r="CJ422" s="18">
        <v>0</v>
      </c>
      <c r="CK422" s="18">
        <v>0</v>
      </c>
      <c r="CL422" s="18">
        <v>0</v>
      </c>
      <c r="CM422" s="43">
        <v>0</v>
      </c>
      <c r="CN422" s="43">
        <v>0</v>
      </c>
      <c r="CO422" s="43">
        <v>0</v>
      </c>
      <c r="CP422" s="43">
        <v>129</v>
      </c>
      <c r="CQ422" s="43">
        <f>Table2[[#This Row],[Total Number of Industrial Jobs]]+Table2[[#This Row],[Total Number of Restaurant Jobs]]+Table2[[#This Row],[Total Number of Retail Jobs]]+Table2[[#This Row],[Total Number of Other Jobs]]</f>
        <v>129</v>
      </c>
      <c r="CR422" s="43">
        <v>0</v>
      </c>
      <c r="CS422" s="43">
        <v>0</v>
      </c>
      <c r="CT422" s="43">
        <v>0</v>
      </c>
      <c r="CU422" s="43">
        <v>129</v>
      </c>
      <c r="CV422" s="43">
        <f>Table2[[#This Row],[Number of Industrial Jobs Earning a Living Wage or more]]+Table2[[#This Row],[Number of Restaurant Jobs Earning a Living Wage or more]]+Table2[[#This Row],[Number of Retail Jobs Earning a Living Wage or more]]+Table2[[#This Row],[Number of Other Jobs Earning a Living Wage or more]]</f>
        <v>129</v>
      </c>
      <c r="CW422" s="47">
        <v>0</v>
      </c>
      <c r="CX422" s="47">
        <v>0</v>
      </c>
      <c r="CY422" s="47">
        <v>0</v>
      </c>
      <c r="CZ422" s="47">
        <v>100</v>
      </c>
      <c r="DA422" s="42">
        <v>1</v>
      </c>
      <c r="DB422" s="4"/>
      <c r="DE422" s="3"/>
      <c r="DF422" s="4"/>
      <c r="DG422" s="4"/>
      <c r="DH422" s="11"/>
      <c r="DI422" s="3"/>
      <c r="DJ422" s="1"/>
      <c r="DK422" s="1"/>
      <c r="DL422" s="1"/>
    </row>
    <row r="423" spans="1:116" x14ac:dyDescent="0.2">
      <c r="A423" s="12">
        <v>93883</v>
      </c>
      <c r="B423" s="14" t="s">
        <v>649</v>
      </c>
      <c r="C423" s="15" t="s">
        <v>1517</v>
      </c>
      <c r="D423" s="15" t="s">
        <v>651</v>
      </c>
      <c r="E423" s="25" t="s">
        <v>1652</v>
      </c>
      <c r="F423" s="26" t="s">
        <v>477</v>
      </c>
      <c r="G423" s="16">
        <v>5995000</v>
      </c>
      <c r="H423" s="14" t="s">
        <v>229</v>
      </c>
      <c r="I423" s="14" t="s">
        <v>650</v>
      </c>
      <c r="J423" s="12">
        <v>44</v>
      </c>
      <c r="K423" s="14" t="s">
        <v>12</v>
      </c>
      <c r="L423" s="15" t="s">
        <v>2211</v>
      </c>
      <c r="M423" s="15" t="s">
        <v>2212</v>
      </c>
      <c r="N423" s="15">
        <v>62588</v>
      </c>
      <c r="O423" s="15">
        <v>80324</v>
      </c>
      <c r="P423" s="13">
        <v>76</v>
      </c>
      <c r="Q423" s="13">
        <v>0</v>
      </c>
      <c r="R423" s="13">
        <v>0</v>
      </c>
      <c r="S423" s="13">
        <v>0</v>
      </c>
      <c r="T423" s="13">
        <v>7</v>
      </c>
      <c r="U423" s="13">
        <v>0</v>
      </c>
      <c r="V423" s="13">
        <v>135</v>
      </c>
      <c r="W423" s="13">
        <v>108</v>
      </c>
      <c r="X423" s="13">
        <v>0</v>
      </c>
      <c r="Y423" s="13">
        <v>250</v>
      </c>
      <c r="Z423" s="13">
        <v>246</v>
      </c>
      <c r="AA423" s="13">
        <v>54.400000000000006</v>
      </c>
      <c r="AB423" s="13" t="s">
        <v>16</v>
      </c>
      <c r="AC423" s="13" t="s">
        <v>17</v>
      </c>
      <c r="AD423" s="17">
        <v>0</v>
      </c>
      <c r="AE423" s="13">
        <v>0</v>
      </c>
      <c r="AF423" s="13">
        <v>0</v>
      </c>
      <c r="AG423" s="13">
        <v>0</v>
      </c>
      <c r="AH423" s="13">
        <v>0</v>
      </c>
      <c r="AI423" s="18">
        <v>545.80870000000004</v>
      </c>
      <c r="AJ423" s="18">
        <v>3630.0938999999998</v>
      </c>
      <c r="AK423" s="18">
        <v>900.58270000000005</v>
      </c>
      <c r="AL423" s="27">
        <f>Table2[[#This Row],[Direct Tax Revenue
Through Current FY]]+Table2[[#This Row],[Direct Tax Revenue
Next FY &amp; After]]</f>
        <v>4530.6765999999998</v>
      </c>
      <c r="AM423" s="18">
        <v>1048.6747</v>
      </c>
      <c r="AN423" s="18">
        <v>7314.2613000000001</v>
      </c>
      <c r="AO423" s="18">
        <v>1730.3100999999999</v>
      </c>
      <c r="AP423" s="18">
        <f>Table2[[#This Row],[Indirect  &amp; Induced Tax Revenue
Through Current FY]]+Table2[[#This Row],[Indirect  &amp; Induced Tax Revenue
Next FY &amp; After]]</f>
        <v>9044.5714000000007</v>
      </c>
      <c r="AQ423" s="18">
        <v>1594.4834000000001</v>
      </c>
      <c r="AR423" s="18">
        <v>10944.3552</v>
      </c>
      <c r="AS423" s="18">
        <v>2630.8928000000001</v>
      </c>
      <c r="AT423" s="18">
        <f>Table2[[#This Row],[Total Tax Revenue Generated
Through Current FY]]+Table2[[#This Row],[Total Tax Revenues Generated 
Next FY &amp; After]]</f>
        <v>13575.248</v>
      </c>
      <c r="AU423" s="18">
        <f>VLOOKUP(A:A,[1]AssistancePivot!$1:$1048576,86,FALSE)</f>
        <v>0</v>
      </c>
      <c r="AV423" s="18">
        <v>0</v>
      </c>
      <c r="AW423" s="18">
        <v>0</v>
      </c>
      <c r="AX423" s="18">
        <v>0</v>
      </c>
      <c r="AY423" s="18">
        <v>0</v>
      </c>
      <c r="AZ423" s="18">
        <v>0</v>
      </c>
      <c r="BA423" s="18">
        <v>0</v>
      </c>
      <c r="BB423" s="18">
        <f>Table2[[#This Row],[MRT Savings
Through Current FY]]+Table2[[#This Row],[MRT Savings
Next FY &amp; After]]</f>
        <v>0</v>
      </c>
      <c r="BC423" s="18">
        <v>0</v>
      </c>
      <c r="BD423" s="18">
        <v>0</v>
      </c>
      <c r="BE423" s="18">
        <v>0</v>
      </c>
      <c r="BF423" s="18">
        <f>Table2[[#This Row],[ST Savings
Through Current FY]]+Table2[[#This Row],[ST Savings
Next FY &amp; After]]</f>
        <v>0</v>
      </c>
      <c r="BG423" s="18">
        <v>0</v>
      </c>
      <c r="BH423" s="18">
        <v>0</v>
      </c>
      <c r="BI423" s="18">
        <v>0</v>
      </c>
      <c r="BJ423" s="18">
        <f>Table2[[#This Row],[Energy Savings
Through Current FY]]+Table2[[#This Row],[Energy Savings
Next FY &amp; After]]</f>
        <v>0</v>
      </c>
      <c r="BK423" s="18">
        <v>0.98070000000000002</v>
      </c>
      <c r="BL423" s="18">
        <v>16.738600000000002</v>
      </c>
      <c r="BM423" s="18">
        <v>1.5121</v>
      </c>
      <c r="BN423" s="18">
        <f>Table2[[#This Row],[Bond Savings
Through Current FY]]+Table2[[#This Row],[Bond Savings
Next FY &amp; After]]</f>
        <v>18.250700000000002</v>
      </c>
      <c r="BO423" s="18">
        <v>0.98070000000000002</v>
      </c>
      <c r="BP423" s="18">
        <v>16.738600000000002</v>
      </c>
      <c r="BQ423" s="18">
        <v>1.5121</v>
      </c>
      <c r="BR423" s="18">
        <f>Table2[[#This Row],[Total Savings
Through Current FY]]+Table2[[#This Row],[Total Savings
Next FY &amp; After]]</f>
        <v>18.250700000000002</v>
      </c>
      <c r="BS423" s="18">
        <v>0</v>
      </c>
      <c r="BT423" s="18">
        <v>0</v>
      </c>
      <c r="BU423" s="18">
        <v>0</v>
      </c>
      <c r="BV423" s="18">
        <f>Table2[[#This Row],[Recapture, Cancellation, or Reduction
Through Current FY]]+Table2[[#This Row],[Recapture, Cancellation, or Reduction
Next FY &amp; After]]</f>
        <v>0</v>
      </c>
      <c r="BW423" s="18">
        <v>0</v>
      </c>
      <c r="BX423" s="18">
        <v>0</v>
      </c>
      <c r="BY423" s="18">
        <v>0</v>
      </c>
      <c r="BZ423" s="18">
        <f>Table2[[#This Row],[Penalty Paid
Through Current FY]]+Table2[[#This Row],[Penalty Paid
Next FY &amp; After]]</f>
        <v>0</v>
      </c>
      <c r="CA423" s="18">
        <v>0</v>
      </c>
      <c r="CB423" s="18">
        <v>0</v>
      </c>
      <c r="CC423" s="18">
        <v>0</v>
      </c>
      <c r="CD423" s="18">
        <f>Table2[[#This Row],[Total Recapture &amp; Penalties
Through Current FY]]+Table2[[#This Row],[Total Recapture &amp; Penalties
Next FY &amp; After]]</f>
        <v>0</v>
      </c>
      <c r="CE423" s="18">
        <v>1593.5027</v>
      </c>
      <c r="CF423" s="18">
        <v>10927.616599999999</v>
      </c>
      <c r="CG423" s="18">
        <v>2629.3807000000002</v>
      </c>
      <c r="CH423" s="18">
        <f>Table2[[#This Row],[Total Net Tax Revenue Generated
Through Current FY]]+Table2[[#This Row],[Total Net Tax Revenue Generated
Next FY &amp; After]]</f>
        <v>13556.997299999999</v>
      </c>
      <c r="CI423" s="18">
        <v>0</v>
      </c>
      <c r="CJ423" s="18">
        <v>0</v>
      </c>
      <c r="CK423" s="18">
        <v>0</v>
      </c>
      <c r="CL423" s="18">
        <v>0</v>
      </c>
      <c r="CM423" s="43">
        <v>0</v>
      </c>
      <c r="CN423" s="43">
        <v>0</v>
      </c>
      <c r="CO423" s="43">
        <v>0</v>
      </c>
      <c r="CP423" s="43">
        <v>250</v>
      </c>
      <c r="CQ423" s="43">
        <f>Table2[[#This Row],[Total Number of Industrial Jobs]]+Table2[[#This Row],[Total Number of Restaurant Jobs]]+Table2[[#This Row],[Total Number of Retail Jobs]]+Table2[[#This Row],[Total Number of Other Jobs]]</f>
        <v>250</v>
      </c>
      <c r="CR423" s="43">
        <v>0</v>
      </c>
      <c r="CS423" s="43">
        <v>0</v>
      </c>
      <c r="CT423" s="43">
        <v>0</v>
      </c>
      <c r="CU423" s="43">
        <v>250</v>
      </c>
      <c r="CV423" s="43">
        <f>Table2[[#This Row],[Number of Industrial Jobs Earning a Living Wage or more]]+Table2[[#This Row],[Number of Restaurant Jobs Earning a Living Wage or more]]+Table2[[#This Row],[Number of Retail Jobs Earning a Living Wage or more]]+Table2[[#This Row],[Number of Other Jobs Earning a Living Wage or more]]</f>
        <v>250</v>
      </c>
      <c r="CW423" s="47">
        <v>0</v>
      </c>
      <c r="CX423" s="47">
        <v>0</v>
      </c>
      <c r="CY423" s="47">
        <v>0</v>
      </c>
      <c r="CZ423" s="47">
        <v>100</v>
      </c>
      <c r="DA423" s="42">
        <v>1</v>
      </c>
      <c r="DB423" s="4"/>
      <c r="DE423" s="3"/>
      <c r="DF423" s="4"/>
      <c r="DG423" s="4"/>
      <c r="DH423" s="11"/>
      <c r="DI423" s="3"/>
      <c r="DJ423" s="1"/>
      <c r="DK423" s="1"/>
      <c r="DL423" s="1"/>
    </row>
    <row r="424" spans="1:116" x14ac:dyDescent="0.2">
      <c r="A424" s="12">
        <v>93318</v>
      </c>
      <c r="B424" s="14" t="s">
        <v>505</v>
      </c>
      <c r="C424" s="15" t="s">
        <v>1517</v>
      </c>
      <c r="D424" s="15" t="s">
        <v>502</v>
      </c>
      <c r="E424" s="25" t="s">
        <v>1704</v>
      </c>
      <c r="F424" s="26" t="s">
        <v>89</v>
      </c>
      <c r="G424" s="16">
        <v>1925000</v>
      </c>
      <c r="H424" s="14" t="s">
        <v>91</v>
      </c>
      <c r="I424" s="14" t="s">
        <v>506</v>
      </c>
      <c r="J424" s="12">
        <v>24</v>
      </c>
      <c r="K424" s="14" t="s">
        <v>20</v>
      </c>
      <c r="L424" s="15" t="s">
        <v>2131</v>
      </c>
      <c r="M424" s="15" t="s">
        <v>1902</v>
      </c>
      <c r="N424" s="15">
        <v>360762</v>
      </c>
      <c r="O424" s="15">
        <v>109935</v>
      </c>
      <c r="P424" s="13">
        <v>517</v>
      </c>
      <c r="Q424" s="13">
        <v>19</v>
      </c>
      <c r="R424" s="13">
        <v>0</v>
      </c>
      <c r="S424" s="13">
        <v>65</v>
      </c>
      <c r="T424" s="13">
        <v>35</v>
      </c>
      <c r="U424" s="13">
        <v>0</v>
      </c>
      <c r="V424" s="13">
        <v>348</v>
      </c>
      <c r="W424" s="13">
        <v>13</v>
      </c>
      <c r="X424" s="13">
        <v>0</v>
      </c>
      <c r="Y424" s="13">
        <v>461</v>
      </c>
      <c r="Z424" s="13">
        <v>410</v>
      </c>
      <c r="AA424" s="13">
        <v>78.741865509761382</v>
      </c>
      <c r="AB424" s="13" t="s">
        <v>16</v>
      </c>
      <c r="AC424" s="13" t="s">
        <v>16</v>
      </c>
      <c r="AD424" s="17">
        <v>64</v>
      </c>
      <c r="AE424" s="13">
        <v>62</v>
      </c>
      <c r="AF424" s="13">
        <v>226</v>
      </c>
      <c r="AG424" s="13">
        <v>78</v>
      </c>
      <c r="AH424" s="13">
        <v>18</v>
      </c>
      <c r="AI424" s="18">
        <v>840.00260000000003</v>
      </c>
      <c r="AJ424" s="18">
        <v>8063.5555000000004</v>
      </c>
      <c r="AK424" s="18">
        <v>3652.6565000000001</v>
      </c>
      <c r="AL424" s="27">
        <f>Table2[[#This Row],[Direct Tax Revenue
Through Current FY]]+Table2[[#This Row],[Direct Tax Revenue
Next FY &amp; After]]</f>
        <v>11716.212</v>
      </c>
      <c r="AM424" s="18">
        <v>1678.0271</v>
      </c>
      <c r="AN424" s="18">
        <v>16577.497599999999</v>
      </c>
      <c r="AO424" s="18">
        <v>7296.7111999999997</v>
      </c>
      <c r="AP424" s="18">
        <f>Table2[[#This Row],[Indirect  &amp; Induced Tax Revenue
Through Current FY]]+Table2[[#This Row],[Indirect  &amp; Induced Tax Revenue
Next FY &amp; After]]</f>
        <v>23874.2088</v>
      </c>
      <c r="AQ424" s="18">
        <v>2518.0297</v>
      </c>
      <c r="AR424" s="18">
        <v>24641.053100000001</v>
      </c>
      <c r="AS424" s="18">
        <v>10949.367700000001</v>
      </c>
      <c r="AT424" s="18">
        <f>Table2[[#This Row],[Total Tax Revenue Generated
Through Current FY]]+Table2[[#This Row],[Total Tax Revenues Generated 
Next FY &amp; After]]</f>
        <v>35590.4208</v>
      </c>
      <c r="AU424" s="18">
        <f>VLOOKUP(A:A,[1]AssistancePivot!$1:$1048576,86,FALSE)</f>
        <v>0</v>
      </c>
      <c r="AV424" s="18">
        <v>0</v>
      </c>
      <c r="AW424" s="18">
        <v>0</v>
      </c>
      <c r="AX424" s="18">
        <v>0</v>
      </c>
      <c r="AY424" s="18">
        <v>0</v>
      </c>
      <c r="AZ424" s="18">
        <v>34.388199999999998</v>
      </c>
      <c r="BA424" s="18">
        <v>0</v>
      </c>
      <c r="BB424" s="18">
        <f>Table2[[#This Row],[MRT Savings
Through Current FY]]+Table2[[#This Row],[MRT Savings
Next FY &amp; After]]</f>
        <v>34.388199999999998</v>
      </c>
      <c r="BC424" s="18">
        <v>0</v>
      </c>
      <c r="BD424" s="18">
        <v>0</v>
      </c>
      <c r="BE424" s="18">
        <v>0</v>
      </c>
      <c r="BF424" s="18">
        <f>Table2[[#This Row],[ST Savings
Through Current FY]]+Table2[[#This Row],[ST Savings
Next FY &amp; After]]</f>
        <v>0</v>
      </c>
      <c r="BG424" s="18">
        <v>0</v>
      </c>
      <c r="BH424" s="18">
        <v>0</v>
      </c>
      <c r="BI424" s="18">
        <v>0</v>
      </c>
      <c r="BJ424" s="18">
        <f>Table2[[#This Row],[Energy Savings
Through Current FY]]+Table2[[#This Row],[Energy Savings
Next FY &amp; After]]</f>
        <v>0</v>
      </c>
      <c r="BK424" s="18">
        <v>0.3236</v>
      </c>
      <c r="BL424" s="18">
        <v>10.116</v>
      </c>
      <c r="BM424" s="18">
        <v>1.1454</v>
      </c>
      <c r="BN424" s="18">
        <f>Table2[[#This Row],[Bond Savings
Through Current FY]]+Table2[[#This Row],[Bond Savings
Next FY &amp; After]]</f>
        <v>11.2614</v>
      </c>
      <c r="BO424" s="18">
        <v>0.3236</v>
      </c>
      <c r="BP424" s="18">
        <v>44.504199999999997</v>
      </c>
      <c r="BQ424" s="18">
        <v>1.1454</v>
      </c>
      <c r="BR424" s="18">
        <f>Table2[[#This Row],[Total Savings
Through Current FY]]+Table2[[#This Row],[Total Savings
Next FY &amp; After]]</f>
        <v>45.6496</v>
      </c>
      <c r="BS424" s="18">
        <v>0</v>
      </c>
      <c r="BT424" s="18">
        <v>0</v>
      </c>
      <c r="BU424" s="18">
        <v>0</v>
      </c>
      <c r="BV424" s="18">
        <f>Table2[[#This Row],[Recapture, Cancellation, or Reduction
Through Current FY]]+Table2[[#This Row],[Recapture, Cancellation, or Reduction
Next FY &amp; After]]</f>
        <v>0</v>
      </c>
      <c r="BW424" s="18">
        <v>0</v>
      </c>
      <c r="BX424" s="18">
        <v>0</v>
      </c>
      <c r="BY424" s="18">
        <v>0</v>
      </c>
      <c r="BZ424" s="18">
        <f>Table2[[#This Row],[Penalty Paid
Through Current FY]]+Table2[[#This Row],[Penalty Paid
Next FY &amp; After]]</f>
        <v>0</v>
      </c>
      <c r="CA424" s="18">
        <v>0</v>
      </c>
      <c r="CB424" s="18">
        <v>0</v>
      </c>
      <c r="CC424" s="18">
        <v>0</v>
      </c>
      <c r="CD424" s="18">
        <f>Table2[[#This Row],[Total Recapture &amp; Penalties
Through Current FY]]+Table2[[#This Row],[Total Recapture &amp; Penalties
Next FY &amp; After]]</f>
        <v>0</v>
      </c>
      <c r="CE424" s="18">
        <v>2517.7060999999999</v>
      </c>
      <c r="CF424" s="18">
        <v>24596.548900000002</v>
      </c>
      <c r="CG424" s="18">
        <v>10948.222299999999</v>
      </c>
      <c r="CH424" s="18">
        <f>Table2[[#This Row],[Total Net Tax Revenue Generated
Through Current FY]]+Table2[[#This Row],[Total Net Tax Revenue Generated
Next FY &amp; After]]</f>
        <v>35544.771200000003</v>
      </c>
      <c r="CI424" s="18">
        <v>0</v>
      </c>
      <c r="CJ424" s="18">
        <v>0</v>
      </c>
      <c r="CK424" s="18">
        <v>0</v>
      </c>
      <c r="CL424" s="18">
        <v>0</v>
      </c>
      <c r="CM424" s="43">
        <v>0</v>
      </c>
      <c r="CN424" s="43">
        <v>0</v>
      </c>
      <c r="CO424" s="43">
        <v>0</v>
      </c>
      <c r="CP424" s="43">
        <v>0</v>
      </c>
      <c r="CQ424" s="43">
        <f>Table2[[#This Row],[Total Number of Industrial Jobs]]+Table2[[#This Row],[Total Number of Restaurant Jobs]]+Table2[[#This Row],[Total Number of Retail Jobs]]+Table2[[#This Row],[Total Number of Other Jobs]]</f>
        <v>0</v>
      </c>
      <c r="CR424" s="43">
        <v>0</v>
      </c>
      <c r="CS424" s="43">
        <v>0</v>
      </c>
      <c r="CT424" s="43">
        <v>0</v>
      </c>
      <c r="CU424" s="43">
        <v>0</v>
      </c>
      <c r="CV424" s="43">
        <f>Table2[[#This Row],[Number of Industrial Jobs Earning a Living Wage or more]]+Table2[[#This Row],[Number of Restaurant Jobs Earning a Living Wage or more]]+Table2[[#This Row],[Number of Retail Jobs Earning a Living Wage or more]]+Table2[[#This Row],[Number of Other Jobs Earning a Living Wage or more]]</f>
        <v>0</v>
      </c>
      <c r="CW424" s="47">
        <v>0</v>
      </c>
      <c r="CX424" s="47">
        <v>0</v>
      </c>
      <c r="CY424" s="47">
        <v>0</v>
      </c>
      <c r="CZ424" s="47">
        <v>0</v>
      </c>
      <c r="DA424" s="42"/>
      <c r="DB424" s="4"/>
      <c r="DE424" s="3"/>
      <c r="DF424" s="4"/>
      <c r="DG424" s="4"/>
      <c r="DH424" s="11"/>
      <c r="DI424" s="3"/>
      <c r="DJ424" s="1"/>
      <c r="DK424" s="1"/>
      <c r="DL424" s="1"/>
    </row>
    <row r="425" spans="1:116" x14ac:dyDescent="0.2">
      <c r="A425" s="12">
        <v>94051</v>
      </c>
      <c r="B425" s="14" t="s">
        <v>852</v>
      </c>
      <c r="C425" s="15" t="s">
        <v>1622</v>
      </c>
      <c r="D425" s="15" t="s">
        <v>854</v>
      </c>
      <c r="E425" s="25" t="s">
        <v>1755</v>
      </c>
      <c r="F425" s="26" t="s">
        <v>477</v>
      </c>
      <c r="G425" s="16">
        <v>27335000</v>
      </c>
      <c r="H425" s="14" t="s">
        <v>229</v>
      </c>
      <c r="I425" s="14" t="s">
        <v>853</v>
      </c>
      <c r="J425" s="12">
        <v>4</v>
      </c>
      <c r="K425" s="14" t="s">
        <v>94</v>
      </c>
      <c r="L425" s="15" t="s">
        <v>2258</v>
      </c>
      <c r="M425" s="15" t="s">
        <v>2259</v>
      </c>
      <c r="N425" s="15">
        <v>125442</v>
      </c>
      <c r="O425" s="15">
        <v>125442</v>
      </c>
      <c r="P425" s="13">
        <v>231</v>
      </c>
      <c r="Q425" s="13">
        <v>0</v>
      </c>
      <c r="R425" s="13">
        <v>0</v>
      </c>
      <c r="S425" s="13">
        <v>0</v>
      </c>
      <c r="T425" s="13">
        <v>19</v>
      </c>
      <c r="U425" s="13">
        <v>0</v>
      </c>
      <c r="V425" s="13">
        <v>300</v>
      </c>
      <c r="W425" s="13">
        <v>0</v>
      </c>
      <c r="X425" s="13">
        <v>0</v>
      </c>
      <c r="Y425" s="13">
        <v>319</v>
      </c>
      <c r="Z425" s="13">
        <v>309</v>
      </c>
      <c r="AA425" s="13">
        <v>62.068965517241381</v>
      </c>
      <c r="AB425" s="13" t="s">
        <v>16</v>
      </c>
      <c r="AC425" s="13" t="s">
        <v>17</v>
      </c>
      <c r="AD425" s="17">
        <v>242</v>
      </c>
      <c r="AE425" s="13">
        <v>1</v>
      </c>
      <c r="AF425" s="13">
        <v>8</v>
      </c>
      <c r="AG425" s="13">
        <v>31</v>
      </c>
      <c r="AH425" s="13">
        <v>26</v>
      </c>
      <c r="AI425" s="18">
        <v>710.09199999999998</v>
      </c>
      <c r="AJ425" s="18">
        <v>4978.9301999999998</v>
      </c>
      <c r="AK425" s="18">
        <v>1740.9536000000001</v>
      </c>
      <c r="AL425" s="27">
        <f>Table2[[#This Row],[Direct Tax Revenue
Through Current FY]]+Table2[[#This Row],[Direct Tax Revenue
Next FY &amp; After]]</f>
        <v>6719.8837999999996</v>
      </c>
      <c r="AM425" s="18">
        <v>1450.7243000000001</v>
      </c>
      <c r="AN425" s="18">
        <v>10819.0587</v>
      </c>
      <c r="AO425" s="18">
        <v>3556.7836000000002</v>
      </c>
      <c r="AP425" s="18">
        <f>Table2[[#This Row],[Indirect  &amp; Induced Tax Revenue
Through Current FY]]+Table2[[#This Row],[Indirect  &amp; Induced Tax Revenue
Next FY &amp; After]]</f>
        <v>14375.8423</v>
      </c>
      <c r="AQ425" s="18">
        <v>2160.8163</v>
      </c>
      <c r="AR425" s="18">
        <v>15797.9889</v>
      </c>
      <c r="AS425" s="18">
        <v>5297.7371999999996</v>
      </c>
      <c r="AT425" s="18">
        <f>Table2[[#This Row],[Total Tax Revenue Generated
Through Current FY]]+Table2[[#This Row],[Total Tax Revenues Generated 
Next FY &amp; After]]</f>
        <v>21095.7261</v>
      </c>
      <c r="AU425" s="18">
        <f>VLOOKUP(A:A,[1]AssistancePivot!$1:$1048576,86,FALSE)</f>
        <v>0</v>
      </c>
      <c r="AV425" s="18">
        <v>0</v>
      </c>
      <c r="AW425" s="18">
        <v>0</v>
      </c>
      <c r="AX425" s="18">
        <v>0</v>
      </c>
      <c r="AY425" s="18">
        <v>0</v>
      </c>
      <c r="AZ425" s="18">
        <v>0</v>
      </c>
      <c r="BA425" s="18">
        <v>0</v>
      </c>
      <c r="BB425" s="18">
        <f>Table2[[#This Row],[MRT Savings
Through Current FY]]+Table2[[#This Row],[MRT Savings
Next FY &amp; After]]</f>
        <v>0</v>
      </c>
      <c r="BC425" s="18">
        <v>0</v>
      </c>
      <c r="BD425" s="18">
        <v>0</v>
      </c>
      <c r="BE425" s="18">
        <v>0</v>
      </c>
      <c r="BF425" s="18">
        <f>Table2[[#This Row],[ST Savings
Through Current FY]]+Table2[[#This Row],[ST Savings
Next FY &amp; After]]</f>
        <v>0</v>
      </c>
      <c r="BG425" s="18">
        <v>0</v>
      </c>
      <c r="BH425" s="18">
        <v>0</v>
      </c>
      <c r="BI425" s="18">
        <v>0</v>
      </c>
      <c r="BJ425" s="18">
        <f>Table2[[#This Row],[Energy Savings
Through Current FY]]+Table2[[#This Row],[Energy Savings
Next FY &amp; After]]</f>
        <v>0</v>
      </c>
      <c r="BK425" s="18">
        <v>9.0299999999999994</v>
      </c>
      <c r="BL425" s="18">
        <v>97.823300000000003</v>
      </c>
      <c r="BM425" s="18">
        <v>20.352599999999999</v>
      </c>
      <c r="BN425" s="18">
        <f>Table2[[#This Row],[Bond Savings
Through Current FY]]+Table2[[#This Row],[Bond Savings
Next FY &amp; After]]</f>
        <v>118.1759</v>
      </c>
      <c r="BO425" s="18">
        <v>9.0299999999999994</v>
      </c>
      <c r="BP425" s="18">
        <v>97.823300000000003</v>
      </c>
      <c r="BQ425" s="18">
        <v>20.352599999999999</v>
      </c>
      <c r="BR425" s="18">
        <f>Table2[[#This Row],[Total Savings
Through Current FY]]+Table2[[#This Row],[Total Savings
Next FY &amp; After]]</f>
        <v>118.1759</v>
      </c>
      <c r="BS425" s="18">
        <v>0</v>
      </c>
      <c r="BT425" s="18">
        <v>0</v>
      </c>
      <c r="BU425" s="18">
        <v>0</v>
      </c>
      <c r="BV425" s="18">
        <f>Table2[[#This Row],[Recapture, Cancellation, or Reduction
Through Current FY]]+Table2[[#This Row],[Recapture, Cancellation, or Reduction
Next FY &amp; After]]</f>
        <v>0</v>
      </c>
      <c r="BW425" s="18">
        <v>0</v>
      </c>
      <c r="BX425" s="18">
        <v>0</v>
      </c>
      <c r="BY425" s="18">
        <v>0</v>
      </c>
      <c r="BZ425" s="18">
        <f>Table2[[#This Row],[Penalty Paid
Through Current FY]]+Table2[[#This Row],[Penalty Paid
Next FY &amp; After]]</f>
        <v>0</v>
      </c>
      <c r="CA425" s="18">
        <v>0</v>
      </c>
      <c r="CB425" s="18">
        <v>0</v>
      </c>
      <c r="CC425" s="18">
        <v>0</v>
      </c>
      <c r="CD425" s="18">
        <f>Table2[[#This Row],[Total Recapture &amp; Penalties
Through Current FY]]+Table2[[#This Row],[Total Recapture &amp; Penalties
Next FY &amp; After]]</f>
        <v>0</v>
      </c>
      <c r="CE425" s="18">
        <v>2151.7863000000002</v>
      </c>
      <c r="CF425" s="18">
        <v>15700.1656</v>
      </c>
      <c r="CG425" s="18">
        <v>5277.3846000000003</v>
      </c>
      <c r="CH425" s="18">
        <f>Table2[[#This Row],[Total Net Tax Revenue Generated
Through Current FY]]+Table2[[#This Row],[Total Net Tax Revenue Generated
Next FY &amp; After]]</f>
        <v>20977.550200000001</v>
      </c>
      <c r="CI425" s="18">
        <v>0</v>
      </c>
      <c r="CJ425" s="18">
        <v>0</v>
      </c>
      <c r="CK425" s="18">
        <v>0</v>
      </c>
      <c r="CL425" s="18">
        <v>0</v>
      </c>
      <c r="CM425" s="43">
        <v>0</v>
      </c>
      <c r="CN425" s="43">
        <v>0</v>
      </c>
      <c r="CO425" s="43">
        <v>0</v>
      </c>
      <c r="CP425" s="43">
        <v>319</v>
      </c>
      <c r="CQ425" s="43">
        <f>Table2[[#This Row],[Total Number of Industrial Jobs]]+Table2[[#This Row],[Total Number of Restaurant Jobs]]+Table2[[#This Row],[Total Number of Retail Jobs]]+Table2[[#This Row],[Total Number of Other Jobs]]</f>
        <v>319</v>
      </c>
      <c r="CR425" s="43">
        <v>0</v>
      </c>
      <c r="CS425" s="43">
        <v>0</v>
      </c>
      <c r="CT425" s="43">
        <v>0</v>
      </c>
      <c r="CU425" s="43">
        <v>319</v>
      </c>
      <c r="CV425" s="43">
        <f>Table2[[#This Row],[Number of Industrial Jobs Earning a Living Wage or more]]+Table2[[#This Row],[Number of Restaurant Jobs Earning a Living Wage or more]]+Table2[[#This Row],[Number of Retail Jobs Earning a Living Wage or more]]+Table2[[#This Row],[Number of Other Jobs Earning a Living Wage or more]]</f>
        <v>319</v>
      </c>
      <c r="CW425" s="47">
        <v>0</v>
      </c>
      <c r="CX425" s="47">
        <v>0</v>
      </c>
      <c r="CY425" s="47">
        <v>0</v>
      </c>
      <c r="CZ425" s="47">
        <v>100</v>
      </c>
      <c r="DA425" s="42">
        <v>1</v>
      </c>
      <c r="DB425" s="4"/>
      <c r="DE425" s="3"/>
      <c r="DF425" s="4"/>
      <c r="DG425" s="4"/>
      <c r="DH425" s="11"/>
      <c r="DI425" s="3"/>
      <c r="DJ425" s="1"/>
      <c r="DK425" s="1"/>
      <c r="DL425" s="1"/>
    </row>
    <row r="426" spans="1:116" x14ac:dyDescent="0.2">
      <c r="A426" s="12">
        <v>93959</v>
      </c>
      <c r="B426" s="14" t="s">
        <v>752</v>
      </c>
      <c r="C426" s="15" t="s">
        <v>1524</v>
      </c>
      <c r="D426" s="15" t="s">
        <v>754</v>
      </c>
      <c r="E426" s="25" t="s">
        <v>1736</v>
      </c>
      <c r="F426" s="26" t="s">
        <v>617</v>
      </c>
      <c r="G426" s="16">
        <v>5000000</v>
      </c>
      <c r="H426" s="14" t="s">
        <v>229</v>
      </c>
      <c r="I426" s="14" t="s">
        <v>753</v>
      </c>
      <c r="J426" s="12">
        <v>4</v>
      </c>
      <c r="K426" s="14" t="s">
        <v>94</v>
      </c>
      <c r="L426" s="15" t="s">
        <v>2222</v>
      </c>
      <c r="M426" s="15" t="s">
        <v>2223</v>
      </c>
      <c r="N426" s="15">
        <v>162910</v>
      </c>
      <c r="O426" s="15">
        <v>214616</v>
      </c>
      <c r="P426" s="13">
        <v>329</v>
      </c>
      <c r="Q426" s="13">
        <v>0</v>
      </c>
      <c r="R426" s="13">
        <v>0</v>
      </c>
      <c r="S426" s="13">
        <v>28</v>
      </c>
      <c r="T426" s="13">
        <v>74</v>
      </c>
      <c r="U426" s="13">
        <v>0</v>
      </c>
      <c r="V426" s="13">
        <v>322</v>
      </c>
      <c r="W426" s="13">
        <v>0</v>
      </c>
      <c r="X426" s="13">
        <v>0</v>
      </c>
      <c r="Y426" s="13">
        <v>424</v>
      </c>
      <c r="Z426" s="13">
        <v>373</v>
      </c>
      <c r="AA426" s="13">
        <v>90.566037735849065</v>
      </c>
      <c r="AB426" s="13" t="s">
        <v>16</v>
      </c>
      <c r="AC426" s="13" t="s">
        <v>17</v>
      </c>
      <c r="AD426" s="17">
        <v>396</v>
      </c>
      <c r="AE426" s="13">
        <v>14</v>
      </c>
      <c r="AF426" s="13">
        <v>3</v>
      </c>
      <c r="AG426" s="13">
        <v>11</v>
      </c>
      <c r="AH426" s="13">
        <v>0</v>
      </c>
      <c r="AI426" s="18">
        <v>738.62329999999997</v>
      </c>
      <c r="AJ426" s="18">
        <v>4629.1900999999998</v>
      </c>
      <c r="AK426" s="18">
        <v>6439.9754999999996</v>
      </c>
      <c r="AL426" s="27">
        <f>Table2[[#This Row],[Direct Tax Revenue
Through Current FY]]+Table2[[#This Row],[Direct Tax Revenue
Next FY &amp; After]]</f>
        <v>11069.1656</v>
      </c>
      <c r="AM426" s="18">
        <v>1384.8479</v>
      </c>
      <c r="AN426" s="18">
        <v>9588.4251999999997</v>
      </c>
      <c r="AO426" s="18">
        <v>12074.337600000001</v>
      </c>
      <c r="AP426" s="18">
        <f>Table2[[#This Row],[Indirect  &amp; Induced Tax Revenue
Through Current FY]]+Table2[[#This Row],[Indirect  &amp; Induced Tax Revenue
Next FY &amp; After]]</f>
        <v>21662.7628</v>
      </c>
      <c r="AQ426" s="18">
        <v>2123.4712</v>
      </c>
      <c r="AR426" s="18">
        <v>14217.615299999999</v>
      </c>
      <c r="AS426" s="18">
        <v>18514.313099999999</v>
      </c>
      <c r="AT426" s="18">
        <f>Table2[[#This Row],[Total Tax Revenue Generated
Through Current FY]]+Table2[[#This Row],[Total Tax Revenues Generated 
Next FY &amp; After]]</f>
        <v>32731.928399999997</v>
      </c>
      <c r="AU426" s="18">
        <f>VLOOKUP(A:A,[1]AssistancePivot!$1:$1048576,86,FALSE)</f>
        <v>0</v>
      </c>
      <c r="AV426" s="18">
        <v>0</v>
      </c>
      <c r="AW426" s="18">
        <v>0</v>
      </c>
      <c r="AX426" s="18">
        <v>0</v>
      </c>
      <c r="AY426" s="18">
        <v>0</v>
      </c>
      <c r="AZ426" s="18">
        <v>0</v>
      </c>
      <c r="BA426" s="18">
        <v>0</v>
      </c>
      <c r="BB426" s="18">
        <f>Table2[[#This Row],[MRT Savings
Through Current FY]]+Table2[[#This Row],[MRT Savings
Next FY &amp; After]]</f>
        <v>0</v>
      </c>
      <c r="BC426" s="18">
        <v>0</v>
      </c>
      <c r="BD426" s="18">
        <v>0</v>
      </c>
      <c r="BE426" s="18">
        <v>0</v>
      </c>
      <c r="BF426" s="18">
        <f>Table2[[#This Row],[ST Savings
Through Current FY]]+Table2[[#This Row],[ST Savings
Next FY &amp; After]]</f>
        <v>0</v>
      </c>
      <c r="BG426" s="18">
        <v>0</v>
      </c>
      <c r="BH426" s="18">
        <v>0</v>
      </c>
      <c r="BI426" s="18">
        <v>0</v>
      </c>
      <c r="BJ426" s="18">
        <f>Table2[[#This Row],[Energy Savings
Through Current FY]]+Table2[[#This Row],[Energy Savings
Next FY &amp; After]]</f>
        <v>0</v>
      </c>
      <c r="BK426" s="18">
        <v>2.3085</v>
      </c>
      <c r="BL426" s="18">
        <v>17.251300000000001</v>
      </c>
      <c r="BM426" s="18">
        <v>15.104900000000001</v>
      </c>
      <c r="BN426" s="18">
        <f>Table2[[#This Row],[Bond Savings
Through Current FY]]+Table2[[#This Row],[Bond Savings
Next FY &amp; After]]</f>
        <v>32.356200000000001</v>
      </c>
      <c r="BO426" s="18">
        <v>2.3085</v>
      </c>
      <c r="BP426" s="18">
        <v>17.251300000000001</v>
      </c>
      <c r="BQ426" s="18">
        <v>15.104900000000001</v>
      </c>
      <c r="BR426" s="18">
        <f>Table2[[#This Row],[Total Savings
Through Current FY]]+Table2[[#This Row],[Total Savings
Next FY &amp; After]]</f>
        <v>32.356200000000001</v>
      </c>
      <c r="BS426" s="18">
        <v>0</v>
      </c>
      <c r="BT426" s="18">
        <v>0</v>
      </c>
      <c r="BU426" s="18">
        <v>0</v>
      </c>
      <c r="BV426" s="18">
        <f>Table2[[#This Row],[Recapture, Cancellation, or Reduction
Through Current FY]]+Table2[[#This Row],[Recapture, Cancellation, or Reduction
Next FY &amp; After]]</f>
        <v>0</v>
      </c>
      <c r="BW426" s="18">
        <v>0</v>
      </c>
      <c r="BX426" s="18">
        <v>0</v>
      </c>
      <c r="BY426" s="18">
        <v>0</v>
      </c>
      <c r="BZ426" s="18">
        <f>Table2[[#This Row],[Penalty Paid
Through Current FY]]+Table2[[#This Row],[Penalty Paid
Next FY &amp; After]]</f>
        <v>0</v>
      </c>
      <c r="CA426" s="18">
        <v>0</v>
      </c>
      <c r="CB426" s="18">
        <v>0</v>
      </c>
      <c r="CC426" s="18">
        <v>0</v>
      </c>
      <c r="CD426" s="18">
        <f>Table2[[#This Row],[Total Recapture &amp; Penalties
Through Current FY]]+Table2[[#This Row],[Total Recapture &amp; Penalties
Next FY &amp; After]]</f>
        <v>0</v>
      </c>
      <c r="CE426" s="18">
        <v>2121.1626999999999</v>
      </c>
      <c r="CF426" s="18">
        <v>14200.364</v>
      </c>
      <c r="CG426" s="18">
        <v>18499.208200000001</v>
      </c>
      <c r="CH426" s="18">
        <f>Table2[[#This Row],[Total Net Tax Revenue Generated
Through Current FY]]+Table2[[#This Row],[Total Net Tax Revenue Generated
Next FY &amp; After]]</f>
        <v>32699.572200000002</v>
      </c>
      <c r="CI426" s="18">
        <v>0</v>
      </c>
      <c r="CJ426" s="18">
        <v>0</v>
      </c>
      <c r="CK426" s="18">
        <v>0</v>
      </c>
      <c r="CL426" s="18">
        <v>0</v>
      </c>
      <c r="CM426" s="43">
        <v>0</v>
      </c>
      <c r="CN426" s="43">
        <v>0</v>
      </c>
      <c r="CO426" s="43">
        <v>0</v>
      </c>
      <c r="CP426" s="43">
        <v>0</v>
      </c>
      <c r="CQ426" s="43">
        <f>Table2[[#This Row],[Total Number of Industrial Jobs]]+Table2[[#This Row],[Total Number of Restaurant Jobs]]+Table2[[#This Row],[Total Number of Retail Jobs]]+Table2[[#This Row],[Total Number of Other Jobs]]</f>
        <v>0</v>
      </c>
      <c r="CR426" s="43">
        <v>0</v>
      </c>
      <c r="CS426" s="43">
        <v>0</v>
      </c>
      <c r="CT426" s="43">
        <v>0</v>
      </c>
      <c r="CU426" s="43">
        <v>0</v>
      </c>
      <c r="CV426" s="43">
        <f>Table2[[#This Row],[Number of Industrial Jobs Earning a Living Wage or more]]+Table2[[#This Row],[Number of Restaurant Jobs Earning a Living Wage or more]]+Table2[[#This Row],[Number of Retail Jobs Earning a Living Wage or more]]+Table2[[#This Row],[Number of Other Jobs Earning a Living Wage or more]]</f>
        <v>0</v>
      </c>
      <c r="CW426" s="47">
        <v>0</v>
      </c>
      <c r="CX426" s="47">
        <v>0</v>
      </c>
      <c r="CY426" s="47">
        <v>0</v>
      </c>
      <c r="CZ426" s="47">
        <v>0</v>
      </c>
      <c r="DA426" s="42"/>
      <c r="DB426" s="4"/>
      <c r="DE426" s="3"/>
      <c r="DF426" s="4"/>
      <c r="DG426" s="4"/>
      <c r="DH426" s="11"/>
      <c r="DI426" s="3"/>
      <c r="DJ426" s="1"/>
      <c r="DK426" s="1"/>
      <c r="DL426" s="1"/>
    </row>
    <row r="427" spans="1:116" x14ac:dyDescent="0.2">
      <c r="A427" s="12">
        <v>94060</v>
      </c>
      <c r="B427" s="14" t="s">
        <v>878</v>
      </c>
      <c r="C427" s="15" t="s">
        <v>1624</v>
      </c>
      <c r="D427" s="15" t="s">
        <v>880</v>
      </c>
      <c r="E427" s="25" t="s">
        <v>1743</v>
      </c>
      <c r="F427" s="26" t="s">
        <v>13</v>
      </c>
      <c r="G427" s="16">
        <v>5500000</v>
      </c>
      <c r="H427" s="14" t="s">
        <v>22</v>
      </c>
      <c r="I427" s="14" t="s">
        <v>879</v>
      </c>
      <c r="J427" s="12">
        <v>49</v>
      </c>
      <c r="K427" s="14" t="s">
        <v>106</v>
      </c>
      <c r="L427" s="15" t="s">
        <v>2269</v>
      </c>
      <c r="M427" s="15" t="s">
        <v>2270</v>
      </c>
      <c r="N427" s="15">
        <v>163833</v>
      </c>
      <c r="O427" s="15">
        <v>13948</v>
      </c>
      <c r="P427" s="13">
        <v>66</v>
      </c>
      <c r="Q427" s="13">
        <v>1</v>
      </c>
      <c r="R427" s="13">
        <v>0</v>
      </c>
      <c r="S427" s="13">
        <v>0</v>
      </c>
      <c r="T427" s="13">
        <v>1</v>
      </c>
      <c r="U427" s="13">
        <v>9</v>
      </c>
      <c r="V427" s="13">
        <v>57</v>
      </c>
      <c r="W427" s="13">
        <v>63</v>
      </c>
      <c r="X427" s="13">
        <v>0</v>
      </c>
      <c r="Y427" s="13">
        <v>130</v>
      </c>
      <c r="Z427" s="13">
        <v>129</v>
      </c>
      <c r="AA427" s="13">
        <v>20.76923076923077</v>
      </c>
      <c r="AB427" s="13" t="s">
        <v>16</v>
      </c>
      <c r="AC427" s="13" t="s">
        <v>17</v>
      </c>
      <c r="AD427" s="17">
        <v>0</v>
      </c>
      <c r="AE427" s="13">
        <v>0</v>
      </c>
      <c r="AF427" s="13">
        <v>0</v>
      </c>
      <c r="AG427" s="13">
        <v>0</v>
      </c>
      <c r="AH427" s="13">
        <v>0</v>
      </c>
      <c r="AI427" s="18">
        <v>685.37049999999999</v>
      </c>
      <c r="AJ427" s="18">
        <v>5198.3554000000004</v>
      </c>
      <c r="AK427" s="18">
        <v>6349.1508000000003</v>
      </c>
      <c r="AL427" s="27">
        <f>Table2[[#This Row],[Direct Tax Revenue
Through Current FY]]+Table2[[#This Row],[Direct Tax Revenue
Next FY &amp; After]]</f>
        <v>11547.5062</v>
      </c>
      <c r="AM427" s="18">
        <v>648.69349999999997</v>
      </c>
      <c r="AN427" s="18">
        <v>5132.5987999999998</v>
      </c>
      <c r="AO427" s="18">
        <v>6009.3801000000003</v>
      </c>
      <c r="AP427" s="18">
        <f>Table2[[#This Row],[Indirect  &amp; Induced Tax Revenue
Through Current FY]]+Table2[[#This Row],[Indirect  &amp; Induced Tax Revenue
Next FY &amp; After]]</f>
        <v>11141.9789</v>
      </c>
      <c r="AQ427" s="18">
        <v>1334.0640000000001</v>
      </c>
      <c r="AR427" s="18">
        <v>10330.9542</v>
      </c>
      <c r="AS427" s="18">
        <v>12358.5309</v>
      </c>
      <c r="AT427" s="18">
        <f>Table2[[#This Row],[Total Tax Revenue Generated
Through Current FY]]+Table2[[#This Row],[Total Tax Revenues Generated 
Next FY &amp; After]]</f>
        <v>22689.485099999998</v>
      </c>
      <c r="AU427" s="18">
        <f>VLOOKUP(A:A,[1]AssistancePivot!$1:$1048576,86,FALSE)</f>
        <v>100.0013</v>
      </c>
      <c r="AV427" s="18">
        <v>376.69580000000002</v>
      </c>
      <c r="AW427" s="18">
        <v>926.39359999999999</v>
      </c>
      <c r="AX427" s="18">
        <v>1303.0894000000001</v>
      </c>
      <c r="AY427" s="18">
        <v>0</v>
      </c>
      <c r="AZ427" s="18">
        <v>73.709999999999994</v>
      </c>
      <c r="BA427" s="18">
        <v>0</v>
      </c>
      <c r="BB427" s="18">
        <f>Table2[[#This Row],[MRT Savings
Through Current FY]]+Table2[[#This Row],[MRT Savings
Next FY &amp; After]]</f>
        <v>73.709999999999994</v>
      </c>
      <c r="BC427" s="18">
        <v>0</v>
      </c>
      <c r="BD427" s="18">
        <v>56.866500000000002</v>
      </c>
      <c r="BE427" s="18">
        <v>0</v>
      </c>
      <c r="BF427" s="18">
        <f>Table2[[#This Row],[ST Savings
Through Current FY]]+Table2[[#This Row],[ST Savings
Next FY &amp; After]]</f>
        <v>56.866500000000002</v>
      </c>
      <c r="BG427" s="18">
        <v>0</v>
      </c>
      <c r="BH427" s="18">
        <v>0</v>
      </c>
      <c r="BI427" s="18">
        <v>0</v>
      </c>
      <c r="BJ427" s="18">
        <f>Table2[[#This Row],[Energy Savings
Through Current FY]]+Table2[[#This Row],[Energy Savings
Next FY &amp; After]]</f>
        <v>0</v>
      </c>
      <c r="BK427" s="18">
        <v>0</v>
      </c>
      <c r="BL427" s="18">
        <v>0</v>
      </c>
      <c r="BM427" s="18">
        <v>0</v>
      </c>
      <c r="BN427" s="18">
        <f>Table2[[#This Row],[Bond Savings
Through Current FY]]+Table2[[#This Row],[Bond Savings
Next FY &amp; After]]</f>
        <v>0</v>
      </c>
      <c r="BO427" s="18">
        <v>100.0013</v>
      </c>
      <c r="BP427" s="18">
        <v>507.27229999999997</v>
      </c>
      <c r="BQ427" s="18">
        <v>926.39359999999999</v>
      </c>
      <c r="BR427" s="18">
        <f>Table2[[#This Row],[Total Savings
Through Current FY]]+Table2[[#This Row],[Total Savings
Next FY &amp; After]]</f>
        <v>1433.6659</v>
      </c>
      <c r="BS427" s="18">
        <v>0</v>
      </c>
      <c r="BT427" s="18">
        <v>42.003799999999998</v>
      </c>
      <c r="BU427" s="18">
        <v>0</v>
      </c>
      <c r="BV427" s="18">
        <f>Table2[[#This Row],[Recapture, Cancellation, or Reduction
Through Current FY]]+Table2[[#This Row],[Recapture, Cancellation, or Reduction
Next FY &amp; After]]</f>
        <v>42.003799999999998</v>
      </c>
      <c r="BW427" s="18">
        <v>0</v>
      </c>
      <c r="BX427" s="18">
        <v>0</v>
      </c>
      <c r="BY427" s="18">
        <v>0</v>
      </c>
      <c r="BZ427" s="18">
        <f>Table2[[#This Row],[Penalty Paid
Through Current FY]]+Table2[[#This Row],[Penalty Paid
Next FY &amp; After]]</f>
        <v>0</v>
      </c>
      <c r="CA427" s="18">
        <v>0</v>
      </c>
      <c r="CB427" s="18">
        <v>42.003799999999998</v>
      </c>
      <c r="CC427" s="18">
        <v>0</v>
      </c>
      <c r="CD427" s="18">
        <f>Table2[[#This Row],[Total Recapture &amp; Penalties
Through Current FY]]+Table2[[#This Row],[Total Recapture &amp; Penalties
Next FY &amp; After]]</f>
        <v>42.003799999999998</v>
      </c>
      <c r="CE427" s="18">
        <v>1234.0626999999999</v>
      </c>
      <c r="CF427" s="18">
        <v>9865.6857</v>
      </c>
      <c r="CG427" s="18">
        <v>11432.1373</v>
      </c>
      <c r="CH427" s="18">
        <f>Table2[[#This Row],[Total Net Tax Revenue Generated
Through Current FY]]+Table2[[#This Row],[Total Net Tax Revenue Generated
Next FY &amp; After]]</f>
        <v>21297.823</v>
      </c>
      <c r="CI427" s="18">
        <v>0</v>
      </c>
      <c r="CJ427" s="18">
        <v>0</v>
      </c>
      <c r="CK427" s="18">
        <v>0</v>
      </c>
      <c r="CL427" s="18">
        <v>0</v>
      </c>
      <c r="CM427" s="43">
        <v>48</v>
      </c>
      <c r="CN427" s="43">
        <v>0</v>
      </c>
      <c r="CO427" s="43">
        <v>0</v>
      </c>
      <c r="CP427" s="43">
        <v>82</v>
      </c>
      <c r="CQ427" s="43">
        <f>Table2[[#This Row],[Total Number of Industrial Jobs]]+Table2[[#This Row],[Total Number of Restaurant Jobs]]+Table2[[#This Row],[Total Number of Retail Jobs]]+Table2[[#This Row],[Total Number of Other Jobs]]</f>
        <v>130</v>
      </c>
      <c r="CR427" s="43">
        <v>48</v>
      </c>
      <c r="CS427" s="43">
        <v>0</v>
      </c>
      <c r="CT427" s="43">
        <v>0</v>
      </c>
      <c r="CU427" s="43">
        <v>82</v>
      </c>
      <c r="CV427" s="43">
        <f>Table2[[#This Row],[Number of Industrial Jobs Earning a Living Wage or more]]+Table2[[#This Row],[Number of Restaurant Jobs Earning a Living Wage or more]]+Table2[[#This Row],[Number of Retail Jobs Earning a Living Wage or more]]+Table2[[#This Row],[Number of Other Jobs Earning a Living Wage or more]]</f>
        <v>130</v>
      </c>
      <c r="CW427" s="47">
        <v>100</v>
      </c>
      <c r="CX427" s="47">
        <v>0</v>
      </c>
      <c r="CY427" s="47">
        <v>0</v>
      </c>
      <c r="CZ427" s="47">
        <v>100</v>
      </c>
      <c r="DA427" s="42">
        <v>1</v>
      </c>
      <c r="DB427" s="4"/>
      <c r="DE427" s="3"/>
      <c r="DF427" s="4"/>
      <c r="DG427" s="4"/>
      <c r="DH427" s="11"/>
      <c r="DI427" s="3"/>
      <c r="DJ427" s="1"/>
      <c r="DK427" s="1"/>
      <c r="DL427" s="1"/>
    </row>
    <row r="428" spans="1:116" x14ac:dyDescent="0.2">
      <c r="A428" s="12">
        <v>94126</v>
      </c>
      <c r="B428" s="14" t="s">
        <v>1029</v>
      </c>
      <c r="C428" s="15" t="s">
        <v>1622</v>
      </c>
      <c r="D428" s="15" t="s">
        <v>1030</v>
      </c>
      <c r="E428" s="25" t="s">
        <v>1790</v>
      </c>
      <c r="F428" s="26" t="s">
        <v>477</v>
      </c>
      <c r="G428" s="16">
        <v>39100000</v>
      </c>
      <c r="H428" s="14" t="s">
        <v>229</v>
      </c>
      <c r="I428" s="14" t="s">
        <v>420</v>
      </c>
      <c r="J428" s="12">
        <v>1</v>
      </c>
      <c r="K428" s="14" t="s">
        <v>94</v>
      </c>
      <c r="L428" s="15" t="s">
        <v>2305</v>
      </c>
      <c r="M428" s="15" t="s">
        <v>2322</v>
      </c>
      <c r="N428" s="15">
        <v>51394</v>
      </c>
      <c r="O428" s="15">
        <v>51394</v>
      </c>
      <c r="P428" s="13">
        <v>182</v>
      </c>
      <c r="Q428" s="13">
        <v>0</v>
      </c>
      <c r="R428" s="13">
        <v>0</v>
      </c>
      <c r="S428" s="13">
        <v>0</v>
      </c>
      <c r="T428" s="13">
        <v>2</v>
      </c>
      <c r="U428" s="13">
        <v>0</v>
      </c>
      <c r="V428" s="13">
        <v>281</v>
      </c>
      <c r="W428" s="13">
        <v>40</v>
      </c>
      <c r="X428" s="13">
        <v>2</v>
      </c>
      <c r="Y428" s="13">
        <v>323</v>
      </c>
      <c r="Z428" s="13">
        <v>322</v>
      </c>
      <c r="AA428" s="13">
        <v>56.965944272445824</v>
      </c>
      <c r="AB428" s="13" t="s">
        <v>16</v>
      </c>
      <c r="AC428" s="13" t="s">
        <v>16</v>
      </c>
      <c r="AD428" s="17">
        <v>260</v>
      </c>
      <c r="AE428" s="13">
        <v>0</v>
      </c>
      <c r="AF428" s="13">
        <v>0</v>
      </c>
      <c r="AG428" s="13">
        <v>23</v>
      </c>
      <c r="AH428" s="13">
        <v>0</v>
      </c>
      <c r="AI428" s="18">
        <v>747.27139999999997</v>
      </c>
      <c r="AJ428" s="18">
        <v>3114.8155999999999</v>
      </c>
      <c r="AK428" s="18">
        <v>6688.5753000000004</v>
      </c>
      <c r="AL428" s="27">
        <f>Table2[[#This Row],[Direct Tax Revenue
Through Current FY]]+Table2[[#This Row],[Direct Tax Revenue
Next FY &amp; After]]</f>
        <v>9803.3909000000003</v>
      </c>
      <c r="AM428" s="18">
        <v>1526.6815999999999</v>
      </c>
      <c r="AN428" s="18">
        <v>6571.8323</v>
      </c>
      <c r="AO428" s="18">
        <v>13745.994199999999</v>
      </c>
      <c r="AP428" s="18">
        <f>Table2[[#This Row],[Indirect  &amp; Induced Tax Revenue
Through Current FY]]+Table2[[#This Row],[Indirect  &amp; Induced Tax Revenue
Next FY &amp; After]]</f>
        <v>20317.826499999999</v>
      </c>
      <c r="AQ428" s="18">
        <v>2273.953</v>
      </c>
      <c r="AR428" s="18">
        <v>9686.6478999999999</v>
      </c>
      <c r="AS428" s="18">
        <v>20434.569500000001</v>
      </c>
      <c r="AT428" s="18">
        <f>Table2[[#This Row],[Total Tax Revenue Generated
Through Current FY]]+Table2[[#This Row],[Total Tax Revenues Generated 
Next FY &amp; After]]</f>
        <v>30121.217400000001</v>
      </c>
      <c r="AU428" s="18">
        <f>VLOOKUP(A:A,[1]AssistancePivot!$1:$1048576,86,FALSE)</f>
        <v>0</v>
      </c>
      <c r="AV428" s="18">
        <v>0</v>
      </c>
      <c r="AW428" s="18">
        <v>0</v>
      </c>
      <c r="AX428" s="18">
        <v>0</v>
      </c>
      <c r="AY428" s="18">
        <v>0</v>
      </c>
      <c r="AZ428" s="18">
        <v>0</v>
      </c>
      <c r="BA428" s="18">
        <v>0</v>
      </c>
      <c r="BB428" s="18">
        <f>Table2[[#This Row],[MRT Savings
Through Current FY]]+Table2[[#This Row],[MRT Savings
Next FY &amp; After]]</f>
        <v>0</v>
      </c>
      <c r="BC428" s="18">
        <v>0</v>
      </c>
      <c r="BD428" s="18">
        <v>0</v>
      </c>
      <c r="BE428" s="18">
        <v>0</v>
      </c>
      <c r="BF428" s="18">
        <f>Table2[[#This Row],[ST Savings
Through Current FY]]+Table2[[#This Row],[ST Savings
Next FY &amp; After]]</f>
        <v>0</v>
      </c>
      <c r="BG428" s="18">
        <v>0</v>
      </c>
      <c r="BH428" s="18">
        <v>0</v>
      </c>
      <c r="BI428" s="18">
        <v>0</v>
      </c>
      <c r="BJ428" s="18">
        <f>Table2[[#This Row],[Energy Savings
Through Current FY]]+Table2[[#This Row],[Energy Savings
Next FY &amp; After]]</f>
        <v>0</v>
      </c>
      <c r="BK428" s="18">
        <v>14.908200000000001</v>
      </c>
      <c r="BL428" s="18">
        <v>78.405299999999997</v>
      </c>
      <c r="BM428" s="18">
        <v>105.205</v>
      </c>
      <c r="BN428" s="18">
        <f>Table2[[#This Row],[Bond Savings
Through Current FY]]+Table2[[#This Row],[Bond Savings
Next FY &amp; After]]</f>
        <v>183.6103</v>
      </c>
      <c r="BO428" s="18">
        <v>14.908200000000001</v>
      </c>
      <c r="BP428" s="18">
        <v>78.405299999999997</v>
      </c>
      <c r="BQ428" s="18">
        <v>105.205</v>
      </c>
      <c r="BR428" s="18">
        <f>Table2[[#This Row],[Total Savings
Through Current FY]]+Table2[[#This Row],[Total Savings
Next FY &amp; After]]</f>
        <v>183.6103</v>
      </c>
      <c r="BS428" s="18">
        <v>0</v>
      </c>
      <c r="BT428" s="18">
        <v>0</v>
      </c>
      <c r="BU428" s="18">
        <v>0</v>
      </c>
      <c r="BV428" s="18">
        <f>Table2[[#This Row],[Recapture, Cancellation, or Reduction
Through Current FY]]+Table2[[#This Row],[Recapture, Cancellation, or Reduction
Next FY &amp; After]]</f>
        <v>0</v>
      </c>
      <c r="BW428" s="18">
        <v>0</v>
      </c>
      <c r="BX428" s="18">
        <v>0</v>
      </c>
      <c r="BY428" s="18">
        <v>0</v>
      </c>
      <c r="BZ428" s="18">
        <f>Table2[[#This Row],[Penalty Paid
Through Current FY]]+Table2[[#This Row],[Penalty Paid
Next FY &amp; After]]</f>
        <v>0</v>
      </c>
      <c r="CA428" s="18">
        <v>0</v>
      </c>
      <c r="CB428" s="18">
        <v>0</v>
      </c>
      <c r="CC428" s="18">
        <v>0</v>
      </c>
      <c r="CD428" s="18">
        <f>Table2[[#This Row],[Total Recapture &amp; Penalties
Through Current FY]]+Table2[[#This Row],[Total Recapture &amp; Penalties
Next FY &amp; After]]</f>
        <v>0</v>
      </c>
      <c r="CE428" s="18">
        <v>2259.0448000000001</v>
      </c>
      <c r="CF428" s="18">
        <v>9608.2425999999996</v>
      </c>
      <c r="CG428" s="18">
        <v>20329.3645</v>
      </c>
      <c r="CH428" s="18">
        <f>Table2[[#This Row],[Total Net Tax Revenue Generated
Through Current FY]]+Table2[[#This Row],[Total Net Tax Revenue Generated
Next FY &amp; After]]</f>
        <v>29937.607100000001</v>
      </c>
      <c r="CI428" s="18">
        <v>0</v>
      </c>
      <c r="CJ428" s="18">
        <v>0</v>
      </c>
      <c r="CK428" s="18">
        <v>0</v>
      </c>
      <c r="CL428" s="18">
        <v>0</v>
      </c>
      <c r="CM428" s="43">
        <v>0</v>
      </c>
      <c r="CN428" s="43">
        <v>0</v>
      </c>
      <c r="CO428" s="43">
        <v>0</v>
      </c>
      <c r="CP428" s="43">
        <v>325</v>
      </c>
      <c r="CQ428" s="43">
        <f>Table2[[#This Row],[Total Number of Industrial Jobs]]+Table2[[#This Row],[Total Number of Restaurant Jobs]]+Table2[[#This Row],[Total Number of Retail Jobs]]+Table2[[#This Row],[Total Number of Other Jobs]]</f>
        <v>325</v>
      </c>
      <c r="CR428" s="43">
        <v>0</v>
      </c>
      <c r="CS428" s="43">
        <v>0</v>
      </c>
      <c r="CT428" s="43">
        <v>0</v>
      </c>
      <c r="CU428" s="43">
        <v>0</v>
      </c>
      <c r="CV428" s="43">
        <f>Table2[[#This Row],[Number of Industrial Jobs Earning a Living Wage or more]]+Table2[[#This Row],[Number of Restaurant Jobs Earning a Living Wage or more]]+Table2[[#This Row],[Number of Retail Jobs Earning a Living Wage or more]]+Table2[[#This Row],[Number of Other Jobs Earning a Living Wage or more]]</f>
        <v>0</v>
      </c>
      <c r="CW428" s="47">
        <v>0</v>
      </c>
      <c r="CX428" s="47">
        <v>0</v>
      </c>
      <c r="CY428" s="47">
        <v>0</v>
      </c>
      <c r="CZ428" s="47">
        <v>0</v>
      </c>
      <c r="DA428" s="42">
        <v>0</v>
      </c>
      <c r="DB428" s="4"/>
      <c r="DE428" s="3"/>
      <c r="DF428" s="4"/>
      <c r="DG428" s="4"/>
      <c r="DH428" s="11"/>
      <c r="DI428" s="3"/>
      <c r="DJ428" s="1"/>
      <c r="DK428" s="1"/>
      <c r="DL428" s="1"/>
    </row>
    <row r="429" spans="1:116" x14ac:dyDescent="0.2">
      <c r="A429" s="12">
        <v>94100</v>
      </c>
      <c r="B429" s="14" t="s">
        <v>969</v>
      </c>
      <c r="C429" s="15" t="s">
        <v>1608</v>
      </c>
      <c r="D429" s="15" t="s">
        <v>971</v>
      </c>
      <c r="E429" s="25" t="s">
        <v>1781</v>
      </c>
      <c r="F429" s="26" t="s">
        <v>477</v>
      </c>
      <c r="G429" s="16">
        <v>11283000</v>
      </c>
      <c r="H429" s="14" t="s">
        <v>91</v>
      </c>
      <c r="I429" s="14" t="s">
        <v>970</v>
      </c>
      <c r="J429" s="12">
        <v>40</v>
      </c>
      <c r="K429" s="14" t="s">
        <v>12</v>
      </c>
      <c r="L429" s="15" t="s">
        <v>2303</v>
      </c>
      <c r="M429" s="15" t="s">
        <v>2071</v>
      </c>
      <c r="N429" s="15">
        <v>16994</v>
      </c>
      <c r="O429" s="15">
        <v>56295</v>
      </c>
      <c r="P429" s="13">
        <v>62</v>
      </c>
      <c r="Q429" s="13">
        <v>0</v>
      </c>
      <c r="R429" s="13">
        <v>0</v>
      </c>
      <c r="S429" s="13">
        <v>0</v>
      </c>
      <c r="T429" s="13">
        <v>1</v>
      </c>
      <c r="U429" s="13">
        <v>0</v>
      </c>
      <c r="V429" s="13">
        <v>29</v>
      </c>
      <c r="W429" s="13">
        <v>0</v>
      </c>
      <c r="X429" s="13">
        <v>0</v>
      </c>
      <c r="Y429" s="13">
        <v>30</v>
      </c>
      <c r="Z429" s="13">
        <v>29</v>
      </c>
      <c r="AA429" s="13">
        <v>86.666666666666671</v>
      </c>
      <c r="AB429" s="13" t="s">
        <v>16</v>
      </c>
      <c r="AC429" s="13" t="s">
        <v>17</v>
      </c>
      <c r="AD429" s="17">
        <v>0</v>
      </c>
      <c r="AE429" s="13">
        <v>0</v>
      </c>
      <c r="AF429" s="13">
        <v>0</v>
      </c>
      <c r="AG429" s="13">
        <v>0</v>
      </c>
      <c r="AH429" s="13">
        <v>0</v>
      </c>
      <c r="AI429" s="18">
        <v>50.677500000000002</v>
      </c>
      <c r="AJ429" s="18">
        <v>648.14919999999995</v>
      </c>
      <c r="AK429" s="18">
        <v>278.69909999999999</v>
      </c>
      <c r="AL429" s="27">
        <f>Table2[[#This Row],[Direct Tax Revenue
Through Current FY]]+Table2[[#This Row],[Direct Tax Revenue
Next FY &amp; After]]</f>
        <v>926.84829999999988</v>
      </c>
      <c r="AM429" s="18">
        <v>94.677300000000002</v>
      </c>
      <c r="AN429" s="18">
        <v>1001.6179</v>
      </c>
      <c r="AO429" s="18">
        <v>520.67520000000002</v>
      </c>
      <c r="AP429" s="18">
        <f>Table2[[#This Row],[Indirect  &amp; Induced Tax Revenue
Through Current FY]]+Table2[[#This Row],[Indirect  &amp; Induced Tax Revenue
Next FY &amp; After]]</f>
        <v>1522.2930999999999</v>
      </c>
      <c r="AQ429" s="18">
        <v>145.35480000000001</v>
      </c>
      <c r="AR429" s="18">
        <v>1649.7671</v>
      </c>
      <c r="AS429" s="18">
        <v>799.37429999999995</v>
      </c>
      <c r="AT429" s="18">
        <f>Table2[[#This Row],[Total Tax Revenue Generated
Through Current FY]]+Table2[[#This Row],[Total Tax Revenues Generated 
Next FY &amp; After]]</f>
        <v>2449.1414</v>
      </c>
      <c r="AU429" s="18">
        <f>VLOOKUP(A:A,[1]AssistancePivot!$1:$1048576,86,FALSE)</f>
        <v>0</v>
      </c>
      <c r="AV429" s="18">
        <v>0</v>
      </c>
      <c r="AW429" s="18">
        <v>0</v>
      </c>
      <c r="AX429" s="18">
        <v>0</v>
      </c>
      <c r="AY429" s="18">
        <v>0</v>
      </c>
      <c r="AZ429" s="18">
        <v>141.13480000000001</v>
      </c>
      <c r="BA429" s="18">
        <v>0</v>
      </c>
      <c r="BB429" s="18">
        <f>Table2[[#This Row],[MRT Savings
Through Current FY]]+Table2[[#This Row],[MRT Savings
Next FY &amp; After]]</f>
        <v>141.13480000000001</v>
      </c>
      <c r="BC429" s="18">
        <v>0</v>
      </c>
      <c r="BD429" s="18">
        <v>0</v>
      </c>
      <c r="BE429" s="18">
        <v>0</v>
      </c>
      <c r="BF429" s="18">
        <f>Table2[[#This Row],[ST Savings
Through Current FY]]+Table2[[#This Row],[ST Savings
Next FY &amp; After]]</f>
        <v>0</v>
      </c>
      <c r="BG429" s="18">
        <v>0</v>
      </c>
      <c r="BH429" s="18">
        <v>0</v>
      </c>
      <c r="BI429" s="18">
        <v>0</v>
      </c>
      <c r="BJ429" s="18">
        <f>Table2[[#This Row],[Energy Savings
Through Current FY]]+Table2[[#This Row],[Energy Savings
Next FY &amp; After]]</f>
        <v>0</v>
      </c>
      <c r="BK429" s="18">
        <v>3.1953</v>
      </c>
      <c r="BL429" s="18">
        <v>21.777000000000001</v>
      </c>
      <c r="BM429" s="18">
        <v>14.943099999999999</v>
      </c>
      <c r="BN429" s="18">
        <f>Table2[[#This Row],[Bond Savings
Through Current FY]]+Table2[[#This Row],[Bond Savings
Next FY &amp; After]]</f>
        <v>36.720100000000002</v>
      </c>
      <c r="BO429" s="18">
        <v>3.1953</v>
      </c>
      <c r="BP429" s="18">
        <v>162.9118</v>
      </c>
      <c r="BQ429" s="18">
        <v>14.943099999999999</v>
      </c>
      <c r="BR429" s="18">
        <f>Table2[[#This Row],[Total Savings
Through Current FY]]+Table2[[#This Row],[Total Savings
Next FY &amp; After]]</f>
        <v>177.85489999999999</v>
      </c>
      <c r="BS429" s="18">
        <v>0</v>
      </c>
      <c r="BT429" s="18">
        <v>0</v>
      </c>
      <c r="BU429" s="18">
        <v>0</v>
      </c>
      <c r="BV429" s="18">
        <f>Table2[[#This Row],[Recapture, Cancellation, or Reduction
Through Current FY]]+Table2[[#This Row],[Recapture, Cancellation, or Reduction
Next FY &amp; After]]</f>
        <v>0</v>
      </c>
      <c r="BW429" s="18">
        <v>0</v>
      </c>
      <c r="BX429" s="18">
        <v>0</v>
      </c>
      <c r="BY429" s="18">
        <v>0</v>
      </c>
      <c r="BZ429" s="18">
        <f>Table2[[#This Row],[Penalty Paid
Through Current FY]]+Table2[[#This Row],[Penalty Paid
Next FY &amp; After]]</f>
        <v>0</v>
      </c>
      <c r="CA429" s="18">
        <v>0</v>
      </c>
      <c r="CB429" s="18">
        <v>0</v>
      </c>
      <c r="CC429" s="18">
        <v>0</v>
      </c>
      <c r="CD429" s="18">
        <f>Table2[[#This Row],[Total Recapture &amp; Penalties
Through Current FY]]+Table2[[#This Row],[Total Recapture &amp; Penalties
Next FY &amp; After]]</f>
        <v>0</v>
      </c>
      <c r="CE429" s="18">
        <v>142.15950000000001</v>
      </c>
      <c r="CF429" s="18">
        <v>1486.8552999999999</v>
      </c>
      <c r="CG429" s="18">
        <v>784.43119999999999</v>
      </c>
      <c r="CH429" s="18">
        <f>Table2[[#This Row],[Total Net Tax Revenue Generated
Through Current FY]]+Table2[[#This Row],[Total Net Tax Revenue Generated
Next FY &amp; After]]</f>
        <v>2271.2865000000002</v>
      </c>
      <c r="CI429" s="18">
        <v>0</v>
      </c>
      <c r="CJ429" s="18">
        <v>0</v>
      </c>
      <c r="CK429" s="18">
        <v>0</v>
      </c>
      <c r="CL429" s="18">
        <v>0</v>
      </c>
      <c r="CM429" s="43">
        <v>0</v>
      </c>
      <c r="CN429" s="43">
        <v>0</v>
      </c>
      <c r="CO429" s="43">
        <v>0</v>
      </c>
      <c r="CP429" s="43">
        <v>0</v>
      </c>
      <c r="CQ429" s="43">
        <f>Table2[[#This Row],[Total Number of Industrial Jobs]]+Table2[[#This Row],[Total Number of Restaurant Jobs]]+Table2[[#This Row],[Total Number of Retail Jobs]]+Table2[[#This Row],[Total Number of Other Jobs]]</f>
        <v>0</v>
      </c>
      <c r="CR429" s="43">
        <v>0</v>
      </c>
      <c r="CS429" s="43">
        <v>0</v>
      </c>
      <c r="CT429" s="43">
        <v>0</v>
      </c>
      <c r="CU429" s="43">
        <v>0</v>
      </c>
      <c r="CV429" s="43">
        <f>Table2[[#This Row],[Number of Industrial Jobs Earning a Living Wage or more]]+Table2[[#This Row],[Number of Restaurant Jobs Earning a Living Wage or more]]+Table2[[#This Row],[Number of Retail Jobs Earning a Living Wage or more]]+Table2[[#This Row],[Number of Other Jobs Earning a Living Wage or more]]</f>
        <v>0</v>
      </c>
      <c r="CW429" s="47">
        <v>0</v>
      </c>
      <c r="CX429" s="47">
        <v>0</v>
      </c>
      <c r="CY429" s="47">
        <v>0</v>
      </c>
      <c r="CZ429" s="47">
        <v>0</v>
      </c>
      <c r="DA429" s="42"/>
      <c r="DB429" s="4"/>
      <c r="DE429" s="3"/>
      <c r="DF429" s="4"/>
      <c r="DG429" s="4"/>
      <c r="DH429" s="11"/>
      <c r="DI429" s="3"/>
      <c r="DJ429" s="1"/>
      <c r="DK429" s="1"/>
      <c r="DL429" s="1"/>
    </row>
    <row r="430" spans="1:116" x14ac:dyDescent="0.2">
      <c r="A430" s="12">
        <v>94129</v>
      </c>
      <c r="B430" s="14" t="s">
        <v>1459</v>
      </c>
      <c r="C430" s="15" t="s">
        <v>1608</v>
      </c>
      <c r="D430" s="15" t="s">
        <v>1038</v>
      </c>
      <c r="E430" s="25" t="s">
        <v>1688</v>
      </c>
      <c r="F430" s="26" t="s">
        <v>477</v>
      </c>
      <c r="G430" s="16">
        <v>3860000</v>
      </c>
      <c r="H430" s="14" t="s">
        <v>229</v>
      </c>
      <c r="I430" s="14" t="s">
        <v>1037</v>
      </c>
      <c r="J430" s="12">
        <v>9</v>
      </c>
      <c r="K430" s="14" t="s">
        <v>94</v>
      </c>
      <c r="L430" s="15" t="s">
        <v>2328</v>
      </c>
      <c r="M430" s="15" t="s">
        <v>2329</v>
      </c>
      <c r="N430" s="15">
        <v>4000</v>
      </c>
      <c r="O430" s="15">
        <v>13680</v>
      </c>
      <c r="P430" s="13">
        <v>32</v>
      </c>
      <c r="Q430" s="13">
        <v>0</v>
      </c>
      <c r="R430" s="13">
        <v>0</v>
      </c>
      <c r="S430" s="13">
        <v>0</v>
      </c>
      <c r="T430" s="13">
        <v>0</v>
      </c>
      <c r="U430" s="13">
        <v>0</v>
      </c>
      <c r="V430" s="13">
        <v>20</v>
      </c>
      <c r="W430" s="13">
        <v>0</v>
      </c>
      <c r="X430" s="13">
        <v>0</v>
      </c>
      <c r="Y430" s="13">
        <v>20</v>
      </c>
      <c r="Z430" s="13">
        <v>20</v>
      </c>
      <c r="AA430" s="13">
        <v>90</v>
      </c>
      <c r="AB430" s="13" t="s">
        <v>16</v>
      </c>
      <c r="AC430" s="13" t="s">
        <v>17</v>
      </c>
      <c r="AD430" s="17">
        <v>0</v>
      </c>
      <c r="AE430" s="13">
        <v>0</v>
      </c>
      <c r="AF430" s="13">
        <v>0</v>
      </c>
      <c r="AG430" s="13">
        <v>0</v>
      </c>
      <c r="AH430" s="13">
        <v>0</v>
      </c>
      <c r="AI430" s="18">
        <v>29.626300000000001</v>
      </c>
      <c r="AJ430" s="18">
        <v>175.4374</v>
      </c>
      <c r="AK430" s="18">
        <v>267.79309999999998</v>
      </c>
      <c r="AL430" s="27">
        <f>Table2[[#This Row],[Direct Tax Revenue
Through Current FY]]+Table2[[#This Row],[Direct Tax Revenue
Next FY &amp; After]]</f>
        <v>443.23050000000001</v>
      </c>
      <c r="AM430" s="18">
        <v>60.1143</v>
      </c>
      <c r="AN430" s="18">
        <v>370.9151</v>
      </c>
      <c r="AO430" s="18">
        <v>543.37440000000004</v>
      </c>
      <c r="AP430" s="18">
        <f>Table2[[#This Row],[Indirect  &amp; Induced Tax Revenue
Through Current FY]]+Table2[[#This Row],[Indirect  &amp; Induced Tax Revenue
Next FY &amp; After]]</f>
        <v>914.28950000000009</v>
      </c>
      <c r="AQ430" s="18">
        <v>89.740600000000001</v>
      </c>
      <c r="AR430" s="18">
        <v>546.35249999999996</v>
      </c>
      <c r="AS430" s="18">
        <v>811.16750000000002</v>
      </c>
      <c r="AT430" s="18">
        <f>Table2[[#This Row],[Total Tax Revenue Generated
Through Current FY]]+Table2[[#This Row],[Total Tax Revenues Generated 
Next FY &amp; After]]</f>
        <v>1357.52</v>
      </c>
      <c r="AU430" s="18">
        <f>VLOOKUP(A:A,[1]AssistancePivot!$1:$1048576,86,FALSE)</f>
        <v>0</v>
      </c>
      <c r="AV430" s="18">
        <v>0</v>
      </c>
      <c r="AW430" s="18">
        <v>0</v>
      </c>
      <c r="AX430" s="18">
        <v>0</v>
      </c>
      <c r="AY430" s="18">
        <v>0</v>
      </c>
      <c r="AZ430" s="18">
        <v>0</v>
      </c>
      <c r="BA430" s="18">
        <v>0</v>
      </c>
      <c r="BB430" s="18">
        <f>Table2[[#This Row],[MRT Savings
Through Current FY]]+Table2[[#This Row],[MRT Savings
Next FY &amp; After]]</f>
        <v>0</v>
      </c>
      <c r="BC430" s="18">
        <v>0</v>
      </c>
      <c r="BD430" s="18">
        <v>0</v>
      </c>
      <c r="BE430" s="18">
        <v>0</v>
      </c>
      <c r="BF430" s="18">
        <f>Table2[[#This Row],[ST Savings
Through Current FY]]+Table2[[#This Row],[ST Savings
Next FY &amp; After]]</f>
        <v>0</v>
      </c>
      <c r="BG430" s="18">
        <v>0</v>
      </c>
      <c r="BH430" s="18">
        <v>0</v>
      </c>
      <c r="BI430" s="18">
        <v>0</v>
      </c>
      <c r="BJ430" s="18">
        <f>Table2[[#This Row],[Energy Savings
Through Current FY]]+Table2[[#This Row],[Energy Savings
Next FY &amp; After]]</f>
        <v>0</v>
      </c>
      <c r="BK430" s="18">
        <v>2.1027</v>
      </c>
      <c r="BL430" s="18">
        <v>10.9145</v>
      </c>
      <c r="BM430" s="18">
        <v>14.8384</v>
      </c>
      <c r="BN430" s="18">
        <f>Table2[[#This Row],[Bond Savings
Through Current FY]]+Table2[[#This Row],[Bond Savings
Next FY &amp; After]]</f>
        <v>25.7529</v>
      </c>
      <c r="BO430" s="18">
        <v>2.1027</v>
      </c>
      <c r="BP430" s="18">
        <v>10.9145</v>
      </c>
      <c r="BQ430" s="18">
        <v>14.8384</v>
      </c>
      <c r="BR430" s="18">
        <f>Table2[[#This Row],[Total Savings
Through Current FY]]+Table2[[#This Row],[Total Savings
Next FY &amp; After]]</f>
        <v>25.7529</v>
      </c>
      <c r="BS430" s="18">
        <v>0</v>
      </c>
      <c r="BT430" s="18">
        <v>0</v>
      </c>
      <c r="BU430" s="18">
        <v>0</v>
      </c>
      <c r="BV430" s="18">
        <f>Table2[[#This Row],[Recapture, Cancellation, or Reduction
Through Current FY]]+Table2[[#This Row],[Recapture, Cancellation, or Reduction
Next FY &amp; After]]</f>
        <v>0</v>
      </c>
      <c r="BW430" s="18">
        <v>0</v>
      </c>
      <c r="BX430" s="18">
        <v>0</v>
      </c>
      <c r="BY430" s="18">
        <v>0</v>
      </c>
      <c r="BZ430" s="18">
        <f>Table2[[#This Row],[Penalty Paid
Through Current FY]]+Table2[[#This Row],[Penalty Paid
Next FY &amp; After]]</f>
        <v>0</v>
      </c>
      <c r="CA430" s="18">
        <v>0</v>
      </c>
      <c r="CB430" s="18">
        <v>0</v>
      </c>
      <c r="CC430" s="18">
        <v>0</v>
      </c>
      <c r="CD430" s="18">
        <f>Table2[[#This Row],[Total Recapture &amp; Penalties
Through Current FY]]+Table2[[#This Row],[Total Recapture &amp; Penalties
Next FY &amp; After]]</f>
        <v>0</v>
      </c>
      <c r="CE430" s="18">
        <v>87.637900000000002</v>
      </c>
      <c r="CF430" s="18">
        <v>535.43799999999999</v>
      </c>
      <c r="CG430" s="18">
        <v>796.32910000000004</v>
      </c>
      <c r="CH430" s="18">
        <f>Table2[[#This Row],[Total Net Tax Revenue Generated
Through Current FY]]+Table2[[#This Row],[Total Net Tax Revenue Generated
Next FY &amp; After]]</f>
        <v>1331.7671</v>
      </c>
      <c r="CI430" s="18">
        <v>0</v>
      </c>
      <c r="CJ430" s="18">
        <v>0</v>
      </c>
      <c r="CK430" s="18">
        <v>0</v>
      </c>
      <c r="CL430" s="18">
        <v>0</v>
      </c>
      <c r="CM430" s="43">
        <v>0</v>
      </c>
      <c r="CN430" s="43">
        <v>0</v>
      </c>
      <c r="CO430" s="43">
        <v>0</v>
      </c>
      <c r="CP430" s="43">
        <v>20</v>
      </c>
      <c r="CQ430" s="43">
        <f>Table2[[#This Row],[Total Number of Industrial Jobs]]+Table2[[#This Row],[Total Number of Restaurant Jobs]]+Table2[[#This Row],[Total Number of Retail Jobs]]+Table2[[#This Row],[Total Number of Other Jobs]]</f>
        <v>20</v>
      </c>
      <c r="CR430" s="43">
        <v>0</v>
      </c>
      <c r="CS430" s="43">
        <v>0</v>
      </c>
      <c r="CT430" s="43">
        <v>0</v>
      </c>
      <c r="CU430" s="43">
        <v>20</v>
      </c>
      <c r="CV430" s="43">
        <f>Table2[[#This Row],[Number of Industrial Jobs Earning a Living Wage or more]]+Table2[[#This Row],[Number of Restaurant Jobs Earning a Living Wage or more]]+Table2[[#This Row],[Number of Retail Jobs Earning a Living Wage or more]]+Table2[[#This Row],[Number of Other Jobs Earning a Living Wage or more]]</f>
        <v>20</v>
      </c>
      <c r="CW430" s="47">
        <v>0</v>
      </c>
      <c r="CX430" s="47">
        <v>0</v>
      </c>
      <c r="CY430" s="47">
        <v>0</v>
      </c>
      <c r="CZ430" s="47">
        <v>100</v>
      </c>
      <c r="DA430" s="42">
        <v>1</v>
      </c>
      <c r="DB430" s="4"/>
      <c r="DE430" s="3"/>
      <c r="DF430" s="4"/>
      <c r="DG430" s="4"/>
      <c r="DH430" s="11"/>
      <c r="DI430" s="3"/>
      <c r="DJ430" s="1"/>
      <c r="DK430" s="1"/>
      <c r="DL430" s="1"/>
    </row>
    <row r="431" spans="1:116" x14ac:dyDescent="0.2">
      <c r="A431" s="12">
        <v>91126</v>
      </c>
      <c r="B431" s="14" t="s">
        <v>33</v>
      </c>
      <c r="C431" s="15" t="s">
        <v>1501</v>
      </c>
      <c r="D431" s="15" t="s">
        <v>35</v>
      </c>
      <c r="E431" s="25" t="s">
        <v>1653</v>
      </c>
      <c r="F431" s="26" t="s">
        <v>13</v>
      </c>
      <c r="G431" s="16">
        <v>3700000</v>
      </c>
      <c r="H431" s="14" t="s">
        <v>22</v>
      </c>
      <c r="I431" s="14" t="s">
        <v>34</v>
      </c>
      <c r="J431" s="12">
        <v>17</v>
      </c>
      <c r="K431" s="14" t="s">
        <v>25</v>
      </c>
      <c r="L431" s="15" t="s">
        <v>1926</v>
      </c>
      <c r="M431" s="15" t="s">
        <v>1927</v>
      </c>
      <c r="N431" s="15">
        <v>70650</v>
      </c>
      <c r="O431" s="15">
        <v>63138</v>
      </c>
      <c r="P431" s="13">
        <v>0</v>
      </c>
      <c r="Q431" s="13">
        <v>25</v>
      </c>
      <c r="R431" s="13">
        <v>0</v>
      </c>
      <c r="S431" s="13">
        <v>0</v>
      </c>
      <c r="T431" s="13">
        <v>0</v>
      </c>
      <c r="U431" s="13">
        <v>0</v>
      </c>
      <c r="V431" s="13">
        <v>0</v>
      </c>
      <c r="W431" s="13">
        <v>0</v>
      </c>
      <c r="X431" s="13">
        <v>0</v>
      </c>
      <c r="Y431" s="13">
        <v>0</v>
      </c>
      <c r="Z431" s="13">
        <v>147</v>
      </c>
      <c r="AA431" s="13">
        <v>0</v>
      </c>
      <c r="AB431" s="13">
        <v>0</v>
      </c>
      <c r="AC431" s="13">
        <v>0</v>
      </c>
      <c r="AD431" s="17">
        <v>0</v>
      </c>
      <c r="AE431" s="13">
        <v>0</v>
      </c>
      <c r="AF431" s="13">
        <v>0</v>
      </c>
      <c r="AG431" s="13">
        <v>0</v>
      </c>
      <c r="AH431" s="13">
        <v>0</v>
      </c>
      <c r="AI431" s="18">
        <v>2391.6729</v>
      </c>
      <c r="AJ431" s="18">
        <v>10295.0129</v>
      </c>
      <c r="AK431" s="18">
        <v>0</v>
      </c>
      <c r="AL431" s="27">
        <f>Table2[[#This Row],[Direct Tax Revenue
Through Current FY]]+Table2[[#This Row],[Direct Tax Revenue
Next FY &amp; After]]</f>
        <v>10295.0129</v>
      </c>
      <c r="AM431" s="18">
        <v>2408.4607999999998</v>
      </c>
      <c r="AN431" s="18">
        <v>9242.1126000000004</v>
      </c>
      <c r="AO431" s="18">
        <v>0</v>
      </c>
      <c r="AP431" s="18">
        <f>Table2[[#This Row],[Indirect  &amp; Induced Tax Revenue
Through Current FY]]+Table2[[#This Row],[Indirect  &amp; Induced Tax Revenue
Next FY &amp; After]]</f>
        <v>9242.1126000000004</v>
      </c>
      <c r="AQ431" s="18">
        <v>4800.1337000000003</v>
      </c>
      <c r="AR431" s="18">
        <v>19537.125499999998</v>
      </c>
      <c r="AS431" s="18">
        <v>0</v>
      </c>
      <c r="AT431" s="18">
        <f>Table2[[#This Row],[Total Tax Revenue Generated
Through Current FY]]+Table2[[#This Row],[Total Tax Revenues Generated 
Next FY &amp; After]]</f>
        <v>19537.125499999998</v>
      </c>
      <c r="AU431" s="18">
        <f>VLOOKUP(A:A,[1]AssistancePivot!$1:$1048576,86,FALSE)</f>
        <v>58.939</v>
      </c>
      <c r="AV431" s="18">
        <v>601.24749999999995</v>
      </c>
      <c r="AW431" s="18">
        <v>0</v>
      </c>
      <c r="AX431" s="18">
        <v>601.24749999999995</v>
      </c>
      <c r="AY431" s="18">
        <v>0</v>
      </c>
      <c r="AZ431" s="18">
        <v>18.773199999999999</v>
      </c>
      <c r="BA431" s="18">
        <v>0</v>
      </c>
      <c r="BB431" s="18">
        <f>Table2[[#This Row],[MRT Savings
Through Current FY]]+Table2[[#This Row],[MRT Savings
Next FY &amp; After]]</f>
        <v>18.773199999999999</v>
      </c>
      <c r="BC431" s="18">
        <v>0</v>
      </c>
      <c r="BD431" s="18">
        <v>0</v>
      </c>
      <c r="BE431" s="18">
        <v>0</v>
      </c>
      <c r="BF431" s="18">
        <f>Table2[[#This Row],[ST Savings
Through Current FY]]+Table2[[#This Row],[ST Savings
Next FY &amp; After]]</f>
        <v>0</v>
      </c>
      <c r="BG431" s="18">
        <v>0</v>
      </c>
      <c r="BH431" s="18">
        <v>0</v>
      </c>
      <c r="BI431" s="18">
        <v>0</v>
      </c>
      <c r="BJ431" s="18">
        <f>Table2[[#This Row],[Energy Savings
Through Current FY]]+Table2[[#This Row],[Energy Savings
Next FY &amp; After]]</f>
        <v>0</v>
      </c>
      <c r="BK431" s="18">
        <v>0</v>
      </c>
      <c r="BL431" s="18">
        <v>0</v>
      </c>
      <c r="BM431" s="18">
        <v>0</v>
      </c>
      <c r="BN431" s="18">
        <f>Table2[[#This Row],[Bond Savings
Through Current FY]]+Table2[[#This Row],[Bond Savings
Next FY &amp; After]]</f>
        <v>0</v>
      </c>
      <c r="BO431" s="18">
        <v>58.939</v>
      </c>
      <c r="BP431" s="18">
        <v>620.02070000000003</v>
      </c>
      <c r="BQ431" s="18">
        <v>0</v>
      </c>
      <c r="BR431" s="18">
        <f>Table2[[#This Row],[Total Savings
Through Current FY]]+Table2[[#This Row],[Total Savings
Next FY &amp; After]]</f>
        <v>620.02070000000003</v>
      </c>
      <c r="BS431" s="18">
        <v>0</v>
      </c>
      <c r="BT431" s="18">
        <v>0</v>
      </c>
      <c r="BU431" s="18">
        <v>0</v>
      </c>
      <c r="BV431" s="18">
        <f>Table2[[#This Row],[Recapture, Cancellation, or Reduction
Through Current FY]]+Table2[[#This Row],[Recapture, Cancellation, or Reduction
Next FY &amp; After]]</f>
        <v>0</v>
      </c>
      <c r="BW431" s="18">
        <v>0</v>
      </c>
      <c r="BX431" s="18">
        <v>0</v>
      </c>
      <c r="BY431" s="18">
        <v>0</v>
      </c>
      <c r="BZ431" s="18">
        <f>Table2[[#This Row],[Penalty Paid
Through Current FY]]+Table2[[#This Row],[Penalty Paid
Next FY &amp; After]]</f>
        <v>0</v>
      </c>
      <c r="CA431" s="18">
        <v>0</v>
      </c>
      <c r="CB431" s="18">
        <v>0</v>
      </c>
      <c r="CC431" s="18">
        <v>0</v>
      </c>
      <c r="CD431" s="18">
        <f>Table2[[#This Row],[Total Recapture &amp; Penalties
Through Current FY]]+Table2[[#This Row],[Total Recapture &amp; Penalties
Next FY &amp; After]]</f>
        <v>0</v>
      </c>
      <c r="CE431" s="18">
        <v>4741.1947</v>
      </c>
      <c r="CF431" s="18">
        <v>18917.104800000001</v>
      </c>
      <c r="CG431" s="18">
        <v>0</v>
      </c>
      <c r="CH431" s="18">
        <f>Table2[[#This Row],[Total Net Tax Revenue Generated
Through Current FY]]+Table2[[#This Row],[Total Net Tax Revenue Generated
Next FY &amp; After]]</f>
        <v>18917.104800000001</v>
      </c>
      <c r="CI431" s="18">
        <v>0</v>
      </c>
      <c r="CJ431" s="18">
        <v>0</v>
      </c>
      <c r="CK431" s="18">
        <v>0</v>
      </c>
      <c r="CL431" s="18">
        <v>0</v>
      </c>
      <c r="CM431" s="43"/>
      <c r="CN431" s="43"/>
      <c r="CO431" s="43"/>
      <c r="CP431" s="43"/>
      <c r="CQ431" s="43"/>
      <c r="CR431" s="43"/>
      <c r="CS431" s="43"/>
      <c r="CT431" s="43"/>
      <c r="CU431" s="43"/>
      <c r="CV431" s="43"/>
      <c r="CW431" s="47"/>
      <c r="CX431" s="47"/>
      <c r="CY431" s="47"/>
      <c r="CZ431" s="47"/>
      <c r="DA431" s="42"/>
      <c r="DB431" s="4"/>
      <c r="DE431" s="3"/>
      <c r="DF431" s="4"/>
      <c r="DG431" s="4"/>
      <c r="DH431" s="11"/>
      <c r="DI431" s="3"/>
      <c r="DJ431" s="1"/>
      <c r="DK431" s="1"/>
      <c r="DL431" s="1"/>
    </row>
    <row r="432" spans="1:116" x14ac:dyDescent="0.2">
      <c r="A432" s="12">
        <v>93968</v>
      </c>
      <c r="B432" s="14" t="s">
        <v>771</v>
      </c>
      <c r="C432" s="15" t="s">
        <v>1586</v>
      </c>
      <c r="D432" s="15" t="s">
        <v>773</v>
      </c>
      <c r="E432" s="25" t="s">
        <v>1721</v>
      </c>
      <c r="F432" s="26" t="s">
        <v>477</v>
      </c>
      <c r="G432" s="16">
        <v>15805000</v>
      </c>
      <c r="H432" s="14" t="s">
        <v>91</v>
      </c>
      <c r="I432" s="14" t="s">
        <v>772</v>
      </c>
      <c r="J432" s="12">
        <v>3</v>
      </c>
      <c r="K432" s="14" t="s">
        <v>94</v>
      </c>
      <c r="L432" s="15" t="s">
        <v>2231</v>
      </c>
      <c r="M432" s="15" t="s">
        <v>2012</v>
      </c>
      <c r="N432" s="15">
        <v>11053</v>
      </c>
      <c r="O432" s="15">
        <v>64260</v>
      </c>
      <c r="P432" s="13">
        <v>141</v>
      </c>
      <c r="Q432" s="13">
        <v>0</v>
      </c>
      <c r="R432" s="13">
        <v>0</v>
      </c>
      <c r="S432" s="13">
        <v>0</v>
      </c>
      <c r="T432" s="13">
        <v>27</v>
      </c>
      <c r="U432" s="13">
        <v>0</v>
      </c>
      <c r="V432" s="13">
        <v>94</v>
      </c>
      <c r="W432" s="13">
        <v>0</v>
      </c>
      <c r="X432" s="13">
        <v>0</v>
      </c>
      <c r="Y432" s="13">
        <v>121</v>
      </c>
      <c r="Z432" s="13">
        <v>107</v>
      </c>
      <c r="AA432" s="13">
        <v>76.859504132231407</v>
      </c>
      <c r="AB432" s="13" t="s">
        <v>16</v>
      </c>
      <c r="AC432" s="13" t="s">
        <v>16</v>
      </c>
      <c r="AD432" s="17">
        <v>0</v>
      </c>
      <c r="AE432" s="13">
        <v>0</v>
      </c>
      <c r="AF432" s="13">
        <v>0</v>
      </c>
      <c r="AG432" s="13">
        <v>0</v>
      </c>
      <c r="AH432" s="13">
        <v>0</v>
      </c>
      <c r="AI432" s="18">
        <v>201.2424</v>
      </c>
      <c r="AJ432" s="18">
        <v>2606.8935000000001</v>
      </c>
      <c r="AK432" s="18">
        <v>678.91390000000001</v>
      </c>
      <c r="AL432" s="27">
        <f>Table2[[#This Row],[Direct Tax Revenue
Through Current FY]]+Table2[[#This Row],[Direct Tax Revenue
Next FY &amp; After]]</f>
        <v>3285.8074000000001</v>
      </c>
      <c r="AM432" s="18">
        <v>419.92750000000001</v>
      </c>
      <c r="AN432" s="18">
        <v>5196.4369999999999</v>
      </c>
      <c r="AO432" s="18">
        <v>1416.6726000000001</v>
      </c>
      <c r="AP432" s="18">
        <f>Table2[[#This Row],[Indirect  &amp; Induced Tax Revenue
Through Current FY]]+Table2[[#This Row],[Indirect  &amp; Induced Tax Revenue
Next FY &amp; After]]</f>
        <v>6613.1095999999998</v>
      </c>
      <c r="AQ432" s="18">
        <v>621.16989999999998</v>
      </c>
      <c r="AR432" s="18">
        <v>7803.3305</v>
      </c>
      <c r="AS432" s="18">
        <v>2095.5864999999999</v>
      </c>
      <c r="AT432" s="18">
        <f>Table2[[#This Row],[Total Tax Revenue Generated
Through Current FY]]+Table2[[#This Row],[Total Tax Revenues Generated 
Next FY &amp; After]]</f>
        <v>9898.9169999999995</v>
      </c>
      <c r="AU432" s="18">
        <f>VLOOKUP(A:A,[1]AssistancePivot!$1:$1048576,86,FALSE)</f>
        <v>0</v>
      </c>
      <c r="AV432" s="18">
        <v>0</v>
      </c>
      <c r="AW432" s="18">
        <v>0</v>
      </c>
      <c r="AX432" s="18">
        <v>0</v>
      </c>
      <c r="AY432" s="18">
        <v>0</v>
      </c>
      <c r="AZ432" s="18">
        <v>264.63889999999998</v>
      </c>
      <c r="BA432" s="18">
        <v>0</v>
      </c>
      <c r="BB432" s="18">
        <f>Table2[[#This Row],[MRT Savings
Through Current FY]]+Table2[[#This Row],[MRT Savings
Next FY &amp; After]]</f>
        <v>264.63889999999998</v>
      </c>
      <c r="BC432" s="18">
        <v>0</v>
      </c>
      <c r="BD432" s="18">
        <v>0</v>
      </c>
      <c r="BE432" s="18">
        <v>0</v>
      </c>
      <c r="BF432" s="18">
        <f>Table2[[#This Row],[ST Savings
Through Current FY]]+Table2[[#This Row],[ST Savings
Next FY &amp; After]]</f>
        <v>0</v>
      </c>
      <c r="BG432" s="18">
        <v>0</v>
      </c>
      <c r="BH432" s="18">
        <v>0</v>
      </c>
      <c r="BI432" s="18">
        <v>0</v>
      </c>
      <c r="BJ432" s="18">
        <f>Table2[[#This Row],[Energy Savings
Through Current FY]]+Table2[[#This Row],[Energy Savings
Next FY &amp; After]]</f>
        <v>0</v>
      </c>
      <c r="BK432" s="18">
        <v>6.3235000000000001</v>
      </c>
      <c r="BL432" s="18">
        <v>69.609899999999996</v>
      </c>
      <c r="BM432" s="18">
        <v>18.9956</v>
      </c>
      <c r="BN432" s="18">
        <f>Table2[[#This Row],[Bond Savings
Through Current FY]]+Table2[[#This Row],[Bond Savings
Next FY &amp; After]]</f>
        <v>88.605499999999992</v>
      </c>
      <c r="BO432" s="18">
        <v>6.3235000000000001</v>
      </c>
      <c r="BP432" s="18">
        <v>334.24880000000002</v>
      </c>
      <c r="BQ432" s="18">
        <v>18.9956</v>
      </c>
      <c r="BR432" s="18">
        <f>Table2[[#This Row],[Total Savings
Through Current FY]]+Table2[[#This Row],[Total Savings
Next FY &amp; After]]</f>
        <v>353.24440000000004</v>
      </c>
      <c r="BS432" s="18">
        <v>0</v>
      </c>
      <c r="BT432" s="18">
        <v>0</v>
      </c>
      <c r="BU432" s="18">
        <v>0</v>
      </c>
      <c r="BV432" s="18">
        <f>Table2[[#This Row],[Recapture, Cancellation, or Reduction
Through Current FY]]+Table2[[#This Row],[Recapture, Cancellation, or Reduction
Next FY &amp; After]]</f>
        <v>0</v>
      </c>
      <c r="BW432" s="18">
        <v>0</v>
      </c>
      <c r="BX432" s="18">
        <v>0</v>
      </c>
      <c r="BY432" s="18">
        <v>0</v>
      </c>
      <c r="BZ432" s="18">
        <f>Table2[[#This Row],[Penalty Paid
Through Current FY]]+Table2[[#This Row],[Penalty Paid
Next FY &amp; After]]</f>
        <v>0</v>
      </c>
      <c r="CA432" s="18">
        <v>0</v>
      </c>
      <c r="CB432" s="18">
        <v>0</v>
      </c>
      <c r="CC432" s="18">
        <v>0</v>
      </c>
      <c r="CD432" s="18">
        <f>Table2[[#This Row],[Total Recapture &amp; Penalties
Through Current FY]]+Table2[[#This Row],[Total Recapture &amp; Penalties
Next FY &amp; After]]</f>
        <v>0</v>
      </c>
      <c r="CE432" s="18">
        <v>614.84640000000002</v>
      </c>
      <c r="CF432" s="18">
        <v>7469.0816999999997</v>
      </c>
      <c r="CG432" s="18">
        <v>2076.5909000000001</v>
      </c>
      <c r="CH432" s="18">
        <f>Table2[[#This Row],[Total Net Tax Revenue Generated
Through Current FY]]+Table2[[#This Row],[Total Net Tax Revenue Generated
Next FY &amp; After]]</f>
        <v>9545.6725999999999</v>
      </c>
      <c r="CI432" s="18">
        <v>0</v>
      </c>
      <c r="CJ432" s="18">
        <v>0</v>
      </c>
      <c r="CK432" s="18">
        <v>0</v>
      </c>
      <c r="CL432" s="18">
        <v>0</v>
      </c>
      <c r="CM432" s="43">
        <v>0</v>
      </c>
      <c r="CN432" s="43">
        <v>0</v>
      </c>
      <c r="CO432" s="43">
        <v>0</v>
      </c>
      <c r="CP432" s="43">
        <v>121</v>
      </c>
      <c r="CQ432" s="43">
        <f>Table2[[#This Row],[Total Number of Industrial Jobs]]+Table2[[#This Row],[Total Number of Restaurant Jobs]]+Table2[[#This Row],[Total Number of Retail Jobs]]+Table2[[#This Row],[Total Number of Other Jobs]]</f>
        <v>121</v>
      </c>
      <c r="CR432" s="43">
        <v>0</v>
      </c>
      <c r="CS432" s="43">
        <v>0</v>
      </c>
      <c r="CT432" s="43">
        <v>0</v>
      </c>
      <c r="CU432" s="43">
        <v>121</v>
      </c>
      <c r="CV432" s="43">
        <f>Table2[[#This Row],[Number of Industrial Jobs Earning a Living Wage or more]]+Table2[[#This Row],[Number of Restaurant Jobs Earning a Living Wage or more]]+Table2[[#This Row],[Number of Retail Jobs Earning a Living Wage or more]]+Table2[[#This Row],[Number of Other Jobs Earning a Living Wage or more]]</f>
        <v>121</v>
      </c>
      <c r="CW432" s="47">
        <v>0</v>
      </c>
      <c r="CX432" s="47">
        <v>0</v>
      </c>
      <c r="CY432" s="47">
        <v>0</v>
      </c>
      <c r="CZ432" s="47">
        <v>100</v>
      </c>
      <c r="DA432" s="42">
        <v>1</v>
      </c>
      <c r="DB432" s="4"/>
      <c r="DE432" s="3"/>
      <c r="DF432" s="4"/>
      <c r="DG432" s="4"/>
      <c r="DH432" s="11"/>
      <c r="DI432" s="3"/>
      <c r="DJ432" s="1"/>
      <c r="DK432" s="1"/>
      <c r="DL432" s="1"/>
    </row>
    <row r="433" spans="1:116" x14ac:dyDescent="0.2">
      <c r="A433" s="12">
        <v>94210</v>
      </c>
      <c r="B433" s="14" t="s">
        <v>1218</v>
      </c>
      <c r="C433" s="15" t="s">
        <v>1524</v>
      </c>
      <c r="D433" s="15" t="s">
        <v>1827</v>
      </c>
      <c r="E433" s="25" t="s">
        <v>1828</v>
      </c>
      <c r="F433" s="26" t="s">
        <v>477</v>
      </c>
      <c r="G433" s="16">
        <v>21000000</v>
      </c>
      <c r="H433" s="14" t="s">
        <v>229</v>
      </c>
      <c r="I433" s="14" t="s">
        <v>1219</v>
      </c>
      <c r="J433" s="12">
        <v>3</v>
      </c>
      <c r="K433" s="14" t="s">
        <v>94</v>
      </c>
      <c r="L433" s="15" t="s">
        <v>2390</v>
      </c>
      <c r="M433" s="15" t="s">
        <v>2012</v>
      </c>
      <c r="N433" s="15">
        <v>18100</v>
      </c>
      <c r="O433" s="15">
        <v>24700</v>
      </c>
      <c r="P433" s="13">
        <v>106</v>
      </c>
      <c r="Q433" s="13">
        <v>0</v>
      </c>
      <c r="R433" s="13">
        <v>0</v>
      </c>
      <c r="S433" s="13">
        <v>11</v>
      </c>
      <c r="T433" s="13">
        <v>14</v>
      </c>
      <c r="U433" s="13">
        <v>0</v>
      </c>
      <c r="V433" s="13">
        <v>80</v>
      </c>
      <c r="W433" s="13">
        <v>0</v>
      </c>
      <c r="X433" s="13">
        <v>12</v>
      </c>
      <c r="Y433" s="13">
        <v>105</v>
      </c>
      <c r="Z433" s="13">
        <v>92</v>
      </c>
      <c r="AA433" s="13">
        <v>87.61904761904762</v>
      </c>
      <c r="AB433" s="13" t="s">
        <v>16</v>
      </c>
      <c r="AC433" s="13" t="s">
        <v>17</v>
      </c>
      <c r="AD433" s="17">
        <v>0</v>
      </c>
      <c r="AE433" s="13">
        <v>0</v>
      </c>
      <c r="AF433" s="13">
        <v>0</v>
      </c>
      <c r="AG433" s="13">
        <v>0</v>
      </c>
      <c r="AH433" s="13">
        <v>0</v>
      </c>
      <c r="AI433" s="18">
        <v>226.0103</v>
      </c>
      <c r="AJ433" s="18">
        <v>706.72220000000004</v>
      </c>
      <c r="AK433" s="18">
        <v>3159.1298000000002</v>
      </c>
      <c r="AL433" s="27">
        <f>Table2[[#This Row],[Direct Tax Revenue
Through Current FY]]+Table2[[#This Row],[Direct Tax Revenue
Next FY &amp; After]]</f>
        <v>3865.8520000000003</v>
      </c>
      <c r="AM433" s="18">
        <v>423.74959999999999</v>
      </c>
      <c r="AN433" s="18">
        <v>1332.5815</v>
      </c>
      <c r="AO433" s="18">
        <v>6729.6971999999996</v>
      </c>
      <c r="AP433" s="18">
        <f>Table2[[#This Row],[Indirect  &amp; Induced Tax Revenue
Through Current FY]]+Table2[[#This Row],[Indirect  &amp; Induced Tax Revenue
Next FY &amp; After]]</f>
        <v>8062.2786999999998</v>
      </c>
      <c r="AQ433" s="18">
        <v>649.75990000000002</v>
      </c>
      <c r="AR433" s="18">
        <v>2039.3036999999999</v>
      </c>
      <c r="AS433" s="18">
        <v>9888.8269999999993</v>
      </c>
      <c r="AT433" s="18">
        <f>Table2[[#This Row],[Total Tax Revenue Generated
Through Current FY]]+Table2[[#This Row],[Total Tax Revenues Generated 
Next FY &amp; After]]</f>
        <v>11928.1307</v>
      </c>
      <c r="AU433" s="18">
        <f>VLOOKUP(A:A,[1]AssistancePivot!$1:$1048576,86,FALSE)</f>
        <v>0</v>
      </c>
      <c r="AV433" s="18">
        <v>0</v>
      </c>
      <c r="AW433" s="18">
        <v>0</v>
      </c>
      <c r="AX433" s="18">
        <v>0</v>
      </c>
      <c r="AY433" s="18">
        <v>0</v>
      </c>
      <c r="AZ433" s="18">
        <v>0</v>
      </c>
      <c r="BA433" s="18">
        <v>0</v>
      </c>
      <c r="BB433" s="18">
        <f>Table2[[#This Row],[MRT Savings
Through Current FY]]+Table2[[#This Row],[MRT Savings
Next FY &amp; After]]</f>
        <v>0</v>
      </c>
      <c r="BC433" s="18">
        <v>0</v>
      </c>
      <c r="BD433" s="18">
        <v>0</v>
      </c>
      <c r="BE433" s="18">
        <v>0</v>
      </c>
      <c r="BF433" s="18">
        <f>Table2[[#This Row],[ST Savings
Through Current FY]]+Table2[[#This Row],[ST Savings
Next FY &amp; After]]</f>
        <v>0</v>
      </c>
      <c r="BG433" s="18">
        <v>0</v>
      </c>
      <c r="BH433" s="18">
        <v>0</v>
      </c>
      <c r="BI433" s="18">
        <v>0</v>
      </c>
      <c r="BJ433" s="18">
        <f>Table2[[#This Row],[Energy Savings
Through Current FY]]+Table2[[#This Row],[Energy Savings
Next FY &amp; After]]</f>
        <v>0</v>
      </c>
      <c r="BK433" s="18">
        <v>8.3102</v>
      </c>
      <c r="BL433" s="18">
        <v>19.439599999999999</v>
      </c>
      <c r="BM433" s="18">
        <v>96.21</v>
      </c>
      <c r="BN433" s="18">
        <f>Table2[[#This Row],[Bond Savings
Through Current FY]]+Table2[[#This Row],[Bond Savings
Next FY &amp; After]]</f>
        <v>115.64959999999999</v>
      </c>
      <c r="BO433" s="18">
        <v>8.3102</v>
      </c>
      <c r="BP433" s="18">
        <v>19.439599999999999</v>
      </c>
      <c r="BQ433" s="18">
        <v>96.21</v>
      </c>
      <c r="BR433" s="18">
        <f>Table2[[#This Row],[Total Savings
Through Current FY]]+Table2[[#This Row],[Total Savings
Next FY &amp; After]]</f>
        <v>115.64959999999999</v>
      </c>
      <c r="BS433" s="18">
        <v>0</v>
      </c>
      <c r="BT433" s="18">
        <v>0</v>
      </c>
      <c r="BU433" s="18">
        <v>0</v>
      </c>
      <c r="BV433" s="18">
        <f>Table2[[#This Row],[Recapture, Cancellation, or Reduction
Through Current FY]]+Table2[[#This Row],[Recapture, Cancellation, or Reduction
Next FY &amp; After]]</f>
        <v>0</v>
      </c>
      <c r="BW433" s="18">
        <v>0</v>
      </c>
      <c r="BX433" s="18">
        <v>0</v>
      </c>
      <c r="BY433" s="18">
        <v>0</v>
      </c>
      <c r="BZ433" s="18">
        <f>Table2[[#This Row],[Penalty Paid
Through Current FY]]+Table2[[#This Row],[Penalty Paid
Next FY &amp; After]]</f>
        <v>0</v>
      </c>
      <c r="CA433" s="18">
        <v>0</v>
      </c>
      <c r="CB433" s="18">
        <v>0</v>
      </c>
      <c r="CC433" s="18">
        <v>0</v>
      </c>
      <c r="CD433" s="18">
        <f>Table2[[#This Row],[Total Recapture &amp; Penalties
Through Current FY]]+Table2[[#This Row],[Total Recapture &amp; Penalties
Next FY &amp; After]]</f>
        <v>0</v>
      </c>
      <c r="CE433" s="18">
        <v>641.44970000000001</v>
      </c>
      <c r="CF433" s="18">
        <v>2019.8641</v>
      </c>
      <c r="CG433" s="18">
        <v>9792.6170000000002</v>
      </c>
      <c r="CH433" s="18">
        <f>Table2[[#This Row],[Total Net Tax Revenue Generated
Through Current FY]]+Table2[[#This Row],[Total Net Tax Revenue Generated
Next FY &amp; After]]</f>
        <v>11812.481100000001</v>
      </c>
      <c r="CI433" s="18">
        <v>0</v>
      </c>
      <c r="CJ433" s="18">
        <v>0</v>
      </c>
      <c r="CK433" s="18">
        <v>0</v>
      </c>
      <c r="CL433" s="18">
        <v>0</v>
      </c>
      <c r="CM433" s="43">
        <v>0</v>
      </c>
      <c r="CN433" s="43">
        <v>0</v>
      </c>
      <c r="CO433" s="43">
        <v>0</v>
      </c>
      <c r="CP433" s="43">
        <v>117</v>
      </c>
      <c r="CQ433" s="43">
        <f>Table2[[#This Row],[Total Number of Industrial Jobs]]+Table2[[#This Row],[Total Number of Restaurant Jobs]]+Table2[[#This Row],[Total Number of Retail Jobs]]+Table2[[#This Row],[Total Number of Other Jobs]]</f>
        <v>117</v>
      </c>
      <c r="CR433" s="43">
        <v>0</v>
      </c>
      <c r="CS433" s="43">
        <v>0</v>
      </c>
      <c r="CT433" s="43">
        <v>0</v>
      </c>
      <c r="CU433" s="43">
        <v>117</v>
      </c>
      <c r="CV433" s="43">
        <f>Table2[[#This Row],[Number of Industrial Jobs Earning a Living Wage or more]]+Table2[[#This Row],[Number of Restaurant Jobs Earning a Living Wage or more]]+Table2[[#This Row],[Number of Retail Jobs Earning a Living Wage or more]]+Table2[[#This Row],[Number of Other Jobs Earning a Living Wage or more]]</f>
        <v>117</v>
      </c>
      <c r="CW433" s="47">
        <v>0</v>
      </c>
      <c r="CX433" s="47">
        <v>0</v>
      </c>
      <c r="CY433" s="47">
        <v>0</v>
      </c>
      <c r="CZ433" s="47">
        <v>100</v>
      </c>
      <c r="DA433" s="42">
        <v>1</v>
      </c>
      <c r="DB433" s="4"/>
      <c r="DE433" s="3"/>
      <c r="DF433" s="4"/>
      <c r="DG433" s="4"/>
      <c r="DH433" s="11"/>
      <c r="DI433" s="3"/>
      <c r="DJ433" s="1"/>
      <c r="DK433" s="1"/>
      <c r="DL433" s="1"/>
    </row>
    <row r="434" spans="1:116" x14ac:dyDescent="0.2">
      <c r="A434" s="12">
        <v>94141</v>
      </c>
      <c r="B434" s="14" t="s">
        <v>1069</v>
      </c>
      <c r="C434" s="15" t="s">
        <v>1601</v>
      </c>
      <c r="D434" s="15" t="s">
        <v>1071</v>
      </c>
      <c r="E434" s="25" t="s">
        <v>1733</v>
      </c>
      <c r="F434" s="26" t="s">
        <v>539</v>
      </c>
      <c r="G434" s="16">
        <v>14000000</v>
      </c>
      <c r="H434" s="14" t="s">
        <v>123</v>
      </c>
      <c r="I434" s="14" t="s">
        <v>1070</v>
      </c>
      <c r="J434" s="12">
        <v>18</v>
      </c>
      <c r="K434" s="14" t="s">
        <v>25</v>
      </c>
      <c r="L434" s="15" t="s">
        <v>2315</v>
      </c>
      <c r="M434" s="15" t="s">
        <v>1935</v>
      </c>
      <c r="N434" s="15">
        <v>120002</v>
      </c>
      <c r="O434" s="15">
        <v>83680</v>
      </c>
      <c r="P434" s="13">
        <v>0</v>
      </c>
      <c r="Q434" s="13">
        <v>156</v>
      </c>
      <c r="R434" s="13">
        <v>0</v>
      </c>
      <c r="S434" s="13">
        <v>0</v>
      </c>
      <c r="T434" s="13">
        <v>156</v>
      </c>
      <c r="U434" s="13">
        <v>0</v>
      </c>
      <c r="V434" s="13">
        <v>44</v>
      </c>
      <c r="W434" s="13">
        <v>0</v>
      </c>
      <c r="X434" s="13">
        <v>0</v>
      </c>
      <c r="Y434" s="13">
        <v>200</v>
      </c>
      <c r="Z434" s="13">
        <v>122</v>
      </c>
      <c r="AA434" s="13">
        <v>93.5</v>
      </c>
      <c r="AB434" s="13" t="s">
        <v>16</v>
      </c>
      <c r="AC434" s="13" t="s">
        <v>17</v>
      </c>
      <c r="AD434" s="17">
        <v>0</v>
      </c>
      <c r="AE434" s="13">
        <v>0</v>
      </c>
      <c r="AF434" s="13">
        <v>0</v>
      </c>
      <c r="AG434" s="13">
        <v>0</v>
      </c>
      <c r="AH434" s="13">
        <v>0</v>
      </c>
      <c r="AI434" s="18">
        <v>686.28930000000003</v>
      </c>
      <c r="AJ434" s="18">
        <v>3409.8452000000002</v>
      </c>
      <c r="AK434" s="18">
        <v>8582.1815000000006</v>
      </c>
      <c r="AL434" s="27">
        <f>Table2[[#This Row],[Direct Tax Revenue
Through Current FY]]+Table2[[#This Row],[Direct Tax Revenue
Next FY &amp; After]]</f>
        <v>11992.0267</v>
      </c>
      <c r="AM434" s="18">
        <v>388.25970000000001</v>
      </c>
      <c r="AN434" s="18">
        <v>1922.2188000000001</v>
      </c>
      <c r="AO434" s="18">
        <v>4855.2623000000003</v>
      </c>
      <c r="AP434" s="18">
        <f>Table2[[#This Row],[Indirect  &amp; Induced Tax Revenue
Through Current FY]]+Table2[[#This Row],[Indirect  &amp; Induced Tax Revenue
Next FY &amp; After]]</f>
        <v>6777.4811000000009</v>
      </c>
      <c r="AQ434" s="18">
        <v>1074.549</v>
      </c>
      <c r="AR434" s="18">
        <v>5332.0640000000003</v>
      </c>
      <c r="AS434" s="18">
        <v>13437.443799999999</v>
      </c>
      <c r="AT434" s="18">
        <f>Table2[[#This Row],[Total Tax Revenue Generated
Through Current FY]]+Table2[[#This Row],[Total Tax Revenues Generated 
Next FY &amp; After]]</f>
        <v>18769.507799999999</v>
      </c>
      <c r="AU434" s="18">
        <f>VLOOKUP(A:A,[1]AssistancePivot!$1:$1048576,86,FALSE)</f>
        <v>143.29650000000001</v>
      </c>
      <c r="AV434" s="18">
        <v>404.36959999999999</v>
      </c>
      <c r="AW434" s="18">
        <v>1791.951</v>
      </c>
      <c r="AX434" s="18">
        <v>2196.3206</v>
      </c>
      <c r="AY434" s="18">
        <v>0</v>
      </c>
      <c r="AZ434" s="18">
        <v>0</v>
      </c>
      <c r="BA434" s="18">
        <v>0</v>
      </c>
      <c r="BB434" s="18">
        <f>Table2[[#This Row],[MRT Savings
Through Current FY]]+Table2[[#This Row],[MRT Savings
Next FY &amp; After]]</f>
        <v>0</v>
      </c>
      <c r="BC434" s="18">
        <v>0</v>
      </c>
      <c r="BD434" s="18">
        <v>403.04820000000001</v>
      </c>
      <c r="BE434" s="18">
        <v>0</v>
      </c>
      <c r="BF434" s="18">
        <f>Table2[[#This Row],[ST Savings
Through Current FY]]+Table2[[#This Row],[ST Savings
Next FY &amp; After]]</f>
        <v>403.04820000000001</v>
      </c>
      <c r="BG434" s="18">
        <v>0</v>
      </c>
      <c r="BH434" s="18">
        <v>0</v>
      </c>
      <c r="BI434" s="18">
        <v>0</v>
      </c>
      <c r="BJ434" s="18">
        <f>Table2[[#This Row],[Energy Savings
Through Current FY]]+Table2[[#This Row],[Energy Savings
Next FY &amp; After]]</f>
        <v>0</v>
      </c>
      <c r="BK434" s="18">
        <v>0</v>
      </c>
      <c r="BL434" s="18">
        <v>0</v>
      </c>
      <c r="BM434" s="18">
        <v>0</v>
      </c>
      <c r="BN434" s="18">
        <f>Table2[[#This Row],[Bond Savings
Through Current FY]]+Table2[[#This Row],[Bond Savings
Next FY &amp; After]]</f>
        <v>0</v>
      </c>
      <c r="BO434" s="18">
        <v>143.29650000000001</v>
      </c>
      <c r="BP434" s="18">
        <v>807.41780000000006</v>
      </c>
      <c r="BQ434" s="18">
        <v>1791.951</v>
      </c>
      <c r="BR434" s="18">
        <f>Table2[[#This Row],[Total Savings
Through Current FY]]+Table2[[#This Row],[Total Savings
Next FY &amp; After]]</f>
        <v>2599.3688000000002</v>
      </c>
      <c r="BS434" s="18">
        <v>0</v>
      </c>
      <c r="BT434" s="18">
        <v>0</v>
      </c>
      <c r="BU434" s="18">
        <v>0</v>
      </c>
      <c r="BV434" s="18">
        <f>Table2[[#This Row],[Recapture, Cancellation, or Reduction
Through Current FY]]+Table2[[#This Row],[Recapture, Cancellation, or Reduction
Next FY &amp; After]]</f>
        <v>0</v>
      </c>
      <c r="BW434" s="18">
        <v>0</v>
      </c>
      <c r="BX434" s="18">
        <v>0</v>
      </c>
      <c r="BY434" s="18">
        <v>0</v>
      </c>
      <c r="BZ434" s="18">
        <f>Table2[[#This Row],[Penalty Paid
Through Current FY]]+Table2[[#This Row],[Penalty Paid
Next FY &amp; After]]</f>
        <v>0</v>
      </c>
      <c r="CA434" s="18">
        <v>0</v>
      </c>
      <c r="CB434" s="18">
        <v>0</v>
      </c>
      <c r="CC434" s="18">
        <v>0</v>
      </c>
      <c r="CD434" s="18">
        <f>Table2[[#This Row],[Total Recapture &amp; Penalties
Through Current FY]]+Table2[[#This Row],[Total Recapture &amp; Penalties
Next FY &amp; After]]</f>
        <v>0</v>
      </c>
      <c r="CE434" s="18">
        <v>931.25250000000005</v>
      </c>
      <c r="CF434" s="18">
        <v>4524.6462000000001</v>
      </c>
      <c r="CG434" s="18">
        <v>11645.4928</v>
      </c>
      <c r="CH434" s="18">
        <f>Table2[[#This Row],[Total Net Tax Revenue Generated
Through Current FY]]+Table2[[#This Row],[Total Net Tax Revenue Generated
Next FY &amp; After]]</f>
        <v>16170.138999999999</v>
      </c>
      <c r="CI434" s="18">
        <v>0</v>
      </c>
      <c r="CJ434" s="18">
        <v>0</v>
      </c>
      <c r="CK434" s="18">
        <v>0</v>
      </c>
      <c r="CL434" s="18">
        <v>0</v>
      </c>
      <c r="CM434" s="43">
        <v>0</v>
      </c>
      <c r="CN434" s="43">
        <v>0</v>
      </c>
      <c r="CO434" s="43">
        <v>200</v>
      </c>
      <c r="CP434" s="43">
        <v>0</v>
      </c>
      <c r="CQ434" s="43">
        <f>Table2[[#This Row],[Total Number of Industrial Jobs]]+Table2[[#This Row],[Total Number of Restaurant Jobs]]+Table2[[#This Row],[Total Number of Retail Jobs]]+Table2[[#This Row],[Total Number of Other Jobs]]</f>
        <v>200</v>
      </c>
      <c r="CR434" s="43">
        <v>0</v>
      </c>
      <c r="CS434" s="43">
        <v>0</v>
      </c>
      <c r="CT434" s="43">
        <v>200</v>
      </c>
      <c r="CU434" s="43">
        <v>0</v>
      </c>
      <c r="CV434" s="43">
        <f>Table2[[#This Row],[Number of Industrial Jobs Earning a Living Wage or more]]+Table2[[#This Row],[Number of Restaurant Jobs Earning a Living Wage or more]]+Table2[[#This Row],[Number of Retail Jobs Earning a Living Wage or more]]+Table2[[#This Row],[Number of Other Jobs Earning a Living Wage or more]]</f>
        <v>200</v>
      </c>
      <c r="CW434" s="47">
        <v>0</v>
      </c>
      <c r="CX434" s="47">
        <v>0</v>
      </c>
      <c r="CY434" s="47">
        <v>100</v>
      </c>
      <c r="CZ434" s="47">
        <v>0</v>
      </c>
      <c r="DA434" s="42">
        <v>1</v>
      </c>
      <c r="DB434" s="4"/>
      <c r="DE434" s="3"/>
      <c r="DF434" s="4"/>
      <c r="DG434" s="4"/>
      <c r="DH434" s="11"/>
      <c r="DI434" s="3"/>
      <c r="DJ434" s="1"/>
      <c r="DK434" s="1"/>
      <c r="DL434" s="1"/>
    </row>
    <row r="435" spans="1:116" x14ac:dyDescent="0.2">
      <c r="A435" s="12">
        <v>94101</v>
      </c>
      <c r="B435" s="14" t="s">
        <v>972</v>
      </c>
      <c r="C435" s="15" t="s">
        <v>1608</v>
      </c>
      <c r="D435" s="15" t="s">
        <v>974</v>
      </c>
      <c r="E435" s="25" t="s">
        <v>1767</v>
      </c>
      <c r="F435" s="26" t="s">
        <v>477</v>
      </c>
      <c r="G435" s="16">
        <v>5515000</v>
      </c>
      <c r="H435" s="14" t="s">
        <v>91</v>
      </c>
      <c r="I435" s="14" t="s">
        <v>973</v>
      </c>
      <c r="J435" s="12">
        <v>8</v>
      </c>
      <c r="K435" s="14" t="s">
        <v>94</v>
      </c>
      <c r="L435" s="15" t="s">
        <v>2304</v>
      </c>
      <c r="M435" s="15" t="s">
        <v>2110</v>
      </c>
      <c r="N435" s="15">
        <v>3366</v>
      </c>
      <c r="O435" s="15">
        <v>9996</v>
      </c>
      <c r="P435" s="13">
        <v>25</v>
      </c>
      <c r="Q435" s="13">
        <v>0</v>
      </c>
      <c r="R435" s="13">
        <v>0</v>
      </c>
      <c r="S435" s="13">
        <v>0</v>
      </c>
      <c r="T435" s="13">
        <v>2</v>
      </c>
      <c r="U435" s="13">
        <v>0</v>
      </c>
      <c r="V435" s="13">
        <v>15</v>
      </c>
      <c r="W435" s="13">
        <v>0</v>
      </c>
      <c r="X435" s="13">
        <v>0</v>
      </c>
      <c r="Y435" s="13">
        <v>17</v>
      </c>
      <c r="Z435" s="13">
        <v>16</v>
      </c>
      <c r="AA435" s="13">
        <v>76.470588235294116</v>
      </c>
      <c r="AB435" s="13" t="s">
        <v>16</v>
      </c>
      <c r="AC435" s="13" t="s">
        <v>17</v>
      </c>
      <c r="AD435" s="17">
        <v>0</v>
      </c>
      <c r="AE435" s="13">
        <v>0</v>
      </c>
      <c r="AF435" s="13">
        <v>0</v>
      </c>
      <c r="AG435" s="13">
        <v>0</v>
      </c>
      <c r="AH435" s="13">
        <v>0</v>
      </c>
      <c r="AI435" s="18">
        <v>23.701000000000001</v>
      </c>
      <c r="AJ435" s="18">
        <v>241.12270000000001</v>
      </c>
      <c r="AK435" s="18">
        <v>289.58609999999999</v>
      </c>
      <c r="AL435" s="27">
        <f>Table2[[#This Row],[Direct Tax Revenue
Through Current FY]]+Table2[[#This Row],[Direct Tax Revenue
Next FY &amp; After]]</f>
        <v>530.7088</v>
      </c>
      <c r="AM435" s="18">
        <v>48.093600000000002</v>
      </c>
      <c r="AN435" s="18">
        <v>324.32889999999998</v>
      </c>
      <c r="AO435" s="18">
        <v>587.62469999999996</v>
      </c>
      <c r="AP435" s="18">
        <f>Table2[[#This Row],[Indirect  &amp; Induced Tax Revenue
Through Current FY]]+Table2[[#This Row],[Indirect  &amp; Induced Tax Revenue
Next FY &amp; After]]</f>
        <v>911.95359999999994</v>
      </c>
      <c r="AQ435" s="18">
        <v>71.794600000000003</v>
      </c>
      <c r="AR435" s="18">
        <v>565.45159999999998</v>
      </c>
      <c r="AS435" s="18">
        <v>877.21079999999995</v>
      </c>
      <c r="AT435" s="18">
        <f>Table2[[#This Row],[Total Tax Revenue Generated
Through Current FY]]+Table2[[#This Row],[Total Tax Revenues Generated 
Next FY &amp; After]]</f>
        <v>1442.6623999999999</v>
      </c>
      <c r="AU435" s="18">
        <f>VLOOKUP(A:A,[1]AssistancePivot!$1:$1048576,86,FALSE)</f>
        <v>0</v>
      </c>
      <c r="AV435" s="18">
        <v>0</v>
      </c>
      <c r="AW435" s="18">
        <v>0</v>
      </c>
      <c r="AX435" s="18">
        <v>0</v>
      </c>
      <c r="AY435" s="18">
        <v>0</v>
      </c>
      <c r="AZ435" s="18">
        <v>90.335700000000003</v>
      </c>
      <c r="BA435" s="18">
        <v>0</v>
      </c>
      <c r="BB435" s="18">
        <f>Table2[[#This Row],[MRT Savings
Through Current FY]]+Table2[[#This Row],[MRT Savings
Next FY &amp; After]]</f>
        <v>90.335700000000003</v>
      </c>
      <c r="BC435" s="18">
        <v>0</v>
      </c>
      <c r="BD435" s="18">
        <v>0</v>
      </c>
      <c r="BE435" s="18">
        <v>0</v>
      </c>
      <c r="BF435" s="18">
        <f>Table2[[#This Row],[ST Savings
Through Current FY]]+Table2[[#This Row],[ST Savings
Next FY &amp; After]]</f>
        <v>0</v>
      </c>
      <c r="BG435" s="18">
        <v>0</v>
      </c>
      <c r="BH435" s="18">
        <v>0</v>
      </c>
      <c r="BI435" s="18">
        <v>0</v>
      </c>
      <c r="BJ435" s="18">
        <f>Table2[[#This Row],[Energy Savings
Through Current FY]]+Table2[[#This Row],[Energy Savings
Next FY &amp; After]]</f>
        <v>0</v>
      </c>
      <c r="BK435" s="18">
        <v>2.7075999999999998</v>
      </c>
      <c r="BL435" s="18">
        <v>15.6555</v>
      </c>
      <c r="BM435" s="18">
        <v>23.083400000000001</v>
      </c>
      <c r="BN435" s="18">
        <f>Table2[[#This Row],[Bond Savings
Through Current FY]]+Table2[[#This Row],[Bond Savings
Next FY &amp; After]]</f>
        <v>38.738900000000001</v>
      </c>
      <c r="BO435" s="18">
        <v>2.7075999999999998</v>
      </c>
      <c r="BP435" s="18">
        <v>105.99120000000001</v>
      </c>
      <c r="BQ435" s="18">
        <v>23.083400000000001</v>
      </c>
      <c r="BR435" s="18">
        <f>Table2[[#This Row],[Total Savings
Through Current FY]]+Table2[[#This Row],[Total Savings
Next FY &amp; After]]</f>
        <v>129.0746</v>
      </c>
      <c r="BS435" s="18">
        <v>0</v>
      </c>
      <c r="BT435" s="18">
        <v>0</v>
      </c>
      <c r="BU435" s="18">
        <v>0</v>
      </c>
      <c r="BV435" s="18">
        <f>Table2[[#This Row],[Recapture, Cancellation, or Reduction
Through Current FY]]+Table2[[#This Row],[Recapture, Cancellation, or Reduction
Next FY &amp; After]]</f>
        <v>0</v>
      </c>
      <c r="BW435" s="18">
        <v>0</v>
      </c>
      <c r="BX435" s="18">
        <v>0</v>
      </c>
      <c r="BY435" s="18">
        <v>0</v>
      </c>
      <c r="BZ435" s="18">
        <f>Table2[[#This Row],[Penalty Paid
Through Current FY]]+Table2[[#This Row],[Penalty Paid
Next FY &amp; After]]</f>
        <v>0</v>
      </c>
      <c r="CA435" s="18">
        <v>0</v>
      </c>
      <c r="CB435" s="18">
        <v>0</v>
      </c>
      <c r="CC435" s="18">
        <v>0</v>
      </c>
      <c r="CD435" s="18">
        <f>Table2[[#This Row],[Total Recapture &amp; Penalties
Through Current FY]]+Table2[[#This Row],[Total Recapture &amp; Penalties
Next FY &amp; After]]</f>
        <v>0</v>
      </c>
      <c r="CE435" s="18">
        <v>69.087000000000003</v>
      </c>
      <c r="CF435" s="18">
        <v>459.46039999999999</v>
      </c>
      <c r="CG435" s="18">
        <v>854.12739999999997</v>
      </c>
      <c r="CH435" s="18">
        <f>Table2[[#This Row],[Total Net Tax Revenue Generated
Through Current FY]]+Table2[[#This Row],[Total Net Tax Revenue Generated
Next FY &amp; After]]</f>
        <v>1313.5878</v>
      </c>
      <c r="CI435" s="18">
        <v>0</v>
      </c>
      <c r="CJ435" s="18">
        <v>0</v>
      </c>
      <c r="CK435" s="18">
        <v>0</v>
      </c>
      <c r="CL435" s="18">
        <v>0</v>
      </c>
      <c r="CM435" s="43">
        <v>0</v>
      </c>
      <c r="CN435" s="43">
        <v>0</v>
      </c>
      <c r="CO435" s="43">
        <v>0</v>
      </c>
      <c r="CP435" s="43">
        <v>17</v>
      </c>
      <c r="CQ435" s="43">
        <f>Table2[[#This Row],[Total Number of Industrial Jobs]]+Table2[[#This Row],[Total Number of Restaurant Jobs]]+Table2[[#This Row],[Total Number of Retail Jobs]]+Table2[[#This Row],[Total Number of Other Jobs]]</f>
        <v>17</v>
      </c>
      <c r="CR435" s="43">
        <v>0</v>
      </c>
      <c r="CS435" s="43">
        <v>0</v>
      </c>
      <c r="CT435" s="43">
        <v>0</v>
      </c>
      <c r="CU435" s="43">
        <v>17</v>
      </c>
      <c r="CV435" s="43">
        <f>Table2[[#This Row],[Number of Industrial Jobs Earning a Living Wage or more]]+Table2[[#This Row],[Number of Restaurant Jobs Earning a Living Wage or more]]+Table2[[#This Row],[Number of Retail Jobs Earning a Living Wage or more]]+Table2[[#This Row],[Number of Other Jobs Earning a Living Wage or more]]</f>
        <v>17</v>
      </c>
      <c r="CW435" s="47">
        <v>0</v>
      </c>
      <c r="CX435" s="47">
        <v>0</v>
      </c>
      <c r="CY435" s="47">
        <v>0</v>
      </c>
      <c r="CZ435" s="47">
        <v>100</v>
      </c>
      <c r="DA435" s="42">
        <v>1</v>
      </c>
      <c r="DB435" s="4"/>
      <c r="DE435" s="3"/>
      <c r="DF435" s="4"/>
      <c r="DG435" s="4"/>
      <c r="DH435" s="11"/>
      <c r="DI435" s="3"/>
      <c r="DJ435" s="1"/>
      <c r="DK435" s="1"/>
      <c r="DL435" s="1"/>
    </row>
    <row r="436" spans="1:116" x14ac:dyDescent="0.2">
      <c r="A436" s="12">
        <v>94165</v>
      </c>
      <c r="B436" s="14" t="s">
        <v>1122</v>
      </c>
      <c r="C436" s="15" t="s">
        <v>1608</v>
      </c>
      <c r="D436" s="15" t="s">
        <v>1083</v>
      </c>
      <c r="E436" s="25" t="s">
        <v>1806</v>
      </c>
      <c r="F436" s="26" t="s">
        <v>477</v>
      </c>
      <c r="G436" s="16">
        <v>5553000</v>
      </c>
      <c r="H436" s="14" t="s">
        <v>229</v>
      </c>
      <c r="I436" s="14" t="s">
        <v>1123</v>
      </c>
      <c r="J436" s="12">
        <v>4</v>
      </c>
      <c r="K436" s="14" t="s">
        <v>94</v>
      </c>
      <c r="L436" s="15" t="s">
        <v>2355</v>
      </c>
      <c r="M436" s="15" t="s">
        <v>1960</v>
      </c>
      <c r="N436" s="15">
        <v>48200</v>
      </c>
      <c r="O436" s="15">
        <v>865759</v>
      </c>
      <c r="P436" s="13">
        <v>114</v>
      </c>
      <c r="Q436" s="13">
        <v>6</v>
      </c>
      <c r="R436" s="13">
        <v>0</v>
      </c>
      <c r="S436" s="13">
        <v>3</v>
      </c>
      <c r="T436" s="13">
        <v>2</v>
      </c>
      <c r="U436" s="13">
        <v>0</v>
      </c>
      <c r="V436" s="13">
        <v>84</v>
      </c>
      <c r="W436" s="13">
        <v>0</v>
      </c>
      <c r="X436" s="13">
        <v>0</v>
      </c>
      <c r="Y436" s="13">
        <v>89</v>
      </c>
      <c r="Z436" s="13">
        <v>86</v>
      </c>
      <c r="AA436" s="13">
        <v>57.303370786516851</v>
      </c>
      <c r="AB436" s="13" t="s">
        <v>16</v>
      </c>
      <c r="AC436" s="13" t="s">
        <v>17</v>
      </c>
      <c r="AD436" s="17">
        <v>0</v>
      </c>
      <c r="AE436" s="13">
        <v>0</v>
      </c>
      <c r="AF436" s="13">
        <v>0</v>
      </c>
      <c r="AG436" s="13">
        <v>0</v>
      </c>
      <c r="AH436" s="13">
        <v>0</v>
      </c>
      <c r="AI436" s="18">
        <v>127.3931</v>
      </c>
      <c r="AJ436" s="18">
        <v>580.50139999999999</v>
      </c>
      <c r="AK436" s="18">
        <v>942.72170000000006</v>
      </c>
      <c r="AL436" s="27">
        <f>Table2[[#This Row],[Direct Tax Revenue
Through Current FY]]+Table2[[#This Row],[Direct Tax Revenue
Next FY &amp; After]]</f>
        <v>1523.2231000000002</v>
      </c>
      <c r="AM436" s="18">
        <v>258.48090000000002</v>
      </c>
      <c r="AN436" s="18">
        <v>1217.6188</v>
      </c>
      <c r="AO436" s="18">
        <v>1912.7837999999999</v>
      </c>
      <c r="AP436" s="18">
        <f>Table2[[#This Row],[Indirect  &amp; Induced Tax Revenue
Through Current FY]]+Table2[[#This Row],[Indirect  &amp; Induced Tax Revenue
Next FY &amp; After]]</f>
        <v>3130.4025999999999</v>
      </c>
      <c r="AQ436" s="18">
        <v>385.87400000000002</v>
      </c>
      <c r="AR436" s="18">
        <v>1798.1202000000001</v>
      </c>
      <c r="AS436" s="18">
        <v>2855.5055000000002</v>
      </c>
      <c r="AT436" s="18">
        <f>Table2[[#This Row],[Total Tax Revenue Generated
Through Current FY]]+Table2[[#This Row],[Total Tax Revenues Generated 
Next FY &amp; After]]</f>
        <v>4653.6257000000005</v>
      </c>
      <c r="AU436" s="18">
        <f>VLOOKUP(A:A,[1]AssistancePivot!$1:$1048576,86,FALSE)</f>
        <v>0</v>
      </c>
      <c r="AV436" s="18">
        <v>0</v>
      </c>
      <c r="AW436" s="18">
        <v>0</v>
      </c>
      <c r="AX436" s="18">
        <v>0</v>
      </c>
      <c r="AY436" s="18">
        <v>0</v>
      </c>
      <c r="AZ436" s="18">
        <v>0</v>
      </c>
      <c r="BA436" s="18">
        <v>0</v>
      </c>
      <c r="BB436" s="18">
        <f>Table2[[#This Row],[MRT Savings
Through Current FY]]+Table2[[#This Row],[MRT Savings
Next FY &amp; After]]</f>
        <v>0</v>
      </c>
      <c r="BC436" s="18">
        <v>0</v>
      </c>
      <c r="BD436" s="18">
        <v>0</v>
      </c>
      <c r="BE436" s="18">
        <v>0</v>
      </c>
      <c r="BF436" s="18">
        <f>Table2[[#This Row],[ST Savings
Through Current FY]]+Table2[[#This Row],[ST Savings
Next FY &amp; After]]</f>
        <v>0</v>
      </c>
      <c r="BG436" s="18">
        <v>0</v>
      </c>
      <c r="BH436" s="18">
        <v>0</v>
      </c>
      <c r="BI436" s="18">
        <v>0</v>
      </c>
      <c r="BJ436" s="18">
        <f>Table2[[#This Row],[Energy Savings
Through Current FY]]+Table2[[#This Row],[Energy Savings
Next FY &amp; After]]</f>
        <v>0</v>
      </c>
      <c r="BK436" s="18">
        <v>2.0815999999999999</v>
      </c>
      <c r="BL436" s="18">
        <v>9.3268000000000004</v>
      </c>
      <c r="BM436" s="18">
        <v>12.7189</v>
      </c>
      <c r="BN436" s="18">
        <f>Table2[[#This Row],[Bond Savings
Through Current FY]]+Table2[[#This Row],[Bond Savings
Next FY &amp; After]]</f>
        <v>22.0457</v>
      </c>
      <c r="BO436" s="18">
        <v>2.0815999999999999</v>
      </c>
      <c r="BP436" s="18">
        <v>9.3268000000000004</v>
      </c>
      <c r="BQ436" s="18">
        <v>12.7189</v>
      </c>
      <c r="BR436" s="18">
        <f>Table2[[#This Row],[Total Savings
Through Current FY]]+Table2[[#This Row],[Total Savings
Next FY &amp; After]]</f>
        <v>22.0457</v>
      </c>
      <c r="BS436" s="18">
        <v>0</v>
      </c>
      <c r="BT436" s="18">
        <v>0</v>
      </c>
      <c r="BU436" s="18">
        <v>0</v>
      </c>
      <c r="BV436" s="18">
        <f>Table2[[#This Row],[Recapture, Cancellation, or Reduction
Through Current FY]]+Table2[[#This Row],[Recapture, Cancellation, or Reduction
Next FY &amp; After]]</f>
        <v>0</v>
      </c>
      <c r="BW436" s="18">
        <v>0</v>
      </c>
      <c r="BX436" s="18">
        <v>0</v>
      </c>
      <c r="BY436" s="18">
        <v>0</v>
      </c>
      <c r="BZ436" s="18">
        <f>Table2[[#This Row],[Penalty Paid
Through Current FY]]+Table2[[#This Row],[Penalty Paid
Next FY &amp; After]]</f>
        <v>0</v>
      </c>
      <c r="CA436" s="18">
        <v>0</v>
      </c>
      <c r="CB436" s="18">
        <v>0</v>
      </c>
      <c r="CC436" s="18">
        <v>0</v>
      </c>
      <c r="CD436" s="18">
        <f>Table2[[#This Row],[Total Recapture &amp; Penalties
Through Current FY]]+Table2[[#This Row],[Total Recapture &amp; Penalties
Next FY &amp; After]]</f>
        <v>0</v>
      </c>
      <c r="CE436" s="18">
        <v>383.79239999999999</v>
      </c>
      <c r="CF436" s="18">
        <v>1788.7934</v>
      </c>
      <c r="CG436" s="18">
        <v>2842.7865999999999</v>
      </c>
      <c r="CH436" s="18">
        <f>Table2[[#This Row],[Total Net Tax Revenue Generated
Through Current FY]]+Table2[[#This Row],[Total Net Tax Revenue Generated
Next FY &amp; After]]</f>
        <v>4631.58</v>
      </c>
      <c r="CI436" s="18">
        <v>0</v>
      </c>
      <c r="CJ436" s="18">
        <v>0</v>
      </c>
      <c r="CK436" s="18">
        <v>0</v>
      </c>
      <c r="CL436" s="18">
        <v>0</v>
      </c>
      <c r="CM436" s="43">
        <v>0</v>
      </c>
      <c r="CN436" s="43">
        <v>0</v>
      </c>
      <c r="CO436" s="43">
        <v>0</v>
      </c>
      <c r="CP436" s="43">
        <v>89</v>
      </c>
      <c r="CQ436" s="43">
        <f>Table2[[#This Row],[Total Number of Industrial Jobs]]+Table2[[#This Row],[Total Number of Restaurant Jobs]]+Table2[[#This Row],[Total Number of Retail Jobs]]+Table2[[#This Row],[Total Number of Other Jobs]]</f>
        <v>89</v>
      </c>
      <c r="CR436" s="43">
        <v>0</v>
      </c>
      <c r="CS436" s="43">
        <v>0</v>
      </c>
      <c r="CT436" s="43">
        <v>0</v>
      </c>
      <c r="CU436" s="43">
        <v>89</v>
      </c>
      <c r="CV436" s="43">
        <f>Table2[[#This Row],[Number of Industrial Jobs Earning a Living Wage or more]]+Table2[[#This Row],[Number of Restaurant Jobs Earning a Living Wage or more]]+Table2[[#This Row],[Number of Retail Jobs Earning a Living Wage or more]]+Table2[[#This Row],[Number of Other Jobs Earning a Living Wage or more]]</f>
        <v>89</v>
      </c>
      <c r="CW436" s="47">
        <v>0</v>
      </c>
      <c r="CX436" s="47">
        <v>0</v>
      </c>
      <c r="CY436" s="47">
        <v>0</v>
      </c>
      <c r="CZ436" s="47">
        <v>100</v>
      </c>
      <c r="DA436" s="42">
        <v>1</v>
      </c>
      <c r="DB436" s="4"/>
      <c r="DE436" s="3"/>
      <c r="DF436" s="4"/>
      <c r="DG436" s="4"/>
      <c r="DH436" s="11"/>
      <c r="DI436" s="3"/>
      <c r="DJ436" s="1"/>
      <c r="DK436" s="1"/>
      <c r="DL436" s="1"/>
    </row>
    <row r="437" spans="1:116" x14ac:dyDescent="0.2">
      <c r="A437" s="12">
        <v>93980</v>
      </c>
      <c r="B437" s="14" t="s">
        <v>795</v>
      </c>
      <c r="C437" s="15" t="s">
        <v>1608</v>
      </c>
      <c r="D437" s="15" t="s">
        <v>797</v>
      </c>
      <c r="E437" s="25" t="s">
        <v>1748</v>
      </c>
      <c r="F437" s="26" t="s">
        <v>477</v>
      </c>
      <c r="G437" s="16">
        <v>9520000</v>
      </c>
      <c r="H437" s="14" t="s">
        <v>91</v>
      </c>
      <c r="I437" s="14" t="s">
        <v>796</v>
      </c>
      <c r="J437" s="12">
        <v>15</v>
      </c>
      <c r="K437" s="14" t="s">
        <v>25</v>
      </c>
      <c r="L437" s="15" t="s">
        <v>1903</v>
      </c>
      <c r="M437" s="15" t="s">
        <v>2095</v>
      </c>
      <c r="N437" s="15">
        <v>14527</v>
      </c>
      <c r="O437" s="15">
        <v>31711</v>
      </c>
      <c r="P437" s="13">
        <v>112</v>
      </c>
      <c r="Q437" s="13">
        <v>0</v>
      </c>
      <c r="R437" s="13">
        <v>0</v>
      </c>
      <c r="S437" s="13">
        <v>0</v>
      </c>
      <c r="T437" s="13">
        <v>2</v>
      </c>
      <c r="U437" s="13">
        <v>0</v>
      </c>
      <c r="V437" s="13">
        <v>89</v>
      </c>
      <c r="W437" s="13">
        <v>0</v>
      </c>
      <c r="X437" s="13">
        <v>0</v>
      </c>
      <c r="Y437" s="13">
        <v>91</v>
      </c>
      <c r="Z437" s="13">
        <v>90</v>
      </c>
      <c r="AA437" s="13">
        <v>78.021978021978029</v>
      </c>
      <c r="AB437" s="13" t="s">
        <v>16</v>
      </c>
      <c r="AC437" s="13" t="s">
        <v>17</v>
      </c>
      <c r="AD437" s="17">
        <v>0</v>
      </c>
      <c r="AE437" s="13">
        <v>0</v>
      </c>
      <c r="AF437" s="13">
        <v>0</v>
      </c>
      <c r="AG437" s="13">
        <v>0</v>
      </c>
      <c r="AH437" s="13">
        <v>0</v>
      </c>
      <c r="AI437" s="18">
        <v>142.47319999999999</v>
      </c>
      <c r="AJ437" s="18">
        <v>1211.0219</v>
      </c>
      <c r="AK437" s="18">
        <v>1447.2692999999999</v>
      </c>
      <c r="AL437" s="27">
        <f>Table2[[#This Row],[Direct Tax Revenue
Through Current FY]]+Table2[[#This Row],[Direct Tax Revenue
Next FY &amp; After]]</f>
        <v>2658.2911999999997</v>
      </c>
      <c r="AM437" s="18">
        <v>279.41390000000001</v>
      </c>
      <c r="AN437" s="18">
        <v>2208.5210999999999</v>
      </c>
      <c r="AO437" s="18">
        <v>2838.3380999999999</v>
      </c>
      <c r="AP437" s="18">
        <f>Table2[[#This Row],[Indirect  &amp; Induced Tax Revenue
Through Current FY]]+Table2[[#This Row],[Indirect  &amp; Induced Tax Revenue
Next FY &amp; After]]</f>
        <v>5046.8591999999999</v>
      </c>
      <c r="AQ437" s="18">
        <v>421.88709999999998</v>
      </c>
      <c r="AR437" s="18">
        <v>3419.5430000000001</v>
      </c>
      <c r="AS437" s="18">
        <v>4285.6073999999999</v>
      </c>
      <c r="AT437" s="18">
        <f>Table2[[#This Row],[Total Tax Revenue Generated
Through Current FY]]+Table2[[#This Row],[Total Tax Revenues Generated 
Next FY &amp; After]]</f>
        <v>7705.1504000000004</v>
      </c>
      <c r="AU437" s="18">
        <f>VLOOKUP(A:A,[1]AssistancePivot!$1:$1048576,86,FALSE)</f>
        <v>0</v>
      </c>
      <c r="AV437" s="18">
        <v>0</v>
      </c>
      <c r="AW437" s="18">
        <v>0</v>
      </c>
      <c r="AX437" s="18">
        <v>0</v>
      </c>
      <c r="AY437" s="18">
        <v>0</v>
      </c>
      <c r="AZ437" s="18">
        <v>159.39089999999999</v>
      </c>
      <c r="BA437" s="18">
        <v>0</v>
      </c>
      <c r="BB437" s="18">
        <f>Table2[[#This Row],[MRT Savings
Through Current FY]]+Table2[[#This Row],[MRT Savings
Next FY &amp; After]]</f>
        <v>159.39089999999999</v>
      </c>
      <c r="BC437" s="18">
        <v>0</v>
      </c>
      <c r="BD437" s="18">
        <v>0</v>
      </c>
      <c r="BE437" s="18">
        <v>0</v>
      </c>
      <c r="BF437" s="18">
        <f>Table2[[#This Row],[ST Savings
Through Current FY]]+Table2[[#This Row],[ST Savings
Next FY &amp; After]]</f>
        <v>0</v>
      </c>
      <c r="BG437" s="18">
        <v>0</v>
      </c>
      <c r="BH437" s="18">
        <v>0</v>
      </c>
      <c r="BI437" s="18">
        <v>0</v>
      </c>
      <c r="BJ437" s="18">
        <f>Table2[[#This Row],[Energy Savings
Through Current FY]]+Table2[[#This Row],[Energy Savings
Next FY &amp; After]]</f>
        <v>0</v>
      </c>
      <c r="BK437" s="18">
        <v>4.6551</v>
      </c>
      <c r="BL437" s="18">
        <v>34.394799999999996</v>
      </c>
      <c r="BM437" s="18">
        <v>33.775100000000002</v>
      </c>
      <c r="BN437" s="18">
        <f>Table2[[#This Row],[Bond Savings
Through Current FY]]+Table2[[#This Row],[Bond Savings
Next FY &amp; After]]</f>
        <v>68.169899999999998</v>
      </c>
      <c r="BO437" s="18">
        <v>4.6551</v>
      </c>
      <c r="BP437" s="18">
        <v>193.78569999999999</v>
      </c>
      <c r="BQ437" s="18">
        <v>33.775100000000002</v>
      </c>
      <c r="BR437" s="18">
        <f>Table2[[#This Row],[Total Savings
Through Current FY]]+Table2[[#This Row],[Total Savings
Next FY &amp; After]]</f>
        <v>227.5608</v>
      </c>
      <c r="BS437" s="18">
        <v>0</v>
      </c>
      <c r="BT437" s="18">
        <v>0</v>
      </c>
      <c r="BU437" s="18">
        <v>0</v>
      </c>
      <c r="BV437" s="18">
        <f>Table2[[#This Row],[Recapture, Cancellation, or Reduction
Through Current FY]]+Table2[[#This Row],[Recapture, Cancellation, or Reduction
Next FY &amp; After]]</f>
        <v>0</v>
      </c>
      <c r="BW437" s="18">
        <v>0</v>
      </c>
      <c r="BX437" s="18">
        <v>0</v>
      </c>
      <c r="BY437" s="18">
        <v>0</v>
      </c>
      <c r="BZ437" s="18">
        <f>Table2[[#This Row],[Penalty Paid
Through Current FY]]+Table2[[#This Row],[Penalty Paid
Next FY &amp; After]]</f>
        <v>0</v>
      </c>
      <c r="CA437" s="18">
        <v>0</v>
      </c>
      <c r="CB437" s="18">
        <v>0</v>
      </c>
      <c r="CC437" s="18">
        <v>0</v>
      </c>
      <c r="CD437" s="18">
        <f>Table2[[#This Row],[Total Recapture &amp; Penalties
Through Current FY]]+Table2[[#This Row],[Total Recapture &amp; Penalties
Next FY &amp; After]]</f>
        <v>0</v>
      </c>
      <c r="CE437" s="18">
        <v>417.23200000000003</v>
      </c>
      <c r="CF437" s="18">
        <v>3225.7573000000002</v>
      </c>
      <c r="CG437" s="18">
        <v>4251.8323</v>
      </c>
      <c r="CH437" s="18">
        <f>Table2[[#This Row],[Total Net Tax Revenue Generated
Through Current FY]]+Table2[[#This Row],[Total Net Tax Revenue Generated
Next FY &amp; After]]</f>
        <v>7477.5896000000002</v>
      </c>
      <c r="CI437" s="18">
        <v>0</v>
      </c>
      <c r="CJ437" s="18">
        <v>0</v>
      </c>
      <c r="CK437" s="18">
        <v>0</v>
      </c>
      <c r="CL437" s="18">
        <v>0</v>
      </c>
      <c r="CM437" s="43">
        <v>0</v>
      </c>
      <c r="CN437" s="43">
        <v>0</v>
      </c>
      <c r="CO437" s="43">
        <v>0</v>
      </c>
      <c r="CP437" s="43">
        <v>91</v>
      </c>
      <c r="CQ437" s="43">
        <f>Table2[[#This Row],[Total Number of Industrial Jobs]]+Table2[[#This Row],[Total Number of Restaurant Jobs]]+Table2[[#This Row],[Total Number of Retail Jobs]]+Table2[[#This Row],[Total Number of Other Jobs]]</f>
        <v>91</v>
      </c>
      <c r="CR437" s="43">
        <v>0</v>
      </c>
      <c r="CS437" s="43">
        <v>0</v>
      </c>
      <c r="CT437" s="43">
        <v>0</v>
      </c>
      <c r="CU437" s="43">
        <v>91</v>
      </c>
      <c r="CV437" s="43">
        <f>Table2[[#This Row],[Number of Industrial Jobs Earning a Living Wage or more]]+Table2[[#This Row],[Number of Restaurant Jobs Earning a Living Wage or more]]+Table2[[#This Row],[Number of Retail Jobs Earning a Living Wage or more]]+Table2[[#This Row],[Number of Other Jobs Earning a Living Wage or more]]</f>
        <v>91</v>
      </c>
      <c r="CW437" s="47">
        <v>0</v>
      </c>
      <c r="CX437" s="47">
        <v>0</v>
      </c>
      <c r="CY437" s="47">
        <v>0</v>
      </c>
      <c r="CZ437" s="47">
        <v>100</v>
      </c>
      <c r="DA437" s="42">
        <v>1</v>
      </c>
      <c r="DB437" s="4"/>
      <c r="DE437" s="3"/>
      <c r="DF437" s="4"/>
      <c r="DG437" s="4"/>
      <c r="DH437" s="11"/>
      <c r="DI437" s="3"/>
      <c r="DJ437" s="1"/>
      <c r="DK437" s="1"/>
      <c r="DL437" s="1"/>
    </row>
    <row r="438" spans="1:116" x14ac:dyDescent="0.2">
      <c r="A438" s="12">
        <v>93803</v>
      </c>
      <c r="B438" s="14" t="s">
        <v>571</v>
      </c>
      <c r="C438" s="15" t="s">
        <v>1509</v>
      </c>
      <c r="D438" s="15" t="s">
        <v>573</v>
      </c>
      <c r="E438" s="25" t="s">
        <v>1662</v>
      </c>
      <c r="F438" s="26" t="s">
        <v>477</v>
      </c>
      <c r="G438" s="16">
        <v>12705000</v>
      </c>
      <c r="H438" s="14" t="s">
        <v>91</v>
      </c>
      <c r="I438" s="14" t="s">
        <v>572</v>
      </c>
      <c r="J438" s="12">
        <v>49</v>
      </c>
      <c r="K438" s="14" t="s">
        <v>106</v>
      </c>
      <c r="L438" s="15" t="s">
        <v>1941</v>
      </c>
      <c r="M438" s="15" t="s">
        <v>1902</v>
      </c>
      <c r="N438" s="15">
        <v>4477898</v>
      </c>
      <c r="O438" s="15">
        <v>825585</v>
      </c>
      <c r="P438" s="13">
        <v>544</v>
      </c>
      <c r="Q438" s="13">
        <v>0</v>
      </c>
      <c r="R438" s="13">
        <v>0</v>
      </c>
      <c r="S438" s="13">
        <v>0</v>
      </c>
      <c r="T438" s="13">
        <v>0</v>
      </c>
      <c r="U438" s="13">
        <v>0</v>
      </c>
      <c r="V438" s="13">
        <v>0</v>
      </c>
      <c r="W438" s="13">
        <v>0</v>
      </c>
      <c r="X438" s="13">
        <v>0</v>
      </c>
      <c r="Y438" s="13">
        <v>0</v>
      </c>
      <c r="Z438" s="13">
        <v>404</v>
      </c>
      <c r="AA438" s="13">
        <v>0</v>
      </c>
      <c r="AB438" s="13">
        <v>0</v>
      </c>
      <c r="AC438" s="13">
        <v>0</v>
      </c>
      <c r="AD438" s="17">
        <v>0</v>
      </c>
      <c r="AE438" s="13">
        <v>0</v>
      </c>
      <c r="AF438" s="13">
        <v>0</v>
      </c>
      <c r="AG438" s="13">
        <v>0</v>
      </c>
      <c r="AH438" s="13">
        <v>0</v>
      </c>
      <c r="AI438" s="18">
        <v>931.44560000000001</v>
      </c>
      <c r="AJ438" s="18">
        <v>7797.7309999999998</v>
      </c>
      <c r="AK438" s="18">
        <v>0</v>
      </c>
      <c r="AL438" s="27">
        <f>Table2[[#This Row],[Direct Tax Revenue
Through Current FY]]+Table2[[#This Row],[Direct Tax Revenue
Next FY &amp; After]]</f>
        <v>7797.7309999999998</v>
      </c>
      <c r="AM438" s="18">
        <v>1618.1771000000001</v>
      </c>
      <c r="AN438" s="18">
        <v>14462.5208</v>
      </c>
      <c r="AO438" s="18">
        <v>0</v>
      </c>
      <c r="AP438" s="18">
        <f>Table2[[#This Row],[Indirect  &amp; Induced Tax Revenue
Through Current FY]]+Table2[[#This Row],[Indirect  &amp; Induced Tax Revenue
Next FY &amp; After]]</f>
        <v>14462.5208</v>
      </c>
      <c r="AQ438" s="18">
        <v>2549.6226999999999</v>
      </c>
      <c r="AR438" s="18">
        <v>22260.251799999998</v>
      </c>
      <c r="AS438" s="18">
        <v>0</v>
      </c>
      <c r="AT438" s="18">
        <f>Table2[[#This Row],[Total Tax Revenue Generated
Through Current FY]]+Table2[[#This Row],[Total Tax Revenues Generated 
Next FY &amp; After]]</f>
        <v>22260.251799999998</v>
      </c>
      <c r="AU438" s="18">
        <f>VLOOKUP(A:A,[1]AssistancePivot!$1:$1048576,86,FALSE)</f>
        <v>0</v>
      </c>
      <c r="AV438" s="18">
        <v>0</v>
      </c>
      <c r="AW438" s="18">
        <v>0</v>
      </c>
      <c r="AX438" s="18">
        <v>0</v>
      </c>
      <c r="AY438" s="18">
        <v>0</v>
      </c>
      <c r="AZ438" s="18">
        <v>370.83199999999999</v>
      </c>
      <c r="BA438" s="18">
        <v>0</v>
      </c>
      <c r="BB438" s="18">
        <f>Table2[[#This Row],[MRT Savings
Through Current FY]]+Table2[[#This Row],[MRT Savings
Next FY &amp; After]]</f>
        <v>370.83199999999999</v>
      </c>
      <c r="BC438" s="18">
        <v>0</v>
      </c>
      <c r="BD438" s="18">
        <v>0</v>
      </c>
      <c r="BE438" s="18">
        <v>0</v>
      </c>
      <c r="BF438" s="18">
        <f>Table2[[#This Row],[ST Savings
Through Current FY]]+Table2[[#This Row],[ST Savings
Next FY &amp; After]]</f>
        <v>0</v>
      </c>
      <c r="BG438" s="18">
        <v>0</v>
      </c>
      <c r="BH438" s="18">
        <v>0</v>
      </c>
      <c r="BI438" s="18">
        <v>0</v>
      </c>
      <c r="BJ438" s="18">
        <f>Table2[[#This Row],[Energy Savings
Through Current FY]]+Table2[[#This Row],[Energy Savings
Next FY &amp; After]]</f>
        <v>0</v>
      </c>
      <c r="BK438" s="18">
        <v>5.3486000000000002</v>
      </c>
      <c r="BL438" s="18">
        <v>74.222399999999993</v>
      </c>
      <c r="BM438" s="18">
        <v>0</v>
      </c>
      <c r="BN438" s="18">
        <f>Table2[[#This Row],[Bond Savings
Through Current FY]]+Table2[[#This Row],[Bond Savings
Next FY &amp; After]]</f>
        <v>74.222399999999993</v>
      </c>
      <c r="BO438" s="18">
        <v>5.3486000000000002</v>
      </c>
      <c r="BP438" s="18">
        <v>445.05439999999999</v>
      </c>
      <c r="BQ438" s="18">
        <v>0</v>
      </c>
      <c r="BR438" s="18">
        <f>Table2[[#This Row],[Total Savings
Through Current FY]]+Table2[[#This Row],[Total Savings
Next FY &amp; After]]</f>
        <v>445.05439999999999</v>
      </c>
      <c r="BS438" s="18">
        <v>0</v>
      </c>
      <c r="BT438" s="18">
        <v>0</v>
      </c>
      <c r="BU438" s="18">
        <v>0</v>
      </c>
      <c r="BV438" s="18">
        <f>Table2[[#This Row],[Recapture, Cancellation, or Reduction
Through Current FY]]+Table2[[#This Row],[Recapture, Cancellation, or Reduction
Next FY &amp; After]]</f>
        <v>0</v>
      </c>
      <c r="BW438" s="18">
        <v>0</v>
      </c>
      <c r="BX438" s="18">
        <v>0</v>
      </c>
      <c r="BY438" s="18">
        <v>0</v>
      </c>
      <c r="BZ438" s="18">
        <f>Table2[[#This Row],[Penalty Paid
Through Current FY]]+Table2[[#This Row],[Penalty Paid
Next FY &amp; After]]</f>
        <v>0</v>
      </c>
      <c r="CA438" s="18">
        <v>0</v>
      </c>
      <c r="CB438" s="18">
        <v>0</v>
      </c>
      <c r="CC438" s="18">
        <v>0</v>
      </c>
      <c r="CD438" s="18">
        <f>Table2[[#This Row],[Total Recapture &amp; Penalties
Through Current FY]]+Table2[[#This Row],[Total Recapture &amp; Penalties
Next FY &amp; After]]</f>
        <v>0</v>
      </c>
      <c r="CE438" s="18">
        <v>2544.2741000000001</v>
      </c>
      <c r="CF438" s="18">
        <v>21815.197400000001</v>
      </c>
      <c r="CG438" s="18">
        <v>0</v>
      </c>
      <c r="CH438" s="18">
        <f>Table2[[#This Row],[Total Net Tax Revenue Generated
Through Current FY]]+Table2[[#This Row],[Total Net Tax Revenue Generated
Next FY &amp; After]]</f>
        <v>21815.197400000001</v>
      </c>
      <c r="CI438" s="18">
        <v>0</v>
      </c>
      <c r="CJ438" s="18">
        <v>0</v>
      </c>
      <c r="CK438" s="18">
        <v>0</v>
      </c>
      <c r="CL438" s="18">
        <v>0</v>
      </c>
      <c r="CM438" s="43"/>
      <c r="CN438" s="43"/>
      <c r="CO438" s="43"/>
      <c r="CP438" s="43"/>
      <c r="CQ438" s="43"/>
      <c r="CR438" s="43"/>
      <c r="CS438" s="43"/>
      <c r="CT438" s="43"/>
      <c r="CU438" s="43"/>
      <c r="CV438" s="43"/>
      <c r="CW438" s="47"/>
      <c r="CX438" s="47"/>
      <c r="CY438" s="47"/>
      <c r="CZ438" s="47"/>
      <c r="DA438" s="42"/>
      <c r="DB438" s="4"/>
      <c r="DE438" s="3"/>
      <c r="DF438" s="4"/>
      <c r="DG438" s="4"/>
      <c r="DH438" s="11"/>
      <c r="DI438" s="3"/>
      <c r="DJ438" s="1"/>
      <c r="DK438" s="1"/>
      <c r="DL438" s="1"/>
    </row>
    <row r="439" spans="1:116" x14ac:dyDescent="0.2">
      <c r="A439" s="12">
        <v>92469</v>
      </c>
      <c r="B439" s="14" t="s">
        <v>124</v>
      </c>
      <c r="C439" s="15" t="s">
        <v>1512</v>
      </c>
      <c r="D439" s="15" t="s">
        <v>126</v>
      </c>
      <c r="E439" s="25" t="s">
        <v>1659</v>
      </c>
      <c r="F439" s="26" t="s">
        <v>13</v>
      </c>
      <c r="G439" s="16">
        <v>1600000</v>
      </c>
      <c r="H439" s="14" t="s">
        <v>22</v>
      </c>
      <c r="I439" s="14" t="s">
        <v>125</v>
      </c>
      <c r="J439" s="12">
        <v>37</v>
      </c>
      <c r="K439" s="14" t="s">
        <v>12</v>
      </c>
      <c r="L439" s="15" t="s">
        <v>1946</v>
      </c>
      <c r="M439" s="15" t="s">
        <v>1902</v>
      </c>
      <c r="N439" s="15">
        <v>97600</v>
      </c>
      <c r="O439" s="15">
        <v>38650</v>
      </c>
      <c r="P439" s="13">
        <v>0</v>
      </c>
      <c r="Q439" s="13">
        <v>13</v>
      </c>
      <c r="R439" s="13">
        <v>0</v>
      </c>
      <c r="S439" s="13">
        <v>0</v>
      </c>
      <c r="T439" s="13">
        <v>0</v>
      </c>
      <c r="U439" s="13">
        <v>0</v>
      </c>
      <c r="V439" s="13">
        <v>52</v>
      </c>
      <c r="W439" s="13">
        <v>0</v>
      </c>
      <c r="X439" s="13">
        <v>0</v>
      </c>
      <c r="Y439" s="13">
        <v>52</v>
      </c>
      <c r="Z439" s="13">
        <v>52</v>
      </c>
      <c r="AA439" s="13">
        <v>86.538461538461547</v>
      </c>
      <c r="AB439" s="13" t="s">
        <v>17</v>
      </c>
      <c r="AC439" s="13" t="s">
        <v>17</v>
      </c>
      <c r="AD439" s="17">
        <v>0</v>
      </c>
      <c r="AE439" s="13">
        <v>0</v>
      </c>
      <c r="AF439" s="13">
        <v>0</v>
      </c>
      <c r="AG439" s="13">
        <v>0</v>
      </c>
      <c r="AH439" s="13">
        <v>0</v>
      </c>
      <c r="AI439" s="18">
        <v>895.90260000000001</v>
      </c>
      <c r="AJ439" s="18">
        <v>6455.1183000000001</v>
      </c>
      <c r="AK439" s="18">
        <v>480.26679999999999</v>
      </c>
      <c r="AL439" s="27">
        <f>Table2[[#This Row],[Direct Tax Revenue
Through Current FY]]+Table2[[#This Row],[Direct Tax Revenue
Next FY &amp; After]]</f>
        <v>6935.3851000000004</v>
      </c>
      <c r="AM439" s="18">
        <v>895.90740000000005</v>
      </c>
      <c r="AN439" s="18">
        <v>5693.3244999999997</v>
      </c>
      <c r="AO439" s="18">
        <v>480.26920000000001</v>
      </c>
      <c r="AP439" s="18">
        <f>Table2[[#This Row],[Indirect  &amp; Induced Tax Revenue
Through Current FY]]+Table2[[#This Row],[Indirect  &amp; Induced Tax Revenue
Next FY &amp; After]]</f>
        <v>6173.5936999999994</v>
      </c>
      <c r="AQ439" s="18">
        <v>1791.81</v>
      </c>
      <c r="AR439" s="18">
        <v>12148.442800000001</v>
      </c>
      <c r="AS439" s="18">
        <v>960.53599999999994</v>
      </c>
      <c r="AT439" s="18">
        <f>Table2[[#This Row],[Total Tax Revenue Generated
Through Current FY]]+Table2[[#This Row],[Total Tax Revenues Generated 
Next FY &amp; After]]</f>
        <v>13108.978800000001</v>
      </c>
      <c r="AU439" s="18">
        <f>VLOOKUP(A:A,[1]AssistancePivot!$1:$1048576,86,FALSE)</f>
        <v>21.629000000000001</v>
      </c>
      <c r="AV439" s="18">
        <v>237.40430000000001</v>
      </c>
      <c r="AW439" s="18">
        <v>11.5946</v>
      </c>
      <c r="AX439" s="18">
        <v>248.99889999999999</v>
      </c>
      <c r="AY439" s="18">
        <v>0</v>
      </c>
      <c r="AZ439" s="18">
        <v>28.071999999999999</v>
      </c>
      <c r="BA439" s="18">
        <v>0</v>
      </c>
      <c r="BB439" s="18">
        <f>Table2[[#This Row],[MRT Savings
Through Current FY]]+Table2[[#This Row],[MRT Savings
Next FY &amp; After]]</f>
        <v>28.071999999999999</v>
      </c>
      <c r="BC439" s="18">
        <v>0</v>
      </c>
      <c r="BD439" s="18">
        <v>0</v>
      </c>
      <c r="BE439" s="18">
        <v>0</v>
      </c>
      <c r="BF439" s="18">
        <f>Table2[[#This Row],[ST Savings
Through Current FY]]+Table2[[#This Row],[ST Savings
Next FY &amp; After]]</f>
        <v>0</v>
      </c>
      <c r="BG439" s="18">
        <v>0</v>
      </c>
      <c r="BH439" s="18">
        <v>0</v>
      </c>
      <c r="BI439" s="18">
        <v>0</v>
      </c>
      <c r="BJ439" s="18">
        <f>Table2[[#This Row],[Energy Savings
Through Current FY]]+Table2[[#This Row],[Energy Savings
Next FY &amp; After]]</f>
        <v>0</v>
      </c>
      <c r="BK439" s="18">
        <v>0</v>
      </c>
      <c r="BL439" s="18">
        <v>0</v>
      </c>
      <c r="BM439" s="18">
        <v>0</v>
      </c>
      <c r="BN439" s="18">
        <f>Table2[[#This Row],[Bond Savings
Through Current FY]]+Table2[[#This Row],[Bond Savings
Next FY &amp; After]]</f>
        <v>0</v>
      </c>
      <c r="BO439" s="18">
        <v>21.629000000000001</v>
      </c>
      <c r="BP439" s="18">
        <v>265.47629999999998</v>
      </c>
      <c r="BQ439" s="18">
        <v>11.5946</v>
      </c>
      <c r="BR439" s="18">
        <f>Table2[[#This Row],[Total Savings
Through Current FY]]+Table2[[#This Row],[Total Savings
Next FY &amp; After]]</f>
        <v>277.07089999999999</v>
      </c>
      <c r="BS439" s="18">
        <v>0</v>
      </c>
      <c r="BT439" s="18">
        <v>0</v>
      </c>
      <c r="BU439" s="18">
        <v>0</v>
      </c>
      <c r="BV439" s="18">
        <f>Table2[[#This Row],[Recapture, Cancellation, or Reduction
Through Current FY]]+Table2[[#This Row],[Recapture, Cancellation, or Reduction
Next FY &amp; After]]</f>
        <v>0</v>
      </c>
      <c r="BW439" s="18">
        <v>0</v>
      </c>
      <c r="BX439" s="18">
        <v>0</v>
      </c>
      <c r="BY439" s="18">
        <v>0</v>
      </c>
      <c r="BZ439" s="18">
        <f>Table2[[#This Row],[Penalty Paid
Through Current FY]]+Table2[[#This Row],[Penalty Paid
Next FY &amp; After]]</f>
        <v>0</v>
      </c>
      <c r="CA439" s="18">
        <v>0</v>
      </c>
      <c r="CB439" s="18">
        <v>0</v>
      </c>
      <c r="CC439" s="18">
        <v>0</v>
      </c>
      <c r="CD439" s="18">
        <f>Table2[[#This Row],[Total Recapture &amp; Penalties
Through Current FY]]+Table2[[#This Row],[Total Recapture &amp; Penalties
Next FY &amp; After]]</f>
        <v>0</v>
      </c>
      <c r="CE439" s="18">
        <v>1770.181</v>
      </c>
      <c r="CF439" s="18">
        <v>11882.9665</v>
      </c>
      <c r="CG439" s="18">
        <v>948.94140000000004</v>
      </c>
      <c r="CH439" s="18">
        <f>Table2[[#This Row],[Total Net Tax Revenue Generated
Through Current FY]]+Table2[[#This Row],[Total Net Tax Revenue Generated
Next FY &amp; After]]</f>
        <v>12831.9079</v>
      </c>
      <c r="CI439" s="18">
        <v>0</v>
      </c>
      <c r="CJ439" s="18">
        <v>0</v>
      </c>
      <c r="CK439" s="18">
        <v>0</v>
      </c>
      <c r="CL439" s="18">
        <v>0</v>
      </c>
      <c r="CM439" s="43">
        <v>0</v>
      </c>
      <c r="CN439" s="43">
        <v>0</v>
      </c>
      <c r="CO439" s="43">
        <v>0</v>
      </c>
      <c r="CP439" s="43">
        <v>52</v>
      </c>
      <c r="CQ439" s="43">
        <f>Table2[[#This Row],[Total Number of Industrial Jobs]]+Table2[[#This Row],[Total Number of Restaurant Jobs]]+Table2[[#This Row],[Total Number of Retail Jobs]]+Table2[[#This Row],[Total Number of Other Jobs]]</f>
        <v>52</v>
      </c>
      <c r="CR439" s="43">
        <v>0</v>
      </c>
      <c r="CS439" s="43">
        <v>0</v>
      </c>
      <c r="CT439" s="43">
        <v>0</v>
      </c>
      <c r="CU439" s="43">
        <v>0</v>
      </c>
      <c r="CV439" s="43">
        <f>Table2[[#This Row],[Number of Industrial Jobs Earning a Living Wage or more]]+Table2[[#This Row],[Number of Restaurant Jobs Earning a Living Wage or more]]+Table2[[#This Row],[Number of Retail Jobs Earning a Living Wage or more]]+Table2[[#This Row],[Number of Other Jobs Earning a Living Wage or more]]</f>
        <v>0</v>
      </c>
      <c r="CW439" s="47">
        <v>0</v>
      </c>
      <c r="CX439" s="47">
        <v>0</v>
      </c>
      <c r="CY439" s="47">
        <v>0</v>
      </c>
      <c r="CZ439" s="47">
        <v>0</v>
      </c>
      <c r="DA439" s="42">
        <v>0</v>
      </c>
      <c r="DB439" s="4"/>
      <c r="DE439" s="3"/>
      <c r="DF439" s="4"/>
      <c r="DG439" s="4"/>
      <c r="DH439" s="11"/>
      <c r="DI439" s="3"/>
      <c r="DJ439" s="1"/>
      <c r="DK439" s="1"/>
      <c r="DL439" s="1"/>
    </row>
    <row r="440" spans="1:116" x14ac:dyDescent="0.2">
      <c r="A440" s="12">
        <v>92935</v>
      </c>
      <c r="B440" s="14" t="s">
        <v>328</v>
      </c>
      <c r="C440" s="15" t="s">
        <v>1491</v>
      </c>
      <c r="D440" s="15" t="s">
        <v>330</v>
      </c>
      <c r="E440" s="25" t="s">
        <v>1675</v>
      </c>
      <c r="F440" s="26" t="s">
        <v>13</v>
      </c>
      <c r="G440" s="16">
        <v>2775000</v>
      </c>
      <c r="H440" s="14" t="s">
        <v>22</v>
      </c>
      <c r="I440" s="14" t="s">
        <v>329</v>
      </c>
      <c r="J440" s="12">
        <v>30</v>
      </c>
      <c r="K440" s="14" t="s">
        <v>20</v>
      </c>
      <c r="L440" s="15" t="s">
        <v>1930</v>
      </c>
      <c r="M440" s="15" t="s">
        <v>1960</v>
      </c>
      <c r="N440" s="15">
        <v>34388</v>
      </c>
      <c r="O440" s="15">
        <v>22859</v>
      </c>
      <c r="P440" s="13">
        <v>0</v>
      </c>
      <c r="Q440" s="13">
        <v>9</v>
      </c>
      <c r="R440" s="13">
        <v>0</v>
      </c>
      <c r="S440" s="13">
        <v>0</v>
      </c>
      <c r="T440" s="13">
        <v>2</v>
      </c>
      <c r="U440" s="13">
        <v>0</v>
      </c>
      <c r="V440" s="13">
        <v>70</v>
      </c>
      <c r="W440" s="13">
        <v>0</v>
      </c>
      <c r="X440" s="13">
        <v>0</v>
      </c>
      <c r="Y440" s="13">
        <v>72</v>
      </c>
      <c r="Z440" s="13">
        <v>71</v>
      </c>
      <c r="AA440" s="13">
        <v>97.222222222222214</v>
      </c>
      <c r="AB440" s="13" t="s">
        <v>16</v>
      </c>
      <c r="AC440" s="13" t="s">
        <v>17</v>
      </c>
      <c r="AD440" s="17">
        <v>0</v>
      </c>
      <c r="AE440" s="13">
        <v>0</v>
      </c>
      <c r="AF440" s="13">
        <v>0</v>
      </c>
      <c r="AG440" s="13">
        <v>0</v>
      </c>
      <c r="AH440" s="13">
        <v>0</v>
      </c>
      <c r="AI440" s="18">
        <v>874.66499999999996</v>
      </c>
      <c r="AJ440" s="18">
        <v>4811.4209000000001</v>
      </c>
      <c r="AK440" s="18">
        <v>1648.3005000000001</v>
      </c>
      <c r="AL440" s="27">
        <f>Table2[[#This Row],[Direct Tax Revenue
Through Current FY]]+Table2[[#This Row],[Direct Tax Revenue
Next FY &amp; After]]</f>
        <v>6459.7214000000004</v>
      </c>
      <c r="AM440" s="18">
        <v>492.858</v>
      </c>
      <c r="AN440" s="18">
        <v>2466.4065999999998</v>
      </c>
      <c r="AO440" s="18">
        <v>928.7876</v>
      </c>
      <c r="AP440" s="18">
        <f>Table2[[#This Row],[Indirect  &amp; Induced Tax Revenue
Through Current FY]]+Table2[[#This Row],[Indirect  &amp; Induced Tax Revenue
Next FY &amp; After]]</f>
        <v>3395.1941999999999</v>
      </c>
      <c r="AQ440" s="18">
        <v>1367.5229999999999</v>
      </c>
      <c r="AR440" s="18">
        <v>7277.8275000000003</v>
      </c>
      <c r="AS440" s="18">
        <v>2577.0880999999999</v>
      </c>
      <c r="AT440" s="18">
        <f>Table2[[#This Row],[Total Tax Revenue Generated
Through Current FY]]+Table2[[#This Row],[Total Tax Revenues Generated 
Next FY &amp; After]]</f>
        <v>9854.9156000000003</v>
      </c>
      <c r="AU440" s="18">
        <f>VLOOKUP(A:A,[1]AssistancePivot!$1:$1048576,86,FALSE)</f>
        <v>31.321400000000001</v>
      </c>
      <c r="AV440" s="18">
        <v>210.00640000000001</v>
      </c>
      <c r="AW440" s="18">
        <v>59.024799999999999</v>
      </c>
      <c r="AX440" s="18">
        <v>269.03120000000001</v>
      </c>
      <c r="AY440" s="18">
        <v>0</v>
      </c>
      <c r="AZ440" s="18">
        <v>41.230800000000002</v>
      </c>
      <c r="BA440" s="18">
        <v>0</v>
      </c>
      <c r="BB440" s="18">
        <f>Table2[[#This Row],[MRT Savings
Through Current FY]]+Table2[[#This Row],[MRT Savings
Next FY &amp; After]]</f>
        <v>41.230800000000002</v>
      </c>
      <c r="BC440" s="18">
        <v>0</v>
      </c>
      <c r="BD440" s="18">
        <v>1.5955999999999999</v>
      </c>
      <c r="BE440" s="18">
        <v>0</v>
      </c>
      <c r="BF440" s="18">
        <f>Table2[[#This Row],[ST Savings
Through Current FY]]+Table2[[#This Row],[ST Savings
Next FY &amp; After]]</f>
        <v>1.5955999999999999</v>
      </c>
      <c r="BG440" s="18">
        <v>0</v>
      </c>
      <c r="BH440" s="18">
        <v>0</v>
      </c>
      <c r="BI440" s="18">
        <v>0</v>
      </c>
      <c r="BJ440" s="18">
        <f>Table2[[#This Row],[Energy Savings
Through Current FY]]+Table2[[#This Row],[Energy Savings
Next FY &amp; After]]</f>
        <v>0</v>
      </c>
      <c r="BK440" s="18">
        <v>0</v>
      </c>
      <c r="BL440" s="18">
        <v>0</v>
      </c>
      <c r="BM440" s="18">
        <v>0</v>
      </c>
      <c r="BN440" s="18">
        <f>Table2[[#This Row],[Bond Savings
Through Current FY]]+Table2[[#This Row],[Bond Savings
Next FY &amp; After]]</f>
        <v>0</v>
      </c>
      <c r="BO440" s="18">
        <v>31.321400000000001</v>
      </c>
      <c r="BP440" s="18">
        <v>252.83279999999999</v>
      </c>
      <c r="BQ440" s="18">
        <v>59.024799999999999</v>
      </c>
      <c r="BR440" s="18">
        <f>Table2[[#This Row],[Total Savings
Through Current FY]]+Table2[[#This Row],[Total Savings
Next FY &amp; After]]</f>
        <v>311.85759999999999</v>
      </c>
      <c r="BS440" s="18">
        <v>0</v>
      </c>
      <c r="BT440" s="18">
        <v>0</v>
      </c>
      <c r="BU440" s="18">
        <v>0</v>
      </c>
      <c r="BV440" s="18">
        <f>Table2[[#This Row],[Recapture, Cancellation, or Reduction
Through Current FY]]+Table2[[#This Row],[Recapture, Cancellation, or Reduction
Next FY &amp; After]]</f>
        <v>0</v>
      </c>
      <c r="BW440" s="18">
        <v>0</v>
      </c>
      <c r="BX440" s="18">
        <v>0</v>
      </c>
      <c r="BY440" s="18">
        <v>0</v>
      </c>
      <c r="BZ440" s="18">
        <f>Table2[[#This Row],[Penalty Paid
Through Current FY]]+Table2[[#This Row],[Penalty Paid
Next FY &amp; After]]</f>
        <v>0</v>
      </c>
      <c r="CA440" s="18">
        <v>0</v>
      </c>
      <c r="CB440" s="18">
        <v>0</v>
      </c>
      <c r="CC440" s="18">
        <v>0</v>
      </c>
      <c r="CD440" s="18">
        <f>Table2[[#This Row],[Total Recapture &amp; Penalties
Through Current FY]]+Table2[[#This Row],[Total Recapture &amp; Penalties
Next FY &amp; After]]</f>
        <v>0</v>
      </c>
      <c r="CE440" s="18">
        <v>1336.2016000000001</v>
      </c>
      <c r="CF440" s="18">
        <v>7024.9947000000002</v>
      </c>
      <c r="CG440" s="18">
        <v>2518.0632999999998</v>
      </c>
      <c r="CH440" s="18">
        <f>Table2[[#This Row],[Total Net Tax Revenue Generated
Through Current FY]]+Table2[[#This Row],[Total Net Tax Revenue Generated
Next FY &amp; After]]</f>
        <v>9543.0580000000009</v>
      </c>
      <c r="CI440" s="18">
        <v>0</v>
      </c>
      <c r="CJ440" s="18">
        <v>0</v>
      </c>
      <c r="CK440" s="18">
        <v>0</v>
      </c>
      <c r="CL440" s="18">
        <v>0</v>
      </c>
      <c r="CM440" s="43">
        <v>72</v>
      </c>
      <c r="CN440" s="43">
        <v>0</v>
      </c>
      <c r="CO440" s="43">
        <v>0</v>
      </c>
      <c r="CP440" s="43">
        <v>0</v>
      </c>
      <c r="CQ440" s="43">
        <f>Table2[[#This Row],[Total Number of Industrial Jobs]]+Table2[[#This Row],[Total Number of Restaurant Jobs]]+Table2[[#This Row],[Total Number of Retail Jobs]]+Table2[[#This Row],[Total Number of Other Jobs]]</f>
        <v>72</v>
      </c>
      <c r="CR440" s="43">
        <v>72</v>
      </c>
      <c r="CS440" s="43">
        <v>0</v>
      </c>
      <c r="CT440" s="43">
        <v>0</v>
      </c>
      <c r="CU440" s="43">
        <v>0</v>
      </c>
      <c r="CV440" s="43">
        <f>Table2[[#This Row],[Number of Industrial Jobs Earning a Living Wage or more]]+Table2[[#This Row],[Number of Restaurant Jobs Earning a Living Wage or more]]+Table2[[#This Row],[Number of Retail Jobs Earning a Living Wage or more]]+Table2[[#This Row],[Number of Other Jobs Earning a Living Wage or more]]</f>
        <v>72</v>
      </c>
      <c r="CW440" s="47">
        <v>100</v>
      </c>
      <c r="CX440" s="47">
        <v>0</v>
      </c>
      <c r="CY440" s="47">
        <v>0</v>
      </c>
      <c r="CZ440" s="47">
        <v>0</v>
      </c>
      <c r="DA440" s="42">
        <v>1</v>
      </c>
      <c r="DB440" s="4"/>
      <c r="DE440" s="3"/>
      <c r="DF440" s="4"/>
      <c r="DG440" s="4"/>
      <c r="DH440" s="11"/>
      <c r="DI440" s="3"/>
      <c r="DJ440" s="1"/>
      <c r="DK440" s="1"/>
      <c r="DL440" s="1"/>
    </row>
    <row r="441" spans="1:116" x14ac:dyDescent="0.2">
      <c r="A441" s="12">
        <v>93981</v>
      </c>
      <c r="B441" s="14" t="s">
        <v>798</v>
      </c>
      <c r="C441" s="15" t="s">
        <v>1511</v>
      </c>
      <c r="D441" s="15" t="s">
        <v>800</v>
      </c>
      <c r="E441" s="25" t="s">
        <v>1743</v>
      </c>
      <c r="F441" s="26" t="s">
        <v>13</v>
      </c>
      <c r="G441" s="16">
        <v>9610000</v>
      </c>
      <c r="H441" s="14" t="s">
        <v>22</v>
      </c>
      <c r="I441" s="14" t="s">
        <v>799</v>
      </c>
      <c r="J441" s="12">
        <v>34</v>
      </c>
      <c r="K441" s="14" t="s">
        <v>20</v>
      </c>
      <c r="L441" s="15" t="s">
        <v>2049</v>
      </c>
      <c r="M441" s="15" t="s">
        <v>1948</v>
      </c>
      <c r="N441" s="15">
        <v>26273</v>
      </c>
      <c r="O441" s="15">
        <v>55860</v>
      </c>
      <c r="P441" s="13">
        <v>19</v>
      </c>
      <c r="Q441" s="13">
        <v>12</v>
      </c>
      <c r="R441" s="13">
        <v>0</v>
      </c>
      <c r="S441" s="13">
        <v>2</v>
      </c>
      <c r="T441" s="13">
        <v>10</v>
      </c>
      <c r="U441" s="13">
        <v>2</v>
      </c>
      <c r="V441" s="13">
        <v>58</v>
      </c>
      <c r="W441" s="13">
        <v>0</v>
      </c>
      <c r="X441" s="13">
        <v>0</v>
      </c>
      <c r="Y441" s="13">
        <v>72</v>
      </c>
      <c r="Z441" s="13">
        <v>66</v>
      </c>
      <c r="AA441" s="13">
        <v>70.833333333333343</v>
      </c>
      <c r="AB441" s="13" t="s">
        <v>16</v>
      </c>
      <c r="AC441" s="13" t="s">
        <v>17</v>
      </c>
      <c r="AD441" s="17">
        <v>0</v>
      </c>
      <c r="AE441" s="13">
        <v>0</v>
      </c>
      <c r="AF441" s="13">
        <v>0</v>
      </c>
      <c r="AG441" s="13">
        <v>0</v>
      </c>
      <c r="AH441" s="13">
        <v>0</v>
      </c>
      <c r="AI441" s="18">
        <v>1013.9102</v>
      </c>
      <c r="AJ441" s="18">
        <v>5606.5194000000001</v>
      </c>
      <c r="AK441" s="18">
        <v>8840.1712000000007</v>
      </c>
      <c r="AL441" s="27">
        <f>Table2[[#This Row],[Direct Tax Revenue
Through Current FY]]+Table2[[#This Row],[Direct Tax Revenue
Next FY &amp; After]]</f>
        <v>14446.690600000002</v>
      </c>
      <c r="AM441" s="18">
        <v>658.66719999999998</v>
      </c>
      <c r="AN441" s="18">
        <v>3754.6505999999999</v>
      </c>
      <c r="AO441" s="18">
        <v>5742.8468000000003</v>
      </c>
      <c r="AP441" s="18">
        <f>Table2[[#This Row],[Indirect  &amp; Induced Tax Revenue
Through Current FY]]+Table2[[#This Row],[Indirect  &amp; Induced Tax Revenue
Next FY &amp; After]]</f>
        <v>9497.4974000000002</v>
      </c>
      <c r="AQ441" s="18">
        <v>1672.5773999999999</v>
      </c>
      <c r="AR441" s="18">
        <v>9361.17</v>
      </c>
      <c r="AS441" s="18">
        <v>14583.018</v>
      </c>
      <c r="AT441" s="18">
        <f>Table2[[#This Row],[Total Tax Revenue Generated
Through Current FY]]+Table2[[#This Row],[Total Tax Revenues Generated 
Next FY &amp; After]]</f>
        <v>23944.188000000002</v>
      </c>
      <c r="AU441" s="18">
        <f>VLOOKUP(A:A,[1]AssistancePivot!$1:$1048576,86,FALSE)</f>
        <v>85.194100000000006</v>
      </c>
      <c r="AV441" s="18">
        <v>323.89010000000002</v>
      </c>
      <c r="AW441" s="18">
        <v>742.79880000000003</v>
      </c>
      <c r="AX441" s="18">
        <v>1066.6889000000001</v>
      </c>
      <c r="AY441" s="18">
        <v>0</v>
      </c>
      <c r="AZ441" s="18">
        <v>69.000200000000007</v>
      </c>
      <c r="BA441" s="18">
        <v>0</v>
      </c>
      <c r="BB441" s="18">
        <f>Table2[[#This Row],[MRT Savings
Through Current FY]]+Table2[[#This Row],[MRT Savings
Next FY &amp; After]]</f>
        <v>69.000200000000007</v>
      </c>
      <c r="BC441" s="18">
        <v>0</v>
      </c>
      <c r="BD441" s="18">
        <v>61.833399999999997</v>
      </c>
      <c r="BE441" s="18">
        <v>0</v>
      </c>
      <c r="BF441" s="18">
        <f>Table2[[#This Row],[ST Savings
Through Current FY]]+Table2[[#This Row],[ST Savings
Next FY &amp; After]]</f>
        <v>61.833399999999997</v>
      </c>
      <c r="BG441" s="18">
        <v>0</v>
      </c>
      <c r="BH441" s="18">
        <v>0</v>
      </c>
      <c r="BI441" s="18">
        <v>0</v>
      </c>
      <c r="BJ441" s="18">
        <f>Table2[[#This Row],[Energy Savings
Through Current FY]]+Table2[[#This Row],[Energy Savings
Next FY &amp; After]]</f>
        <v>0</v>
      </c>
      <c r="BK441" s="18">
        <v>0</v>
      </c>
      <c r="BL441" s="18">
        <v>0</v>
      </c>
      <c r="BM441" s="18">
        <v>0</v>
      </c>
      <c r="BN441" s="18">
        <f>Table2[[#This Row],[Bond Savings
Through Current FY]]+Table2[[#This Row],[Bond Savings
Next FY &amp; After]]</f>
        <v>0</v>
      </c>
      <c r="BO441" s="18">
        <v>85.194100000000006</v>
      </c>
      <c r="BP441" s="18">
        <v>454.72370000000001</v>
      </c>
      <c r="BQ441" s="18">
        <v>742.79880000000003</v>
      </c>
      <c r="BR441" s="18">
        <f>Table2[[#This Row],[Total Savings
Through Current FY]]+Table2[[#This Row],[Total Savings
Next FY &amp; After]]</f>
        <v>1197.5225</v>
      </c>
      <c r="BS441" s="18">
        <v>0</v>
      </c>
      <c r="BT441" s="18">
        <v>49.450800000000001</v>
      </c>
      <c r="BU441" s="18">
        <v>0</v>
      </c>
      <c r="BV441" s="18">
        <f>Table2[[#This Row],[Recapture, Cancellation, or Reduction
Through Current FY]]+Table2[[#This Row],[Recapture, Cancellation, or Reduction
Next FY &amp; After]]</f>
        <v>49.450800000000001</v>
      </c>
      <c r="BW441" s="18">
        <v>0</v>
      </c>
      <c r="BX441" s="18">
        <v>0</v>
      </c>
      <c r="BY441" s="18">
        <v>0</v>
      </c>
      <c r="BZ441" s="18">
        <f>Table2[[#This Row],[Penalty Paid
Through Current FY]]+Table2[[#This Row],[Penalty Paid
Next FY &amp; After]]</f>
        <v>0</v>
      </c>
      <c r="CA441" s="18">
        <v>0</v>
      </c>
      <c r="CB441" s="18">
        <v>49.450800000000001</v>
      </c>
      <c r="CC441" s="18">
        <v>0</v>
      </c>
      <c r="CD441" s="18">
        <f>Table2[[#This Row],[Total Recapture &amp; Penalties
Through Current FY]]+Table2[[#This Row],[Total Recapture &amp; Penalties
Next FY &amp; After]]</f>
        <v>49.450800000000001</v>
      </c>
      <c r="CE441" s="18">
        <v>1587.3833</v>
      </c>
      <c r="CF441" s="18">
        <v>8955.8971000000001</v>
      </c>
      <c r="CG441" s="18">
        <v>13840.2192</v>
      </c>
      <c r="CH441" s="18">
        <f>Table2[[#This Row],[Total Net Tax Revenue Generated
Through Current FY]]+Table2[[#This Row],[Total Net Tax Revenue Generated
Next FY &amp; After]]</f>
        <v>22796.116300000002</v>
      </c>
      <c r="CI441" s="18">
        <v>0</v>
      </c>
      <c r="CJ441" s="18">
        <v>0</v>
      </c>
      <c r="CK441" s="18">
        <v>0</v>
      </c>
      <c r="CL441" s="18">
        <v>0</v>
      </c>
      <c r="CM441" s="43">
        <v>72</v>
      </c>
      <c r="CN441" s="43">
        <v>0</v>
      </c>
      <c r="CO441" s="43">
        <v>0</v>
      </c>
      <c r="CP441" s="43">
        <v>0</v>
      </c>
      <c r="CQ441" s="43">
        <f>Table2[[#This Row],[Total Number of Industrial Jobs]]+Table2[[#This Row],[Total Number of Restaurant Jobs]]+Table2[[#This Row],[Total Number of Retail Jobs]]+Table2[[#This Row],[Total Number of Other Jobs]]</f>
        <v>72</v>
      </c>
      <c r="CR441" s="43">
        <v>72</v>
      </c>
      <c r="CS441" s="43">
        <v>0</v>
      </c>
      <c r="CT441" s="43">
        <v>0</v>
      </c>
      <c r="CU441" s="43">
        <v>0</v>
      </c>
      <c r="CV441" s="43">
        <f>Table2[[#This Row],[Number of Industrial Jobs Earning a Living Wage or more]]+Table2[[#This Row],[Number of Restaurant Jobs Earning a Living Wage or more]]+Table2[[#This Row],[Number of Retail Jobs Earning a Living Wage or more]]+Table2[[#This Row],[Number of Other Jobs Earning a Living Wage or more]]</f>
        <v>72</v>
      </c>
      <c r="CW441" s="47">
        <v>100</v>
      </c>
      <c r="CX441" s="47">
        <v>0</v>
      </c>
      <c r="CY441" s="47">
        <v>0</v>
      </c>
      <c r="CZ441" s="47">
        <v>0</v>
      </c>
      <c r="DA441" s="42">
        <v>1</v>
      </c>
      <c r="DB441" s="4"/>
      <c r="DE441" s="3"/>
      <c r="DF441" s="4"/>
      <c r="DG441" s="4"/>
      <c r="DH441" s="11"/>
      <c r="DI441" s="3"/>
      <c r="DJ441" s="1"/>
      <c r="DK441" s="1"/>
      <c r="DL441" s="1"/>
    </row>
    <row r="442" spans="1:116" x14ac:dyDescent="0.2">
      <c r="A442" s="12">
        <v>94194</v>
      </c>
      <c r="B442" s="14" t="s">
        <v>1179</v>
      </c>
      <c r="C442" s="15" t="s">
        <v>1580</v>
      </c>
      <c r="D442" s="15" t="s">
        <v>1178</v>
      </c>
      <c r="E442" s="25" t="s">
        <v>1720</v>
      </c>
      <c r="F442" s="26" t="s">
        <v>395</v>
      </c>
      <c r="G442" s="16">
        <v>0</v>
      </c>
      <c r="H442" s="14" t="s">
        <v>15</v>
      </c>
      <c r="I442" s="14" t="s">
        <v>815</v>
      </c>
      <c r="J442" s="12">
        <v>3</v>
      </c>
      <c r="K442" s="14" t="s">
        <v>94</v>
      </c>
      <c r="L442" s="15" t="s">
        <v>2188</v>
      </c>
      <c r="M442" s="15" t="s">
        <v>2382</v>
      </c>
      <c r="N442" s="15">
        <v>0</v>
      </c>
      <c r="O442" s="15">
        <v>353527</v>
      </c>
      <c r="P442" s="13">
        <v>0</v>
      </c>
      <c r="Q442" s="13">
        <v>0</v>
      </c>
      <c r="R442" s="13">
        <v>0</v>
      </c>
      <c r="S442" s="13">
        <v>0</v>
      </c>
      <c r="T442" s="13">
        <v>28</v>
      </c>
      <c r="U442" s="13">
        <v>0</v>
      </c>
      <c r="V442" s="13">
        <v>4252</v>
      </c>
      <c r="W442" s="13">
        <v>0</v>
      </c>
      <c r="X442" s="13">
        <v>0</v>
      </c>
      <c r="Y442" s="13">
        <v>4280</v>
      </c>
      <c r="Z442" s="13">
        <v>4266</v>
      </c>
      <c r="AA442" s="13">
        <v>24.27570093457944</v>
      </c>
      <c r="AB442" s="13" t="s">
        <v>16</v>
      </c>
      <c r="AC442" s="13" t="s">
        <v>16</v>
      </c>
      <c r="AD442" s="17">
        <v>3517</v>
      </c>
      <c r="AE442" s="13">
        <v>28</v>
      </c>
      <c r="AF442" s="13">
        <v>86</v>
      </c>
      <c r="AG442" s="13">
        <v>38</v>
      </c>
      <c r="AH442" s="13">
        <v>611</v>
      </c>
      <c r="AI442" s="18">
        <v>26946.462299999999</v>
      </c>
      <c r="AJ442" s="18">
        <v>91669.335000000006</v>
      </c>
      <c r="AK442" s="18">
        <v>370648.68890000001</v>
      </c>
      <c r="AL442" s="27">
        <f>Table2[[#This Row],[Direct Tax Revenue
Through Current FY]]+Table2[[#This Row],[Direct Tax Revenue
Next FY &amp; After]]</f>
        <v>462318.02390000003</v>
      </c>
      <c r="AM442" s="18">
        <v>12976.069799999999</v>
      </c>
      <c r="AN442" s="18">
        <v>49968.749100000001</v>
      </c>
      <c r="AO442" s="18">
        <v>178485.8855</v>
      </c>
      <c r="AP442" s="18">
        <f>Table2[[#This Row],[Indirect  &amp; Induced Tax Revenue
Through Current FY]]+Table2[[#This Row],[Indirect  &amp; Induced Tax Revenue
Next FY &amp; After]]</f>
        <v>228454.63459999999</v>
      </c>
      <c r="AQ442" s="18">
        <v>39922.532099999997</v>
      </c>
      <c r="AR442" s="18">
        <v>141638.08410000001</v>
      </c>
      <c r="AS442" s="18">
        <v>549134.57440000004</v>
      </c>
      <c r="AT442" s="18">
        <f>Table2[[#This Row],[Total Tax Revenue Generated
Through Current FY]]+Table2[[#This Row],[Total Tax Revenues Generated 
Next FY &amp; After]]</f>
        <v>690772.65850000002</v>
      </c>
      <c r="AU442" s="18">
        <f>VLOOKUP(A:A,[1]AssistancePivot!$1:$1048576,86,FALSE)</f>
        <v>4259.1130000000003</v>
      </c>
      <c r="AV442" s="18">
        <v>9871.1155999999992</v>
      </c>
      <c r="AW442" s="18">
        <v>58584.116399999999</v>
      </c>
      <c r="AX442" s="18">
        <v>68455.232000000004</v>
      </c>
      <c r="AY442" s="18">
        <v>0</v>
      </c>
      <c r="AZ442" s="18">
        <v>0</v>
      </c>
      <c r="BA442" s="18">
        <v>0</v>
      </c>
      <c r="BB442" s="18">
        <f>Table2[[#This Row],[MRT Savings
Through Current FY]]+Table2[[#This Row],[MRT Savings
Next FY &amp; After]]</f>
        <v>0</v>
      </c>
      <c r="BC442" s="18">
        <v>0</v>
      </c>
      <c r="BD442" s="18">
        <v>0</v>
      </c>
      <c r="BE442" s="18">
        <v>0</v>
      </c>
      <c r="BF442" s="18">
        <f>Table2[[#This Row],[ST Savings
Through Current FY]]+Table2[[#This Row],[ST Savings
Next FY &amp; After]]</f>
        <v>0</v>
      </c>
      <c r="BG442" s="18">
        <v>0</v>
      </c>
      <c r="BH442" s="18">
        <v>0</v>
      </c>
      <c r="BI442" s="18">
        <v>0</v>
      </c>
      <c r="BJ442" s="18">
        <f>Table2[[#This Row],[Energy Savings
Through Current FY]]+Table2[[#This Row],[Energy Savings
Next FY &amp; After]]</f>
        <v>0</v>
      </c>
      <c r="BK442" s="18">
        <v>0</v>
      </c>
      <c r="BL442" s="18">
        <v>0</v>
      </c>
      <c r="BM442" s="18">
        <v>0</v>
      </c>
      <c r="BN442" s="18">
        <f>Table2[[#This Row],[Bond Savings
Through Current FY]]+Table2[[#This Row],[Bond Savings
Next FY &amp; After]]</f>
        <v>0</v>
      </c>
      <c r="BO442" s="18">
        <v>4259.1130000000003</v>
      </c>
      <c r="BP442" s="18">
        <v>9871.1155999999992</v>
      </c>
      <c r="BQ442" s="18">
        <v>58584.116399999999</v>
      </c>
      <c r="BR442" s="18">
        <f>Table2[[#This Row],[Total Savings
Through Current FY]]+Table2[[#This Row],[Total Savings
Next FY &amp; After]]</f>
        <v>68455.232000000004</v>
      </c>
      <c r="BS442" s="18">
        <v>0</v>
      </c>
      <c r="BT442" s="18">
        <v>0</v>
      </c>
      <c r="BU442" s="18">
        <v>0</v>
      </c>
      <c r="BV442" s="18">
        <f>Table2[[#This Row],[Recapture, Cancellation, or Reduction
Through Current FY]]+Table2[[#This Row],[Recapture, Cancellation, or Reduction
Next FY &amp; After]]</f>
        <v>0</v>
      </c>
      <c r="BW442" s="18">
        <v>0</v>
      </c>
      <c r="BX442" s="18">
        <v>0</v>
      </c>
      <c r="BY442" s="18">
        <v>0</v>
      </c>
      <c r="BZ442" s="18">
        <f>Table2[[#This Row],[Penalty Paid
Through Current FY]]+Table2[[#This Row],[Penalty Paid
Next FY &amp; After]]</f>
        <v>0</v>
      </c>
      <c r="CA442" s="18">
        <v>0</v>
      </c>
      <c r="CB442" s="18">
        <v>0</v>
      </c>
      <c r="CC442" s="18">
        <v>0</v>
      </c>
      <c r="CD442" s="18">
        <f>Table2[[#This Row],[Total Recapture &amp; Penalties
Through Current FY]]+Table2[[#This Row],[Total Recapture &amp; Penalties
Next FY &amp; After]]</f>
        <v>0</v>
      </c>
      <c r="CE442" s="18">
        <v>35663.419099999999</v>
      </c>
      <c r="CF442" s="18">
        <v>131766.96849999999</v>
      </c>
      <c r="CG442" s="18">
        <v>490550.45799999998</v>
      </c>
      <c r="CH442" s="18">
        <f>Table2[[#This Row],[Total Net Tax Revenue Generated
Through Current FY]]+Table2[[#This Row],[Total Net Tax Revenue Generated
Next FY &amp; After]]</f>
        <v>622317.42649999994</v>
      </c>
      <c r="CI442" s="18">
        <v>0</v>
      </c>
      <c r="CJ442" s="18">
        <v>0</v>
      </c>
      <c r="CK442" s="18">
        <v>0</v>
      </c>
      <c r="CL442" s="18">
        <v>0</v>
      </c>
      <c r="CM442" s="43">
        <v>0</v>
      </c>
      <c r="CN442" s="43">
        <v>0</v>
      </c>
      <c r="CO442" s="43">
        <v>0</v>
      </c>
      <c r="CP442" s="43">
        <v>0</v>
      </c>
      <c r="CQ442" s="43">
        <f>Table2[[#This Row],[Total Number of Industrial Jobs]]+Table2[[#This Row],[Total Number of Restaurant Jobs]]+Table2[[#This Row],[Total Number of Retail Jobs]]+Table2[[#This Row],[Total Number of Other Jobs]]</f>
        <v>0</v>
      </c>
      <c r="CR442" s="43">
        <v>0</v>
      </c>
      <c r="CS442" s="43">
        <v>0</v>
      </c>
      <c r="CT442" s="43">
        <v>0</v>
      </c>
      <c r="CU442" s="43">
        <v>0</v>
      </c>
      <c r="CV442" s="43">
        <f>Table2[[#This Row],[Number of Industrial Jobs Earning a Living Wage or more]]+Table2[[#This Row],[Number of Restaurant Jobs Earning a Living Wage or more]]+Table2[[#This Row],[Number of Retail Jobs Earning a Living Wage or more]]+Table2[[#This Row],[Number of Other Jobs Earning a Living Wage or more]]</f>
        <v>0</v>
      </c>
      <c r="CW442" s="47">
        <v>0</v>
      </c>
      <c r="CX442" s="47">
        <v>0</v>
      </c>
      <c r="CY442" s="47">
        <v>0</v>
      </c>
      <c r="CZ442" s="47">
        <v>0</v>
      </c>
      <c r="DA442" s="42"/>
      <c r="DB442" s="4"/>
      <c r="DE442" s="3"/>
      <c r="DF442" s="4"/>
      <c r="DG442" s="4"/>
      <c r="DH442" s="11"/>
      <c r="DI442" s="3"/>
      <c r="DJ442" s="1"/>
      <c r="DK442" s="1"/>
      <c r="DL442" s="1"/>
    </row>
    <row r="443" spans="1:116" x14ac:dyDescent="0.2">
      <c r="A443" s="12">
        <v>93380</v>
      </c>
      <c r="B443" s="14" t="s">
        <v>537</v>
      </c>
      <c r="C443" s="15" t="s">
        <v>1601</v>
      </c>
      <c r="D443" s="15" t="s">
        <v>540</v>
      </c>
      <c r="E443" s="25" t="s">
        <v>1706</v>
      </c>
      <c r="F443" s="26" t="s">
        <v>539</v>
      </c>
      <c r="G443" s="16">
        <v>11450000</v>
      </c>
      <c r="H443" s="14" t="s">
        <v>22</v>
      </c>
      <c r="I443" s="14" t="s">
        <v>538</v>
      </c>
      <c r="J443" s="12">
        <v>15</v>
      </c>
      <c r="K443" s="14" t="s">
        <v>25</v>
      </c>
      <c r="L443" s="15" t="s">
        <v>2143</v>
      </c>
      <c r="M443" s="15" t="s">
        <v>1948</v>
      </c>
      <c r="N443" s="15">
        <v>74661</v>
      </c>
      <c r="O443" s="15">
        <v>57556</v>
      </c>
      <c r="P443" s="13">
        <v>0</v>
      </c>
      <c r="Q443" s="13">
        <v>32</v>
      </c>
      <c r="R443" s="13">
        <v>0</v>
      </c>
      <c r="S443" s="13">
        <v>0</v>
      </c>
      <c r="T443" s="13">
        <v>106</v>
      </c>
      <c r="U443" s="13">
        <v>0</v>
      </c>
      <c r="V443" s="13">
        <v>44</v>
      </c>
      <c r="W443" s="13">
        <v>0</v>
      </c>
      <c r="X443" s="13">
        <v>0</v>
      </c>
      <c r="Y443" s="13">
        <v>150</v>
      </c>
      <c r="Z443" s="13">
        <v>97</v>
      </c>
      <c r="AA443" s="13">
        <v>97.333333333333343</v>
      </c>
      <c r="AB443" s="13" t="s">
        <v>16</v>
      </c>
      <c r="AC443" s="13" t="s">
        <v>17</v>
      </c>
      <c r="AD443" s="17">
        <v>0</v>
      </c>
      <c r="AE443" s="13">
        <v>0</v>
      </c>
      <c r="AF443" s="13">
        <v>0</v>
      </c>
      <c r="AG443" s="13">
        <v>0</v>
      </c>
      <c r="AH443" s="13">
        <v>0</v>
      </c>
      <c r="AI443" s="18">
        <v>641.29690000000005</v>
      </c>
      <c r="AJ443" s="18">
        <v>5193.5131000000001</v>
      </c>
      <c r="AK443" s="18">
        <v>3583.0210000000002</v>
      </c>
      <c r="AL443" s="27">
        <f>Table2[[#This Row],[Direct Tax Revenue
Through Current FY]]+Table2[[#This Row],[Direct Tax Revenue
Next FY &amp; After]]</f>
        <v>8776.5341000000008</v>
      </c>
      <c r="AM443" s="18">
        <v>308.69799999999998</v>
      </c>
      <c r="AN443" s="18">
        <v>3213.7024999999999</v>
      </c>
      <c r="AO443" s="18">
        <v>1724.7428</v>
      </c>
      <c r="AP443" s="18">
        <f>Table2[[#This Row],[Indirect  &amp; Induced Tax Revenue
Through Current FY]]+Table2[[#This Row],[Indirect  &amp; Induced Tax Revenue
Next FY &amp; After]]</f>
        <v>4938.4452999999994</v>
      </c>
      <c r="AQ443" s="18">
        <v>949.99490000000003</v>
      </c>
      <c r="AR443" s="18">
        <v>8407.2155999999995</v>
      </c>
      <c r="AS443" s="18">
        <v>5307.7637999999997</v>
      </c>
      <c r="AT443" s="18">
        <f>Table2[[#This Row],[Total Tax Revenue Generated
Through Current FY]]+Table2[[#This Row],[Total Tax Revenues Generated 
Next FY &amp; After]]</f>
        <v>13714.9794</v>
      </c>
      <c r="AU443" s="18">
        <f>VLOOKUP(A:A,[1]AssistancePivot!$1:$1048576,86,FALSE)</f>
        <v>250.02420000000001</v>
      </c>
      <c r="AV443" s="18">
        <v>1093.8547000000001</v>
      </c>
      <c r="AW443" s="18">
        <v>1396.9215999999999</v>
      </c>
      <c r="AX443" s="18">
        <v>2490.7763</v>
      </c>
      <c r="AY443" s="18">
        <v>0</v>
      </c>
      <c r="AZ443" s="18">
        <v>99.145200000000003</v>
      </c>
      <c r="BA443" s="18">
        <v>0</v>
      </c>
      <c r="BB443" s="18">
        <f>Table2[[#This Row],[MRT Savings
Through Current FY]]+Table2[[#This Row],[MRT Savings
Next FY &amp; After]]</f>
        <v>99.145200000000003</v>
      </c>
      <c r="BC443" s="18">
        <v>0</v>
      </c>
      <c r="BD443" s="18">
        <v>180.20400000000001</v>
      </c>
      <c r="BE443" s="18">
        <v>0</v>
      </c>
      <c r="BF443" s="18">
        <f>Table2[[#This Row],[ST Savings
Through Current FY]]+Table2[[#This Row],[ST Savings
Next FY &amp; After]]</f>
        <v>180.20400000000001</v>
      </c>
      <c r="BG443" s="18">
        <v>0</v>
      </c>
      <c r="BH443" s="18">
        <v>0</v>
      </c>
      <c r="BI443" s="18">
        <v>0</v>
      </c>
      <c r="BJ443" s="18">
        <f>Table2[[#This Row],[Energy Savings
Through Current FY]]+Table2[[#This Row],[Energy Savings
Next FY &amp; After]]</f>
        <v>0</v>
      </c>
      <c r="BK443" s="18">
        <v>0</v>
      </c>
      <c r="BL443" s="18">
        <v>0</v>
      </c>
      <c r="BM443" s="18">
        <v>0</v>
      </c>
      <c r="BN443" s="18">
        <f>Table2[[#This Row],[Bond Savings
Through Current FY]]+Table2[[#This Row],[Bond Savings
Next FY &amp; After]]</f>
        <v>0</v>
      </c>
      <c r="BO443" s="18">
        <v>250.02420000000001</v>
      </c>
      <c r="BP443" s="18">
        <v>1373.2039</v>
      </c>
      <c r="BQ443" s="18">
        <v>1396.9215999999999</v>
      </c>
      <c r="BR443" s="18">
        <f>Table2[[#This Row],[Total Savings
Through Current FY]]+Table2[[#This Row],[Total Savings
Next FY &amp; After]]</f>
        <v>2770.1255000000001</v>
      </c>
      <c r="BS443" s="18">
        <v>0</v>
      </c>
      <c r="BT443" s="18">
        <v>0</v>
      </c>
      <c r="BU443" s="18">
        <v>0</v>
      </c>
      <c r="BV443" s="18">
        <f>Table2[[#This Row],[Recapture, Cancellation, or Reduction
Through Current FY]]+Table2[[#This Row],[Recapture, Cancellation, or Reduction
Next FY &amp; After]]</f>
        <v>0</v>
      </c>
      <c r="BW443" s="18">
        <v>0</v>
      </c>
      <c r="BX443" s="18">
        <v>0</v>
      </c>
      <c r="BY443" s="18">
        <v>0</v>
      </c>
      <c r="BZ443" s="18">
        <f>Table2[[#This Row],[Penalty Paid
Through Current FY]]+Table2[[#This Row],[Penalty Paid
Next FY &amp; After]]</f>
        <v>0</v>
      </c>
      <c r="CA443" s="18">
        <v>0</v>
      </c>
      <c r="CB443" s="18">
        <v>0</v>
      </c>
      <c r="CC443" s="18">
        <v>0</v>
      </c>
      <c r="CD443" s="18">
        <f>Table2[[#This Row],[Total Recapture &amp; Penalties
Through Current FY]]+Table2[[#This Row],[Total Recapture &amp; Penalties
Next FY &amp; After]]</f>
        <v>0</v>
      </c>
      <c r="CE443" s="18">
        <v>699.97069999999997</v>
      </c>
      <c r="CF443" s="18">
        <v>7034.0117</v>
      </c>
      <c r="CG443" s="18">
        <v>3910.8422</v>
      </c>
      <c r="CH443" s="18">
        <f>Table2[[#This Row],[Total Net Tax Revenue Generated
Through Current FY]]+Table2[[#This Row],[Total Net Tax Revenue Generated
Next FY &amp; After]]</f>
        <v>10944.8539</v>
      </c>
      <c r="CI443" s="18">
        <v>0</v>
      </c>
      <c r="CJ443" s="18">
        <v>0</v>
      </c>
      <c r="CK443" s="18">
        <v>0</v>
      </c>
      <c r="CL443" s="18">
        <v>0</v>
      </c>
      <c r="CM443" s="43">
        <v>0</v>
      </c>
      <c r="CN443" s="43">
        <v>0</v>
      </c>
      <c r="CO443" s="43">
        <v>150</v>
      </c>
      <c r="CP443" s="43">
        <v>0</v>
      </c>
      <c r="CQ443" s="43">
        <f>Table2[[#This Row],[Total Number of Industrial Jobs]]+Table2[[#This Row],[Total Number of Restaurant Jobs]]+Table2[[#This Row],[Total Number of Retail Jobs]]+Table2[[#This Row],[Total Number of Other Jobs]]</f>
        <v>150</v>
      </c>
      <c r="CR443" s="43">
        <v>0</v>
      </c>
      <c r="CS443" s="43">
        <v>0</v>
      </c>
      <c r="CT443" s="43">
        <v>150</v>
      </c>
      <c r="CU443" s="43">
        <v>0</v>
      </c>
      <c r="CV443" s="43">
        <f>Table2[[#This Row],[Number of Industrial Jobs Earning a Living Wage or more]]+Table2[[#This Row],[Number of Restaurant Jobs Earning a Living Wage or more]]+Table2[[#This Row],[Number of Retail Jobs Earning a Living Wage or more]]+Table2[[#This Row],[Number of Other Jobs Earning a Living Wage or more]]</f>
        <v>150</v>
      </c>
      <c r="CW443" s="47">
        <v>0</v>
      </c>
      <c r="CX443" s="47">
        <v>0</v>
      </c>
      <c r="CY443" s="47">
        <v>100</v>
      </c>
      <c r="CZ443" s="47">
        <v>0</v>
      </c>
      <c r="DA443" s="42">
        <v>1</v>
      </c>
      <c r="DB443" s="4"/>
      <c r="DE443" s="3"/>
      <c r="DF443" s="4"/>
      <c r="DG443" s="4"/>
      <c r="DH443" s="11"/>
      <c r="DI443" s="3"/>
      <c r="DJ443" s="1"/>
      <c r="DK443" s="1"/>
      <c r="DL443" s="1"/>
    </row>
    <row r="444" spans="1:116" x14ac:dyDescent="0.2">
      <c r="A444" s="12">
        <v>94040</v>
      </c>
      <c r="B444" s="14" t="s">
        <v>826</v>
      </c>
      <c r="C444" s="15" t="s">
        <v>1601</v>
      </c>
      <c r="D444" s="15" t="s">
        <v>828</v>
      </c>
      <c r="E444" s="25" t="s">
        <v>1743</v>
      </c>
      <c r="F444" s="26" t="s">
        <v>539</v>
      </c>
      <c r="G444" s="16">
        <v>5525000</v>
      </c>
      <c r="H444" s="14" t="s">
        <v>123</v>
      </c>
      <c r="I444" s="14" t="s">
        <v>827</v>
      </c>
      <c r="J444" s="12">
        <v>18</v>
      </c>
      <c r="K444" s="14" t="s">
        <v>25</v>
      </c>
      <c r="L444" s="15" t="s">
        <v>2244</v>
      </c>
      <c r="M444" s="15" t="s">
        <v>1900</v>
      </c>
      <c r="N444" s="15">
        <v>131250</v>
      </c>
      <c r="O444" s="15">
        <v>78540</v>
      </c>
      <c r="P444" s="13">
        <v>0</v>
      </c>
      <c r="Q444" s="13">
        <v>96</v>
      </c>
      <c r="R444" s="13">
        <v>0</v>
      </c>
      <c r="S444" s="13">
        <v>0</v>
      </c>
      <c r="T444" s="13">
        <v>89</v>
      </c>
      <c r="U444" s="13">
        <v>0</v>
      </c>
      <c r="V444" s="13">
        <v>31</v>
      </c>
      <c r="W444" s="13">
        <v>0</v>
      </c>
      <c r="X444" s="13">
        <v>0</v>
      </c>
      <c r="Y444" s="13">
        <v>120</v>
      </c>
      <c r="Z444" s="13">
        <v>75</v>
      </c>
      <c r="AA444" s="13">
        <v>99.166666666666671</v>
      </c>
      <c r="AB444" s="13" t="s">
        <v>16</v>
      </c>
      <c r="AC444" s="13" t="s">
        <v>17</v>
      </c>
      <c r="AD444" s="17">
        <v>0</v>
      </c>
      <c r="AE444" s="13">
        <v>0</v>
      </c>
      <c r="AF444" s="13">
        <v>0</v>
      </c>
      <c r="AG444" s="13">
        <v>0</v>
      </c>
      <c r="AH444" s="13">
        <v>0</v>
      </c>
      <c r="AI444" s="18">
        <v>519.23249999999996</v>
      </c>
      <c r="AJ444" s="18">
        <v>2781.7755000000002</v>
      </c>
      <c r="AK444" s="18">
        <v>4810.0762999999997</v>
      </c>
      <c r="AL444" s="27">
        <f>Table2[[#This Row],[Direct Tax Revenue
Through Current FY]]+Table2[[#This Row],[Direct Tax Revenue
Next FY &amp; After]]</f>
        <v>7591.8518000000004</v>
      </c>
      <c r="AM444" s="18">
        <v>238.6797</v>
      </c>
      <c r="AN444" s="18">
        <v>1590.0708</v>
      </c>
      <c r="AO444" s="18">
        <v>2211.0864000000001</v>
      </c>
      <c r="AP444" s="18">
        <f>Table2[[#This Row],[Indirect  &amp; Induced Tax Revenue
Through Current FY]]+Table2[[#This Row],[Indirect  &amp; Induced Tax Revenue
Next FY &amp; After]]</f>
        <v>3801.1572000000001</v>
      </c>
      <c r="AQ444" s="18">
        <v>757.91219999999998</v>
      </c>
      <c r="AR444" s="18">
        <v>4371.8463000000002</v>
      </c>
      <c r="AS444" s="18">
        <v>7021.1626999999999</v>
      </c>
      <c r="AT444" s="18">
        <f>Table2[[#This Row],[Total Tax Revenue Generated
Through Current FY]]+Table2[[#This Row],[Total Tax Revenues Generated 
Next FY &amp; After]]</f>
        <v>11393.009</v>
      </c>
      <c r="AU444" s="18">
        <f>VLOOKUP(A:A,[1]AssistancePivot!$1:$1048576,86,FALSE)</f>
        <v>217.47229999999999</v>
      </c>
      <c r="AV444" s="18">
        <v>578.03449999999998</v>
      </c>
      <c r="AW444" s="18">
        <v>2014.6237000000001</v>
      </c>
      <c r="AX444" s="18">
        <v>2592.6581999999999</v>
      </c>
      <c r="AY444" s="18">
        <v>0</v>
      </c>
      <c r="AZ444" s="18">
        <v>0</v>
      </c>
      <c r="BA444" s="18">
        <v>0</v>
      </c>
      <c r="BB444" s="18">
        <f>Table2[[#This Row],[MRT Savings
Through Current FY]]+Table2[[#This Row],[MRT Savings
Next FY &amp; After]]</f>
        <v>0</v>
      </c>
      <c r="BC444" s="18">
        <v>0</v>
      </c>
      <c r="BD444" s="18">
        <v>79.285899999999998</v>
      </c>
      <c r="BE444" s="18">
        <v>0</v>
      </c>
      <c r="BF444" s="18">
        <f>Table2[[#This Row],[ST Savings
Through Current FY]]+Table2[[#This Row],[ST Savings
Next FY &amp; After]]</f>
        <v>79.285899999999998</v>
      </c>
      <c r="BG444" s="18">
        <v>0</v>
      </c>
      <c r="BH444" s="18">
        <v>0</v>
      </c>
      <c r="BI444" s="18">
        <v>0</v>
      </c>
      <c r="BJ444" s="18">
        <f>Table2[[#This Row],[Energy Savings
Through Current FY]]+Table2[[#This Row],[Energy Savings
Next FY &amp; After]]</f>
        <v>0</v>
      </c>
      <c r="BK444" s="18">
        <v>0</v>
      </c>
      <c r="BL444" s="18">
        <v>0</v>
      </c>
      <c r="BM444" s="18">
        <v>0</v>
      </c>
      <c r="BN444" s="18">
        <f>Table2[[#This Row],[Bond Savings
Through Current FY]]+Table2[[#This Row],[Bond Savings
Next FY &amp; After]]</f>
        <v>0</v>
      </c>
      <c r="BO444" s="18">
        <v>217.47229999999999</v>
      </c>
      <c r="BP444" s="18">
        <v>657.32039999999995</v>
      </c>
      <c r="BQ444" s="18">
        <v>2014.6237000000001</v>
      </c>
      <c r="BR444" s="18">
        <f>Table2[[#This Row],[Total Savings
Through Current FY]]+Table2[[#This Row],[Total Savings
Next FY &amp; After]]</f>
        <v>2671.9441000000002</v>
      </c>
      <c r="BS444" s="18">
        <v>0</v>
      </c>
      <c r="BT444" s="18">
        <v>0</v>
      </c>
      <c r="BU444" s="18">
        <v>0</v>
      </c>
      <c r="BV444" s="18">
        <f>Table2[[#This Row],[Recapture, Cancellation, or Reduction
Through Current FY]]+Table2[[#This Row],[Recapture, Cancellation, or Reduction
Next FY &amp; After]]</f>
        <v>0</v>
      </c>
      <c r="BW444" s="18">
        <v>0</v>
      </c>
      <c r="BX444" s="18">
        <v>0</v>
      </c>
      <c r="BY444" s="18">
        <v>0</v>
      </c>
      <c r="BZ444" s="18">
        <f>Table2[[#This Row],[Penalty Paid
Through Current FY]]+Table2[[#This Row],[Penalty Paid
Next FY &amp; After]]</f>
        <v>0</v>
      </c>
      <c r="CA444" s="18">
        <v>0</v>
      </c>
      <c r="CB444" s="18">
        <v>0</v>
      </c>
      <c r="CC444" s="18">
        <v>0</v>
      </c>
      <c r="CD444" s="18">
        <f>Table2[[#This Row],[Total Recapture &amp; Penalties
Through Current FY]]+Table2[[#This Row],[Total Recapture &amp; Penalties
Next FY &amp; After]]</f>
        <v>0</v>
      </c>
      <c r="CE444" s="18">
        <v>540.43989999999997</v>
      </c>
      <c r="CF444" s="18">
        <v>3714.5259000000001</v>
      </c>
      <c r="CG444" s="18">
        <v>5006.5389999999998</v>
      </c>
      <c r="CH444" s="18">
        <f>Table2[[#This Row],[Total Net Tax Revenue Generated
Through Current FY]]+Table2[[#This Row],[Total Net Tax Revenue Generated
Next FY &amp; After]]</f>
        <v>8721.0648999999994</v>
      </c>
      <c r="CI444" s="18">
        <v>0</v>
      </c>
      <c r="CJ444" s="18">
        <v>0</v>
      </c>
      <c r="CK444" s="18">
        <v>0</v>
      </c>
      <c r="CL444" s="18">
        <v>0</v>
      </c>
      <c r="CM444" s="43">
        <v>0</v>
      </c>
      <c r="CN444" s="43">
        <v>0</v>
      </c>
      <c r="CO444" s="43">
        <v>120</v>
      </c>
      <c r="CP444" s="43">
        <v>0</v>
      </c>
      <c r="CQ444" s="43">
        <f>Table2[[#This Row],[Total Number of Industrial Jobs]]+Table2[[#This Row],[Total Number of Restaurant Jobs]]+Table2[[#This Row],[Total Number of Retail Jobs]]+Table2[[#This Row],[Total Number of Other Jobs]]</f>
        <v>120</v>
      </c>
      <c r="CR444" s="43">
        <v>0</v>
      </c>
      <c r="CS444" s="43">
        <v>0</v>
      </c>
      <c r="CT444" s="43">
        <v>120</v>
      </c>
      <c r="CU444" s="43">
        <v>0</v>
      </c>
      <c r="CV444" s="43">
        <f>Table2[[#This Row],[Number of Industrial Jobs Earning a Living Wage or more]]+Table2[[#This Row],[Number of Restaurant Jobs Earning a Living Wage or more]]+Table2[[#This Row],[Number of Retail Jobs Earning a Living Wage or more]]+Table2[[#This Row],[Number of Other Jobs Earning a Living Wage or more]]</f>
        <v>120</v>
      </c>
      <c r="CW444" s="47">
        <v>0</v>
      </c>
      <c r="CX444" s="47">
        <v>0</v>
      </c>
      <c r="CY444" s="47">
        <v>100</v>
      </c>
      <c r="CZ444" s="47">
        <v>0</v>
      </c>
      <c r="DA444" s="42">
        <v>1</v>
      </c>
      <c r="DB444" s="4"/>
      <c r="DE444" s="3"/>
      <c r="DF444" s="4"/>
      <c r="DG444" s="4"/>
      <c r="DH444" s="11"/>
      <c r="DI444" s="3"/>
      <c r="DJ444" s="1"/>
      <c r="DK444" s="1"/>
      <c r="DL444" s="1"/>
    </row>
    <row r="445" spans="1:116" x14ac:dyDescent="0.2">
      <c r="A445" s="12">
        <v>94143</v>
      </c>
      <c r="B445" s="14" t="s">
        <v>1075</v>
      </c>
      <c r="C445" s="15" t="s">
        <v>1601</v>
      </c>
      <c r="D445" s="15" t="s">
        <v>1077</v>
      </c>
      <c r="E445" s="25" t="s">
        <v>1786</v>
      </c>
      <c r="F445" s="26" t="s">
        <v>539</v>
      </c>
      <c r="G445" s="16">
        <v>3180000</v>
      </c>
      <c r="H445" s="14" t="s">
        <v>123</v>
      </c>
      <c r="I445" s="14" t="s">
        <v>1076</v>
      </c>
      <c r="J445" s="12">
        <v>37</v>
      </c>
      <c r="K445" s="14" t="s">
        <v>12</v>
      </c>
      <c r="L445" s="15" t="s">
        <v>2325</v>
      </c>
      <c r="M445" s="15" t="s">
        <v>1918</v>
      </c>
      <c r="N445" s="15">
        <v>34150</v>
      </c>
      <c r="O445" s="15">
        <v>15700</v>
      </c>
      <c r="P445" s="13">
        <v>8</v>
      </c>
      <c r="Q445" s="13">
        <v>38</v>
      </c>
      <c r="R445" s="13">
        <v>0</v>
      </c>
      <c r="S445" s="13">
        <v>0</v>
      </c>
      <c r="T445" s="13">
        <v>36</v>
      </c>
      <c r="U445" s="13">
        <v>0</v>
      </c>
      <c r="V445" s="13">
        <v>19</v>
      </c>
      <c r="W445" s="13">
        <v>0</v>
      </c>
      <c r="X445" s="13">
        <v>0</v>
      </c>
      <c r="Y445" s="13">
        <v>55</v>
      </c>
      <c r="Z445" s="13">
        <v>37</v>
      </c>
      <c r="AA445" s="13">
        <v>98.181818181818187</v>
      </c>
      <c r="AB445" s="13" t="s">
        <v>16</v>
      </c>
      <c r="AC445" s="13" t="s">
        <v>17</v>
      </c>
      <c r="AD445" s="17">
        <v>0</v>
      </c>
      <c r="AE445" s="13">
        <v>0</v>
      </c>
      <c r="AF445" s="13">
        <v>0</v>
      </c>
      <c r="AG445" s="13">
        <v>0</v>
      </c>
      <c r="AH445" s="13">
        <v>0</v>
      </c>
      <c r="AI445" s="18">
        <v>230.99760000000001</v>
      </c>
      <c r="AJ445" s="18">
        <v>929.30679999999995</v>
      </c>
      <c r="AK445" s="18">
        <v>2784.1659</v>
      </c>
      <c r="AL445" s="27">
        <f>Table2[[#This Row],[Direct Tax Revenue
Through Current FY]]+Table2[[#This Row],[Direct Tax Revenue
Next FY &amp; After]]</f>
        <v>3713.4726999999998</v>
      </c>
      <c r="AM445" s="18">
        <v>123.8188</v>
      </c>
      <c r="AN445" s="18">
        <v>602.15170000000001</v>
      </c>
      <c r="AO445" s="18">
        <v>1492.3624</v>
      </c>
      <c r="AP445" s="18">
        <f>Table2[[#This Row],[Indirect  &amp; Induced Tax Revenue
Through Current FY]]+Table2[[#This Row],[Indirect  &amp; Induced Tax Revenue
Next FY &amp; After]]</f>
        <v>2094.5140999999999</v>
      </c>
      <c r="AQ445" s="18">
        <v>354.81639999999999</v>
      </c>
      <c r="AR445" s="18">
        <v>1531.4585</v>
      </c>
      <c r="AS445" s="18">
        <v>4276.5282999999999</v>
      </c>
      <c r="AT445" s="18">
        <f>Table2[[#This Row],[Total Tax Revenue Generated
Through Current FY]]+Table2[[#This Row],[Total Tax Revenues Generated 
Next FY &amp; After]]</f>
        <v>5807.9867999999997</v>
      </c>
      <c r="AU445" s="18">
        <f>VLOOKUP(A:A,[1]AssistancePivot!$1:$1048576,86,FALSE)</f>
        <v>44.253300000000003</v>
      </c>
      <c r="AV445" s="18">
        <v>116.6255</v>
      </c>
      <c r="AW445" s="18">
        <v>533.37810000000002</v>
      </c>
      <c r="AX445" s="18">
        <v>650.00360000000001</v>
      </c>
      <c r="AY445" s="18">
        <v>0</v>
      </c>
      <c r="AZ445" s="18">
        <v>0</v>
      </c>
      <c r="BA445" s="18">
        <v>0</v>
      </c>
      <c r="BB445" s="18">
        <f>Table2[[#This Row],[MRT Savings
Through Current FY]]+Table2[[#This Row],[MRT Savings
Next FY &amp; After]]</f>
        <v>0</v>
      </c>
      <c r="BC445" s="18">
        <v>0</v>
      </c>
      <c r="BD445" s="18">
        <v>168.90270000000001</v>
      </c>
      <c r="BE445" s="18">
        <v>0</v>
      </c>
      <c r="BF445" s="18">
        <f>Table2[[#This Row],[ST Savings
Through Current FY]]+Table2[[#This Row],[ST Savings
Next FY &amp; After]]</f>
        <v>168.90270000000001</v>
      </c>
      <c r="BG445" s="18">
        <v>0</v>
      </c>
      <c r="BH445" s="18">
        <v>0</v>
      </c>
      <c r="BI445" s="18">
        <v>0</v>
      </c>
      <c r="BJ445" s="18">
        <f>Table2[[#This Row],[Energy Savings
Through Current FY]]+Table2[[#This Row],[Energy Savings
Next FY &amp; After]]</f>
        <v>0</v>
      </c>
      <c r="BK445" s="18">
        <v>0</v>
      </c>
      <c r="BL445" s="18">
        <v>0</v>
      </c>
      <c r="BM445" s="18">
        <v>0</v>
      </c>
      <c r="BN445" s="18">
        <f>Table2[[#This Row],[Bond Savings
Through Current FY]]+Table2[[#This Row],[Bond Savings
Next FY &amp; After]]</f>
        <v>0</v>
      </c>
      <c r="BO445" s="18">
        <v>44.253300000000003</v>
      </c>
      <c r="BP445" s="18">
        <v>285.52820000000003</v>
      </c>
      <c r="BQ445" s="18">
        <v>533.37810000000002</v>
      </c>
      <c r="BR445" s="18">
        <f>Table2[[#This Row],[Total Savings
Through Current FY]]+Table2[[#This Row],[Total Savings
Next FY &amp; After]]</f>
        <v>818.9063000000001</v>
      </c>
      <c r="BS445" s="18">
        <v>0</v>
      </c>
      <c r="BT445" s="18">
        <v>0</v>
      </c>
      <c r="BU445" s="18">
        <v>0</v>
      </c>
      <c r="BV445" s="18">
        <f>Table2[[#This Row],[Recapture, Cancellation, or Reduction
Through Current FY]]+Table2[[#This Row],[Recapture, Cancellation, or Reduction
Next FY &amp; After]]</f>
        <v>0</v>
      </c>
      <c r="BW445" s="18">
        <v>0</v>
      </c>
      <c r="BX445" s="18">
        <v>0</v>
      </c>
      <c r="BY445" s="18">
        <v>0</v>
      </c>
      <c r="BZ445" s="18">
        <f>Table2[[#This Row],[Penalty Paid
Through Current FY]]+Table2[[#This Row],[Penalty Paid
Next FY &amp; After]]</f>
        <v>0</v>
      </c>
      <c r="CA445" s="18">
        <v>0</v>
      </c>
      <c r="CB445" s="18">
        <v>0</v>
      </c>
      <c r="CC445" s="18">
        <v>0</v>
      </c>
      <c r="CD445" s="18">
        <f>Table2[[#This Row],[Total Recapture &amp; Penalties
Through Current FY]]+Table2[[#This Row],[Total Recapture &amp; Penalties
Next FY &amp; After]]</f>
        <v>0</v>
      </c>
      <c r="CE445" s="18">
        <v>310.56310000000002</v>
      </c>
      <c r="CF445" s="18">
        <v>1245.9303</v>
      </c>
      <c r="CG445" s="18">
        <v>3743.1502</v>
      </c>
      <c r="CH445" s="18">
        <f>Table2[[#This Row],[Total Net Tax Revenue Generated
Through Current FY]]+Table2[[#This Row],[Total Net Tax Revenue Generated
Next FY &amp; After]]</f>
        <v>4989.0805</v>
      </c>
      <c r="CI445" s="18">
        <v>0</v>
      </c>
      <c r="CJ445" s="18">
        <v>0</v>
      </c>
      <c r="CK445" s="18">
        <v>0</v>
      </c>
      <c r="CL445" s="18">
        <v>0</v>
      </c>
      <c r="CM445" s="43">
        <v>0</v>
      </c>
      <c r="CN445" s="43">
        <v>0</v>
      </c>
      <c r="CO445" s="43">
        <v>55</v>
      </c>
      <c r="CP445" s="43">
        <v>0</v>
      </c>
      <c r="CQ445" s="43">
        <f>Table2[[#This Row],[Total Number of Industrial Jobs]]+Table2[[#This Row],[Total Number of Restaurant Jobs]]+Table2[[#This Row],[Total Number of Retail Jobs]]+Table2[[#This Row],[Total Number of Other Jobs]]</f>
        <v>55</v>
      </c>
      <c r="CR445" s="43">
        <v>0</v>
      </c>
      <c r="CS445" s="43">
        <v>0</v>
      </c>
      <c r="CT445" s="43">
        <v>55</v>
      </c>
      <c r="CU445" s="43">
        <v>0</v>
      </c>
      <c r="CV445" s="43">
        <f>Table2[[#This Row],[Number of Industrial Jobs Earning a Living Wage or more]]+Table2[[#This Row],[Number of Restaurant Jobs Earning a Living Wage or more]]+Table2[[#This Row],[Number of Retail Jobs Earning a Living Wage or more]]+Table2[[#This Row],[Number of Other Jobs Earning a Living Wage or more]]</f>
        <v>55</v>
      </c>
      <c r="CW445" s="47">
        <v>0</v>
      </c>
      <c r="CX445" s="47">
        <v>0</v>
      </c>
      <c r="CY445" s="47">
        <v>100</v>
      </c>
      <c r="CZ445" s="47">
        <v>0</v>
      </c>
      <c r="DA445" s="42">
        <v>1</v>
      </c>
      <c r="DB445" s="4"/>
      <c r="DE445" s="3"/>
      <c r="DF445" s="4"/>
      <c r="DG445" s="4"/>
      <c r="DH445" s="11"/>
      <c r="DI445" s="3"/>
      <c r="DJ445" s="1"/>
      <c r="DK445" s="1"/>
      <c r="DL445" s="1"/>
    </row>
    <row r="446" spans="1:116" x14ac:dyDescent="0.2">
      <c r="A446" s="12">
        <v>94157</v>
      </c>
      <c r="B446" s="14" t="s">
        <v>1110</v>
      </c>
      <c r="C446" s="15" t="s">
        <v>1601</v>
      </c>
      <c r="D446" s="15" t="s">
        <v>1077</v>
      </c>
      <c r="E446" s="25" t="s">
        <v>1786</v>
      </c>
      <c r="F446" s="26" t="s">
        <v>539</v>
      </c>
      <c r="G446" s="16">
        <v>23345079</v>
      </c>
      <c r="H446" s="14" t="s">
        <v>22</v>
      </c>
      <c r="I446" s="14" t="s">
        <v>1111</v>
      </c>
      <c r="J446" s="12">
        <v>15</v>
      </c>
      <c r="K446" s="14" t="s">
        <v>25</v>
      </c>
      <c r="L446" s="15" t="s">
        <v>2350</v>
      </c>
      <c r="M446" s="15" t="s">
        <v>2025</v>
      </c>
      <c r="N446" s="15">
        <v>35612</v>
      </c>
      <c r="O446" s="15">
        <v>18817</v>
      </c>
      <c r="P446" s="13">
        <v>0</v>
      </c>
      <c r="Q446" s="13">
        <v>94</v>
      </c>
      <c r="R446" s="13">
        <v>0</v>
      </c>
      <c r="S446" s="13">
        <v>0</v>
      </c>
      <c r="T446" s="13">
        <v>0</v>
      </c>
      <c r="U446" s="13">
        <v>0</v>
      </c>
      <c r="V446" s="13">
        <v>0</v>
      </c>
      <c r="W446" s="13">
        <v>0</v>
      </c>
      <c r="X446" s="13">
        <v>0</v>
      </c>
      <c r="Y446" s="13">
        <v>0</v>
      </c>
      <c r="Z446" s="13">
        <v>0</v>
      </c>
      <c r="AA446" s="13">
        <v>0</v>
      </c>
      <c r="AB446" s="13">
        <v>0</v>
      </c>
      <c r="AC446" s="13">
        <v>0</v>
      </c>
      <c r="AD446" s="17">
        <v>0</v>
      </c>
      <c r="AE446" s="13">
        <v>0</v>
      </c>
      <c r="AF446" s="13">
        <v>0</v>
      </c>
      <c r="AG446" s="13">
        <v>0</v>
      </c>
      <c r="AH446" s="13">
        <v>0</v>
      </c>
      <c r="AI446" s="18">
        <v>65.868899999999996</v>
      </c>
      <c r="AJ446" s="18">
        <v>623.94050000000004</v>
      </c>
      <c r="AK446" s="18">
        <v>0</v>
      </c>
      <c r="AL446" s="27">
        <f>Table2[[#This Row],[Direct Tax Revenue
Through Current FY]]+Table2[[#This Row],[Direct Tax Revenue
Next FY &amp; After]]</f>
        <v>623.94050000000004</v>
      </c>
      <c r="AM446" s="18">
        <v>0</v>
      </c>
      <c r="AN446" s="18">
        <v>84.967299999999994</v>
      </c>
      <c r="AO446" s="18">
        <v>0</v>
      </c>
      <c r="AP446" s="18">
        <f>Table2[[#This Row],[Indirect  &amp; Induced Tax Revenue
Through Current FY]]+Table2[[#This Row],[Indirect  &amp; Induced Tax Revenue
Next FY &amp; After]]</f>
        <v>84.967299999999994</v>
      </c>
      <c r="AQ446" s="18">
        <v>65.868899999999996</v>
      </c>
      <c r="AR446" s="18">
        <v>708.90779999999995</v>
      </c>
      <c r="AS446" s="18">
        <v>0</v>
      </c>
      <c r="AT446" s="18">
        <f>Table2[[#This Row],[Total Tax Revenue Generated
Through Current FY]]+Table2[[#This Row],[Total Tax Revenues Generated 
Next FY &amp; After]]</f>
        <v>708.90779999999995</v>
      </c>
      <c r="AU446" s="18">
        <f>VLOOKUP(A:A,[1]AssistancePivot!$1:$1048576,86,FALSE)</f>
        <v>65.868899999999996</v>
      </c>
      <c r="AV446" s="18">
        <v>156.9744</v>
      </c>
      <c r="AW446" s="18">
        <v>0</v>
      </c>
      <c r="AX446" s="18">
        <v>156.9744</v>
      </c>
      <c r="AY446" s="18">
        <v>0</v>
      </c>
      <c r="AZ446" s="18">
        <v>237.10400000000001</v>
      </c>
      <c r="BA446" s="18">
        <v>0</v>
      </c>
      <c r="BB446" s="18">
        <f>Table2[[#This Row],[MRT Savings
Through Current FY]]+Table2[[#This Row],[MRT Savings
Next FY &amp; After]]</f>
        <v>237.10400000000001</v>
      </c>
      <c r="BC446" s="18">
        <v>0</v>
      </c>
      <c r="BD446" s="18">
        <v>11.737399999999999</v>
      </c>
      <c r="BE446" s="18">
        <v>0</v>
      </c>
      <c r="BF446" s="18">
        <f>Table2[[#This Row],[ST Savings
Through Current FY]]+Table2[[#This Row],[ST Savings
Next FY &amp; After]]</f>
        <v>11.737399999999999</v>
      </c>
      <c r="BG446" s="18">
        <v>0</v>
      </c>
      <c r="BH446" s="18">
        <v>0</v>
      </c>
      <c r="BI446" s="18">
        <v>0</v>
      </c>
      <c r="BJ446" s="18">
        <f>Table2[[#This Row],[Energy Savings
Through Current FY]]+Table2[[#This Row],[Energy Savings
Next FY &amp; After]]</f>
        <v>0</v>
      </c>
      <c r="BK446" s="18">
        <v>0</v>
      </c>
      <c r="BL446" s="18">
        <v>0</v>
      </c>
      <c r="BM446" s="18">
        <v>0</v>
      </c>
      <c r="BN446" s="18">
        <f>Table2[[#This Row],[Bond Savings
Through Current FY]]+Table2[[#This Row],[Bond Savings
Next FY &amp; After]]</f>
        <v>0</v>
      </c>
      <c r="BO446" s="18">
        <v>65.868899999999996</v>
      </c>
      <c r="BP446" s="18">
        <v>405.81580000000002</v>
      </c>
      <c r="BQ446" s="18">
        <v>0</v>
      </c>
      <c r="BR446" s="18">
        <f>Table2[[#This Row],[Total Savings
Through Current FY]]+Table2[[#This Row],[Total Savings
Next FY &amp; After]]</f>
        <v>405.81580000000002</v>
      </c>
      <c r="BS446" s="18">
        <v>984.73350000000005</v>
      </c>
      <c r="BT446" s="18">
        <v>1571.8076000000001</v>
      </c>
      <c r="BU446" s="18">
        <v>0</v>
      </c>
      <c r="BV446" s="18">
        <f>Table2[[#This Row],[Recapture, Cancellation, or Reduction
Through Current FY]]+Table2[[#This Row],[Recapture, Cancellation, or Reduction
Next FY &amp; After]]</f>
        <v>1571.8076000000001</v>
      </c>
      <c r="BW446" s="18">
        <v>0</v>
      </c>
      <c r="BX446" s="18">
        <v>0</v>
      </c>
      <c r="BY446" s="18">
        <v>0</v>
      </c>
      <c r="BZ446" s="18">
        <f>Table2[[#This Row],[Penalty Paid
Through Current FY]]+Table2[[#This Row],[Penalty Paid
Next FY &amp; After]]</f>
        <v>0</v>
      </c>
      <c r="CA446" s="18">
        <v>984.73350000000005</v>
      </c>
      <c r="CB446" s="18">
        <v>1571.8076000000001</v>
      </c>
      <c r="CC446" s="18">
        <v>0</v>
      </c>
      <c r="CD446" s="18">
        <f>Table2[[#This Row],[Total Recapture &amp; Penalties
Through Current FY]]+Table2[[#This Row],[Total Recapture &amp; Penalties
Next FY &amp; After]]</f>
        <v>1571.8076000000001</v>
      </c>
      <c r="CE446" s="18">
        <v>984.73350000000005</v>
      </c>
      <c r="CF446" s="18">
        <v>1874.8996</v>
      </c>
      <c r="CG446" s="18">
        <v>0</v>
      </c>
      <c r="CH446" s="18">
        <f>Table2[[#This Row],[Total Net Tax Revenue Generated
Through Current FY]]+Table2[[#This Row],[Total Net Tax Revenue Generated
Next FY &amp; After]]</f>
        <v>1874.8996</v>
      </c>
      <c r="CI446" s="18">
        <v>0</v>
      </c>
      <c r="CJ446" s="18">
        <v>0</v>
      </c>
      <c r="CK446" s="18">
        <v>0</v>
      </c>
      <c r="CL446" s="18">
        <v>0</v>
      </c>
      <c r="CM446" s="43"/>
      <c r="CN446" s="43"/>
      <c r="CO446" s="43"/>
      <c r="CP446" s="43"/>
      <c r="CQ446" s="43"/>
      <c r="CR446" s="43"/>
      <c r="CS446" s="43"/>
      <c r="CT446" s="43"/>
      <c r="CU446" s="43"/>
      <c r="CV446" s="43"/>
      <c r="CW446" s="47"/>
      <c r="CX446" s="47"/>
      <c r="CY446" s="47"/>
      <c r="CZ446" s="47"/>
      <c r="DA446" s="42"/>
      <c r="DB446" s="4"/>
      <c r="DE446" s="3"/>
      <c r="DF446" s="4"/>
      <c r="DG446" s="4"/>
      <c r="DH446" s="11"/>
      <c r="DI446" s="3"/>
      <c r="DJ446" s="1"/>
      <c r="DK446" s="1"/>
      <c r="DL446" s="1"/>
    </row>
    <row r="447" spans="1:116" x14ac:dyDescent="0.2">
      <c r="A447" s="12">
        <v>94174</v>
      </c>
      <c r="B447" s="14" t="s">
        <v>1138</v>
      </c>
      <c r="C447" s="15" t="s">
        <v>1601</v>
      </c>
      <c r="D447" s="15" t="s">
        <v>1140</v>
      </c>
      <c r="E447" s="25" t="s">
        <v>1810</v>
      </c>
      <c r="F447" s="26" t="s">
        <v>539</v>
      </c>
      <c r="G447" s="16">
        <v>10985000</v>
      </c>
      <c r="H447" s="14" t="s">
        <v>1004</v>
      </c>
      <c r="I447" s="14" t="s">
        <v>1139</v>
      </c>
      <c r="J447" s="12">
        <v>12</v>
      </c>
      <c r="K447" s="14" t="s">
        <v>25</v>
      </c>
      <c r="L447" s="15" t="s">
        <v>2361</v>
      </c>
      <c r="M447" s="15" t="s">
        <v>2167</v>
      </c>
      <c r="N447" s="15">
        <v>15708</v>
      </c>
      <c r="O447" s="15">
        <v>22145</v>
      </c>
      <c r="P447" s="13">
        <v>0</v>
      </c>
      <c r="Q447" s="13">
        <v>94</v>
      </c>
      <c r="R447" s="13">
        <v>0</v>
      </c>
      <c r="S447" s="13">
        <v>0</v>
      </c>
      <c r="T447" s="13">
        <v>42</v>
      </c>
      <c r="U447" s="13">
        <v>0</v>
      </c>
      <c r="V447" s="13">
        <v>17</v>
      </c>
      <c r="W447" s="13">
        <v>0</v>
      </c>
      <c r="X447" s="13">
        <v>0</v>
      </c>
      <c r="Y447" s="13">
        <v>59</v>
      </c>
      <c r="Z447" s="13">
        <v>38</v>
      </c>
      <c r="AA447" s="13">
        <v>100</v>
      </c>
      <c r="AB447" s="13" t="s">
        <v>16</v>
      </c>
      <c r="AC447" s="13" t="s">
        <v>17</v>
      </c>
      <c r="AD447" s="17">
        <v>0</v>
      </c>
      <c r="AE447" s="13">
        <v>0</v>
      </c>
      <c r="AF447" s="13">
        <v>0</v>
      </c>
      <c r="AG447" s="13">
        <v>0</v>
      </c>
      <c r="AH447" s="13">
        <v>0</v>
      </c>
      <c r="AI447" s="18">
        <v>281.25959999999998</v>
      </c>
      <c r="AJ447" s="18">
        <v>983.60900000000004</v>
      </c>
      <c r="AK447" s="18">
        <v>2382.6143999999999</v>
      </c>
      <c r="AL447" s="27">
        <f>Table2[[#This Row],[Direct Tax Revenue
Through Current FY]]+Table2[[#This Row],[Direct Tax Revenue
Next FY &amp; After]]</f>
        <v>3366.2233999999999</v>
      </c>
      <c r="AM447" s="18">
        <v>120.9331</v>
      </c>
      <c r="AN447" s="18">
        <v>345.31200000000001</v>
      </c>
      <c r="AO447" s="18">
        <v>1024.4529</v>
      </c>
      <c r="AP447" s="18">
        <f>Table2[[#This Row],[Indirect  &amp; Induced Tax Revenue
Through Current FY]]+Table2[[#This Row],[Indirect  &amp; Induced Tax Revenue
Next FY &amp; After]]</f>
        <v>1369.7649000000001</v>
      </c>
      <c r="AQ447" s="18">
        <v>402.1927</v>
      </c>
      <c r="AR447" s="18">
        <v>1328.921</v>
      </c>
      <c r="AS447" s="18">
        <v>3407.0673000000002</v>
      </c>
      <c r="AT447" s="18">
        <f>Table2[[#This Row],[Total Tax Revenue Generated
Through Current FY]]+Table2[[#This Row],[Total Tax Revenues Generated 
Next FY &amp; After]]</f>
        <v>4735.9883</v>
      </c>
      <c r="AU447" s="18">
        <f>VLOOKUP(A:A,[1]AssistancePivot!$1:$1048576,86,FALSE)</f>
        <v>0</v>
      </c>
      <c r="AV447" s="18">
        <v>0</v>
      </c>
      <c r="AW447" s="18">
        <v>0</v>
      </c>
      <c r="AX447" s="18">
        <v>0</v>
      </c>
      <c r="AY447" s="18">
        <v>0</v>
      </c>
      <c r="AZ447" s="18">
        <v>81.760000000000005</v>
      </c>
      <c r="BA447" s="18">
        <v>0</v>
      </c>
      <c r="BB447" s="18">
        <f>Table2[[#This Row],[MRT Savings
Through Current FY]]+Table2[[#This Row],[MRT Savings
Next FY &amp; After]]</f>
        <v>81.760000000000005</v>
      </c>
      <c r="BC447" s="18">
        <v>0</v>
      </c>
      <c r="BD447" s="18">
        <v>64.457800000000006</v>
      </c>
      <c r="BE447" s="18">
        <v>0</v>
      </c>
      <c r="BF447" s="18">
        <f>Table2[[#This Row],[ST Savings
Through Current FY]]+Table2[[#This Row],[ST Savings
Next FY &amp; After]]</f>
        <v>64.457800000000006</v>
      </c>
      <c r="BG447" s="18">
        <v>0</v>
      </c>
      <c r="BH447" s="18">
        <v>0</v>
      </c>
      <c r="BI447" s="18">
        <v>0</v>
      </c>
      <c r="BJ447" s="18">
        <f>Table2[[#This Row],[Energy Savings
Through Current FY]]+Table2[[#This Row],[Energy Savings
Next FY &amp; After]]</f>
        <v>0</v>
      </c>
      <c r="BK447" s="18">
        <v>0</v>
      </c>
      <c r="BL447" s="18">
        <v>0</v>
      </c>
      <c r="BM447" s="18">
        <v>0</v>
      </c>
      <c r="BN447" s="18">
        <f>Table2[[#This Row],[Bond Savings
Through Current FY]]+Table2[[#This Row],[Bond Savings
Next FY &amp; After]]</f>
        <v>0</v>
      </c>
      <c r="BO447" s="18">
        <v>0</v>
      </c>
      <c r="BP447" s="18">
        <v>146.21780000000001</v>
      </c>
      <c r="BQ447" s="18">
        <v>0</v>
      </c>
      <c r="BR447" s="18">
        <f>Table2[[#This Row],[Total Savings
Through Current FY]]+Table2[[#This Row],[Total Savings
Next FY &amp; After]]</f>
        <v>146.21780000000001</v>
      </c>
      <c r="BS447" s="18">
        <v>0</v>
      </c>
      <c r="BT447" s="18">
        <v>0</v>
      </c>
      <c r="BU447" s="18">
        <v>0</v>
      </c>
      <c r="BV447" s="18">
        <f>Table2[[#This Row],[Recapture, Cancellation, or Reduction
Through Current FY]]+Table2[[#This Row],[Recapture, Cancellation, or Reduction
Next FY &amp; After]]</f>
        <v>0</v>
      </c>
      <c r="BW447" s="18">
        <v>0</v>
      </c>
      <c r="BX447" s="18">
        <v>0</v>
      </c>
      <c r="BY447" s="18">
        <v>0</v>
      </c>
      <c r="BZ447" s="18">
        <f>Table2[[#This Row],[Penalty Paid
Through Current FY]]+Table2[[#This Row],[Penalty Paid
Next FY &amp; After]]</f>
        <v>0</v>
      </c>
      <c r="CA447" s="18">
        <v>0</v>
      </c>
      <c r="CB447" s="18">
        <v>0</v>
      </c>
      <c r="CC447" s="18">
        <v>0</v>
      </c>
      <c r="CD447" s="18">
        <f>Table2[[#This Row],[Total Recapture &amp; Penalties
Through Current FY]]+Table2[[#This Row],[Total Recapture &amp; Penalties
Next FY &amp; After]]</f>
        <v>0</v>
      </c>
      <c r="CE447" s="18">
        <v>402.1927</v>
      </c>
      <c r="CF447" s="18">
        <v>1182.7031999999999</v>
      </c>
      <c r="CG447" s="18">
        <v>3407.0673000000002</v>
      </c>
      <c r="CH447" s="18">
        <f>Table2[[#This Row],[Total Net Tax Revenue Generated
Through Current FY]]+Table2[[#This Row],[Total Net Tax Revenue Generated
Next FY &amp; After]]</f>
        <v>4589.7705000000005</v>
      </c>
      <c r="CI447" s="18">
        <v>0</v>
      </c>
      <c r="CJ447" s="18">
        <v>0</v>
      </c>
      <c r="CK447" s="18">
        <v>0</v>
      </c>
      <c r="CL447" s="18">
        <v>0</v>
      </c>
      <c r="CM447" s="43">
        <v>0</v>
      </c>
      <c r="CN447" s="43">
        <v>0</v>
      </c>
      <c r="CO447" s="43">
        <v>59</v>
      </c>
      <c r="CP447" s="43">
        <v>0</v>
      </c>
      <c r="CQ447" s="43">
        <f>Table2[[#This Row],[Total Number of Industrial Jobs]]+Table2[[#This Row],[Total Number of Restaurant Jobs]]+Table2[[#This Row],[Total Number of Retail Jobs]]+Table2[[#This Row],[Total Number of Other Jobs]]</f>
        <v>59</v>
      </c>
      <c r="CR447" s="43">
        <v>0</v>
      </c>
      <c r="CS447" s="43">
        <v>0</v>
      </c>
      <c r="CT447" s="43">
        <v>59</v>
      </c>
      <c r="CU447" s="43">
        <v>0</v>
      </c>
      <c r="CV447" s="43">
        <f>Table2[[#This Row],[Number of Industrial Jobs Earning a Living Wage or more]]+Table2[[#This Row],[Number of Restaurant Jobs Earning a Living Wage or more]]+Table2[[#This Row],[Number of Retail Jobs Earning a Living Wage or more]]+Table2[[#This Row],[Number of Other Jobs Earning a Living Wage or more]]</f>
        <v>59</v>
      </c>
      <c r="CW447" s="47">
        <v>0</v>
      </c>
      <c r="CX447" s="47">
        <v>0</v>
      </c>
      <c r="CY447" s="47">
        <v>100</v>
      </c>
      <c r="CZ447" s="47">
        <v>0</v>
      </c>
      <c r="DA447" s="42">
        <v>1</v>
      </c>
      <c r="DB447" s="4"/>
      <c r="DE447" s="3"/>
      <c r="DF447" s="4"/>
      <c r="DG447" s="4"/>
      <c r="DH447" s="11"/>
      <c r="DI447" s="3"/>
      <c r="DJ447" s="1"/>
      <c r="DK447" s="1"/>
      <c r="DL447" s="1"/>
    </row>
    <row r="448" spans="1:116" x14ac:dyDescent="0.2">
      <c r="A448" s="12">
        <v>92471</v>
      </c>
      <c r="B448" s="14" t="s">
        <v>127</v>
      </c>
      <c r="C448" s="15" t="s">
        <v>1515</v>
      </c>
      <c r="D448" s="15" t="s">
        <v>129</v>
      </c>
      <c r="E448" s="25" t="s">
        <v>1659</v>
      </c>
      <c r="F448" s="26" t="s">
        <v>13</v>
      </c>
      <c r="G448" s="16">
        <v>2675000</v>
      </c>
      <c r="H448" s="14" t="s">
        <v>22</v>
      </c>
      <c r="I448" s="14" t="s">
        <v>128</v>
      </c>
      <c r="J448" s="12">
        <v>8</v>
      </c>
      <c r="K448" s="14" t="s">
        <v>25</v>
      </c>
      <c r="L448" s="15" t="s">
        <v>1950</v>
      </c>
      <c r="M448" s="15" t="s">
        <v>1951</v>
      </c>
      <c r="N448" s="15">
        <v>50075</v>
      </c>
      <c r="O448" s="15">
        <v>66300</v>
      </c>
      <c r="P448" s="13">
        <v>0</v>
      </c>
      <c r="Q448" s="13">
        <v>8</v>
      </c>
      <c r="R448" s="13">
        <v>0</v>
      </c>
      <c r="S448" s="13">
        <v>0</v>
      </c>
      <c r="T448" s="13">
        <v>0</v>
      </c>
      <c r="U448" s="13">
        <v>0</v>
      </c>
      <c r="V448" s="13">
        <v>0</v>
      </c>
      <c r="W448" s="13">
        <v>0</v>
      </c>
      <c r="X448" s="13">
        <v>0</v>
      </c>
      <c r="Y448" s="13">
        <v>0</v>
      </c>
      <c r="Z448" s="13">
        <v>30</v>
      </c>
      <c r="AA448" s="13">
        <v>0</v>
      </c>
      <c r="AB448" s="13">
        <v>0</v>
      </c>
      <c r="AC448" s="13">
        <v>0</v>
      </c>
      <c r="AD448" s="17">
        <v>0</v>
      </c>
      <c r="AE448" s="13">
        <v>0</v>
      </c>
      <c r="AF448" s="13">
        <v>0</v>
      </c>
      <c r="AG448" s="13">
        <v>0</v>
      </c>
      <c r="AH448" s="13">
        <v>0</v>
      </c>
      <c r="AI448" s="18">
        <v>480.96339999999998</v>
      </c>
      <c r="AJ448" s="18">
        <v>5548.9408000000003</v>
      </c>
      <c r="AK448" s="18">
        <v>257.83010000000002</v>
      </c>
      <c r="AL448" s="27">
        <f>Table2[[#This Row],[Direct Tax Revenue
Through Current FY]]+Table2[[#This Row],[Direct Tax Revenue
Next FY &amp; After]]</f>
        <v>5806.7709000000004</v>
      </c>
      <c r="AM448" s="18">
        <v>228.47730000000001</v>
      </c>
      <c r="AN448" s="18">
        <v>4098.1815999999999</v>
      </c>
      <c r="AO448" s="18">
        <v>122.48</v>
      </c>
      <c r="AP448" s="18">
        <f>Table2[[#This Row],[Indirect  &amp; Induced Tax Revenue
Through Current FY]]+Table2[[#This Row],[Indirect  &amp; Induced Tax Revenue
Next FY &amp; After]]</f>
        <v>4220.6615999999995</v>
      </c>
      <c r="AQ448" s="18">
        <v>709.44069999999999</v>
      </c>
      <c r="AR448" s="18">
        <v>9647.1224000000002</v>
      </c>
      <c r="AS448" s="18">
        <v>380.31009999999998</v>
      </c>
      <c r="AT448" s="18">
        <f>Table2[[#This Row],[Total Tax Revenue Generated
Through Current FY]]+Table2[[#This Row],[Total Tax Revenues Generated 
Next FY &amp; After]]</f>
        <v>10027.432500000001</v>
      </c>
      <c r="AU448" s="18">
        <f>VLOOKUP(A:A,[1]AssistancePivot!$1:$1048576,86,FALSE)</f>
        <v>129.8647</v>
      </c>
      <c r="AV448" s="18">
        <v>727.41669999999999</v>
      </c>
      <c r="AW448" s="18">
        <v>69.616600000000005</v>
      </c>
      <c r="AX448" s="18">
        <v>797.03330000000005</v>
      </c>
      <c r="AY448" s="18">
        <v>0</v>
      </c>
      <c r="AZ448" s="18">
        <v>11.484</v>
      </c>
      <c r="BA448" s="18">
        <v>0</v>
      </c>
      <c r="BB448" s="18">
        <f>Table2[[#This Row],[MRT Savings
Through Current FY]]+Table2[[#This Row],[MRT Savings
Next FY &amp; After]]</f>
        <v>11.484</v>
      </c>
      <c r="BC448" s="18">
        <v>0</v>
      </c>
      <c r="BD448" s="18">
        <v>7.8623000000000003</v>
      </c>
      <c r="BE448" s="18">
        <v>0</v>
      </c>
      <c r="BF448" s="18">
        <f>Table2[[#This Row],[ST Savings
Through Current FY]]+Table2[[#This Row],[ST Savings
Next FY &amp; After]]</f>
        <v>7.8623000000000003</v>
      </c>
      <c r="BG448" s="18">
        <v>0</v>
      </c>
      <c r="BH448" s="18">
        <v>0</v>
      </c>
      <c r="BI448" s="18">
        <v>0</v>
      </c>
      <c r="BJ448" s="18">
        <f>Table2[[#This Row],[Energy Savings
Through Current FY]]+Table2[[#This Row],[Energy Savings
Next FY &amp; After]]</f>
        <v>0</v>
      </c>
      <c r="BK448" s="18">
        <v>0</v>
      </c>
      <c r="BL448" s="18">
        <v>0</v>
      </c>
      <c r="BM448" s="18">
        <v>0</v>
      </c>
      <c r="BN448" s="18">
        <f>Table2[[#This Row],[Bond Savings
Through Current FY]]+Table2[[#This Row],[Bond Savings
Next FY &amp; After]]</f>
        <v>0</v>
      </c>
      <c r="BO448" s="18">
        <v>129.8647</v>
      </c>
      <c r="BP448" s="18">
        <v>746.76300000000003</v>
      </c>
      <c r="BQ448" s="18">
        <v>69.616600000000005</v>
      </c>
      <c r="BR448" s="18">
        <f>Table2[[#This Row],[Total Savings
Through Current FY]]+Table2[[#This Row],[Total Savings
Next FY &amp; After]]</f>
        <v>816.37959999999998</v>
      </c>
      <c r="BS448" s="18">
        <v>0</v>
      </c>
      <c r="BT448" s="18">
        <v>0</v>
      </c>
      <c r="BU448" s="18">
        <v>0</v>
      </c>
      <c r="BV448" s="18">
        <f>Table2[[#This Row],[Recapture, Cancellation, or Reduction
Through Current FY]]+Table2[[#This Row],[Recapture, Cancellation, or Reduction
Next FY &amp; After]]</f>
        <v>0</v>
      </c>
      <c r="BW448" s="18">
        <v>0</v>
      </c>
      <c r="BX448" s="18">
        <v>0</v>
      </c>
      <c r="BY448" s="18">
        <v>0</v>
      </c>
      <c r="BZ448" s="18">
        <f>Table2[[#This Row],[Penalty Paid
Through Current FY]]+Table2[[#This Row],[Penalty Paid
Next FY &amp; After]]</f>
        <v>0</v>
      </c>
      <c r="CA448" s="18">
        <v>0</v>
      </c>
      <c r="CB448" s="18">
        <v>0</v>
      </c>
      <c r="CC448" s="18">
        <v>0</v>
      </c>
      <c r="CD448" s="18">
        <f>Table2[[#This Row],[Total Recapture &amp; Penalties
Through Current FY]]+Table2[[#This Row],[Total Recapture &amp; Penalties
Next FY &amp; After]]</f>
        <v>0</v>
      </c>
      <c r="CE448" s="18">
        <v>579.57600000000002</v>
      </c>
      <c r="CF448" s="18">
        <v>8900.3593999999994</v>
      </c>
      <c r="CG448" s="18">
        <v>310.69349999999997</v>
      </c>
      <c r="CH448" s="18">
        <f>Table2[[#This Row],[Total Net Tax Revenue Generated
Through Current FY]]+Table2[[#This Row],[Total Net Tax Revenue Generated
Next FY &amp; After]]</f>
        <v>9211.0528999999988</v>
      </c>
      <c r="CI448" s="18">
        <v>0</v>
      </c>
      <c r="CJ448" s="18">
        <v>0</v>
      </c>
      <c r="CK448" s="18">
        <v>0</v>
      </c>
      <c r="CL448" s="18">
        <v>0</v>
      </c>
      <c r="CM448" s="43"/>
      <c r="CN448" s="43"/>
      <c r="CO448" s="43"/>
      <c r="CP448" s="43"/>
      <c r="CQ448" s="43"/>
      <c r="CR448" s="43"/>
      <c r="CS448" s="43"/>
      <c r="CT448" s="43"/>
      <c r="CU448" s="43"/>
      <c r="CV448" s="43"/>
      <c r="CW448" s="47"/>
      <c r="CX448" s="47"/>
      <c r="CY448" s="47"/>
      <c r="CZ448" s="47"/>
      <c r="DA448" s="42"/>
      <c r="DB448" s="4"/>
      <c r="DE448" s="3"/>
      <c r="DF448" s="4"/>
      <c r="DG448" s="4"/>
      <c r="DH448" s="11"/>
      <c r="DI448" s="3"/>
      <c r="DJ448" s="1"/>
      <c r="DK448" s="1"/>
      <c r="DL448" s="1"/>
    </row>
    <row r="449" spans="1:116" x14ac:dyDescent="0.2">
      <c r="A449" s="12">
        <v>92472</v>
      </c>
      <c r="B449" s="14" t="s">
        <v>130</v>
      </c>
      <c r="C449" s="15" t="s">
        <v>1491</v>
      </c>
      <c r="D449" s="15" t="s">
        <v>132</v>
      </c>
      <c r="E449" s="25" t="s">
        <v>1659</v>
      </c>
      <c r="F449" s="26" t="s">
        <v>41</v>
      </c>
      <c r="G449" s="16">
        <v>2245000</v>
      </c>
      <c r="H449" s="14" t="s">
        <v>72</v>
      </c>
      <c r="I449" s="14" t="s">
        <v>131</v>
      </c>
      <c r="J449" s="12">
        <v>30</v>
      </c>
      <c r="K449" s="14" t="s">
        <v>20</v>
      </c>
      <c r="L449" s="15" t="s">
        <v>1957</v>
      </c>
      <c r="M449" s="15" t="s">
        <v>1958</v>
      </c>
      <c r="N449" s="15">
        <v>34800</v>
      </c>
      <c r="O449" s="15">
        <v>26020</v>
      </c>
      <c r="P449" s="13">
        <v>0</v>
      </c>
      <c r="Q449" s="13">
        <v>15</v>
      </c>
      <c r="R449" s="13">
        <v>0</v>
      </c>
      <c r="S449" s="13">
        <v>0</v>
      </c>
      <c r="T449" s="13">
        <v>0</v>
      </c>
      <c r="U449" s="13">
        <v>0</v>
      </c>
      <c r="V449" s="13">
        <v>24</v>
      </c>
      <c r="W449" s="13">
        <v>0</v>
      </c>
      <c r="X449" s="13">
        <v>0</v>
      </c>
      <c r="Y449" s="13">
        <v>24</v>
      </c>
      <c r="Z449" s="13">
        <v>24</v>
      </c>
      <c r="AA449" s="13">
        <v>91.666666666666657</v>
      </c>
      <c r="AB449" s="13" t="s">
        <v>16</v>
      </c>
      <c r="AC449" s="13" t="s">
        <v>17</v>
      </c>
      <c r="AD449" s="17">
        <v>0</v>
      </c>
      <c r="AE449" s="13">
        <v>0</v>
      </c>
      <c r="AF449" s="13">
        <v>0</v>
      </c>
      <c r="AG449" s="13">
        <v>0</v>
      </c>
      <c r="AH449" s="13">
        <v>0</v>
      </c>
      <c r="AI449" s="18">
        <v>382.90570000000002</v>
      </c>
      <c r="AJ449" s="18">
        <v>4715.2317000000003</v>
      </c>
      <c r="AK449" s="18">
        <v>205.26419999999999</v>
      </c>
      <c r="AL449" s="27">
        <f>Table2[[#This Row],[Direct Tax Revenue
Through Current FY]]+Table2[[#This Row],[Direct Tax Revenue
Next FY &amp; After]]</f>
        <v>4920.4958999999999</v>
      </c>
      <c r="AM449" s="18">
        <v>166.6053</v>
      </c>
      <c r="AN449" s="18">
        <v>2461.38</v>
      </c>
      <c r="AO449" s="18">
        <v>89.311999999999998</v>
      </c>
      <c r="AP449" s="18">
        <f>Table2[[#This Row],[Indirect  &amp; Induced Tax Revenue
Through Current FY]]+Table2[[#This Row],[Indirect  &amp; Induced Tax Revenue
Next FY &amp; After]]</f>
        <v>2550.692</v>
      </c>
      <c r="AQ449" s="18">
        <v>549.51099999999997</v>
      </c>
      <c r="AR449" s="18">
        <v>7176.6117000000004</v>
      </c>
      <c r="AS449" s="18">
        <v>294.57619999999997</v>
      </c>
      <c r="AT449" s="18">
        <f>Table2[[#This Row],[Total Tax Revenue Generated
Through Current FY]]+Table2[[#This Row],[Total Tax Revenues Generated 
Next FY &amp; After]]</f>
        <v>7471.1879000000008</v>
      </c>
      <c r="AU449" s="18">
        <f>VLOOKUP(A:A,[1]AssistancePivot!$1:$1048576,86,FALSE)</f>
        <v>52.165799999999997</v>
      </c>
      <c r="AV449" s="18">
        <v>306.63099999999997</v>
      </c>
      <c r="AW449" s="18">
        <v>27.964500000000001</v>
      </c>
      <c r="AX449" s="18">
        <v>334.59549999999996</v>
      </c>
      <c r="AY449" s="18">
        <v>0</v>
      </c>
      <c r="AZ449" s="18">
        <v>36.406199999999998</v>
      </c>
      <c r="BA449" s="18">
        <v>0</v>
      </c>
      <c r="BB449" s="18">
        <f>Table2[[#This Row],[MRT Savings
Through Current FY]]+Table2[[#This Row],[MRT Savings
Next FY &amp; After]]</f>
        <v>36.406199999999998</v>
      </c>
      <c r="BC449" s="18">
        <v>0</v>
      </c>
      <c r="BD449" s="18">
        <v>0</v>
      </c>
      <c r="BE449" s="18">
        <v>0</v>
      </c>
      <c r="BF449" s="18">
        <f>Table2[[#This Row],[ST Savings
Through Current FY]]+Table2[[#This Row],[ST Savings
Next FY &amp; After]]</f>
        <v>0</v>
      </c>
      <c r="BG449" s="18">
        <v>0</v>
      </c>
      <c r="BH449" s="18">
        <v>0</v>
      </c>
      <c r="BI449" s="18">
        <v>0</v>
      </c>
      <c r="BJ449" s="18">
        <f>Table2[[#This Row],[Energy Savings
Through Current FY]]+Table2[[#This Row],[Energy Savings
Next FY &amp; After]]</f>
        <v>0</v>
      </c>
      <c r="BK449" s="18">
        <v>0</v>
      </c>
      <c r="BL449" s="18">
        <v>18.6418</v>
      </c>
      <c r="BM449" s="18">
        <v>0</v>
      </c>
      <c r="BN449" s="18">
        <f>Table2[[#This Row],[Bond Savings
Through Current FY]]+Table2[[#This Row],[Bond Savings
Next FY &amp; After]]</f>
        <v>18.6418</v>
      </c>
      <c r="BO449" s="18">
        <v>52.165799999999997</v>
      </c>
      <c r="BP449" s="18">
        <v>361.67899999999997</v>
      </c>
      <c r="BQ449" s="18">
        <v>27.964500000000001</v>
      </c>
      <c r="BR449" s="18">
        <f>Table2[[#This Row],[Total Savings
Through Current FY]]+Table2[[#This Row],[Total Savings
Next FY &amp; After]]</f>
        <v>389.64349999999996</v>
      </c>
      <c r="BS449" s="18">
        <v>0</v>
      </c>
      <c r="BT449" s="18">
        <v>0</v>
      </c>
      <c r="BU449" s="18">
        <v>0</v>
      </c>
      <c r="BV449" s="18">
        <f>Table2[[#This Row],[Recapture, Cancellation, or Reduction
Through Current FY]]+Table2[[#This Row],[Recapture, Cancellation, or Reduction
Next FY &amp; After]]</f>
        <v>0</v>
      </c>
      <c r="BW449" s="18">
        <v>0</v>
      </c>
      <c r="BX449" s="18">
        <v>0</v>
      </c>
      <c r="BY449" s="18">
        <v>0</v>
      </c>
      <c r="BZ449" s="18">
        <f>Table2[[#This Row],[Penalty Paid
Through Current FY]]+Table2[[#This Row],[Penalty Paid
Next FY &amp; After]]</f>
        <v>0</v>
      </c>
      <c r="CA449" s="18">
        <v>0</v>
      </c>
      <c r="CB449" s="18">
        <v>0</v>
      </c>
      <c r="CC449" s="18">
        <v>0</v>
      </c>
      <c r="CD449" s="18">
        <f>Table2[[#This Row],[Total Recapture &amp; Penalties
Through Current FY]]+Table2[[#This Row],[Total Recapture &amp; Penalties
Next FY &amp; After]]</f>
        <v>0</v>
      </c>
      <c r="CE449" s="18">
        <v>497.34519999999998</v>
      </c>
      <c r="CF449" s="18">
        <v>6814.9327000000003</v>
      </c>
      <c r="CG449" s="18">
        <v>266.61169999999998</v>
      </c>
      <c r="CH449" s="18">
        <f>Table2[[#This Row],[Total Net Tax Revenue Generated
Through Current FY]]+Table2[[#This Row],[Total Net Tax Revenue Generated
Next FY &amp; After]]</f>
        <v>7081.5444000000007</v>
      </c>
      <c r="CI449" s="18">
        <v>0</v>
      </c>
      <c r="CJ449" s="18">
        <v>0</v>
      </c>
      <c r="CK449" s="18">
        <v>0</v>
      </c>
      <c r="CL449" s="18">
        <v>0</v>
      </c>
      <c r="CM449" s="43">
        <v>0</v>
      </c>
      <c r="CN449" s="43">
        <v>0</v>
      </c>
      <c r="CO449" s="43">
        <v>0</v>
      </c>
      <c r="CP449" s="43">
        <v>0</v>
      </c>
      <c r="CQ449" s="43">
        <f>Table2[[#This Row],[Total Number of Industrial Jobs]]+Table2[[#This Row],[Total Number of Restaurant Jobs]]+Table2[[#This Row],[Total Number of Retail Jobs]]+Table2[[#This Row],[Total Number of Other Jobs]]</f>
        <v>0</v>
      </c>
      <c r="CR449" s="43">
        <v>0</v>
      </c>
      <c r="CS449" s="43">
        <v>0</v>
      </c>
      <c r="CT449" s="43">
        <v>0</v>
      </c>
      <c r="CU449" s="43">
        <v>0</v>
      </c>
      <c r="CV449" s="43">
        <f>Table2[[#This Row],[Number of Industrial Jobs Earning a Living Wage or more]]+Table2[[#This Row],[Number of Restaurant Jobs Earning a Living Wage or more]]+Table2[[#This Row],[Number of Retail Jobs Earning a Living Wage or more]]+Table2[[#This Row],[Number of Other Jobs Earning a Living Wage or more]]</f>
        <v>0</v>
      </c>
      <c r="CW449" s="47">
        <v>0</v>
      </c>
      <c r="CX449" s="47">
        <v>0</v>
      </c>
      <c r="CY449" s="47">
        <v>0</v>
      </c>
      <c r="CZ449" s="47">
        <v>0</v>
      </c>
      <c r="DA449" s="42"/>
      <c r="DB449" s="4"/>
      <c r="DE449" s="3"/>
      <c r="DF449" s="4"/>
      <c r="DG449" s="4"/>
      <c r="DH449" s="11"/>
      <c r="DI449" s="3"/>
      <c r="DJ449" s="1"/>
      <c r="DK449" s="1"/>
      <c r="DL449" s="1"/>
    </row>
    <row r="450" spans="1:116" x14ac:dyDescent="0.2">
      <c r="A450" s="12">
        <v>93453</v>
      </c>
      <c r="B450" s="14" t="s">
        <v>562</v>
      </c>
      <c r="C450" s="15" t="s">
        <v>1585</v>
      </c>
      <c r="D450" s="15" t="s">
        <v>1708</v>
      </c>
      <c r="E450" s="25" t="s">
        <v>1709</v>
      </c>
      <c r="F450" s="26" t="s">
        <v>564</v>
      </c>
      <c r="G450" s="16">
        <v>15000000</v>
      </c>
      <c r="H450" s="14" t="s">
        <v>229</v>
      </c>
      <c r="I450" s="14" t="s">
        <v>563</v>
      </c>
      <c r="J450" s="12">
        <v>33</v>
      </c>
      <c r="K450" s="14" t="s">
        <v>12</v>
      </c>
      <c r="L450" s="15" t="s">
        <v>2151</v>
      </c>
      <c r="M450" s="15" t="s">
        <v>2095</v>
      </c>
      <c r="N450" s="15">
        <v>11105</v>
      </c>
      <c r="O450" s="15">
        <v>72500</v>
      </c>
      <c r="P450" s="13">
        <v>0</v>
      </c>
      <c r="Q450" s="13">
        <v>33</v>
      </c>
      <c r="R450" s="13">
        <v>0</v>
      </c>
      <c r="S450" s="13">
        <v>0</v>
      </c>
      <c r="T450" s="13">
        <v>175</v>
      </c>
      <c r="U450" s="13">
        <v>0</v>
      </c>
      <c r="V450" s="13">
        <v>130</v>
      </c>
      <c r="W450" s="13">
        <v>0</v>
      </c>
      <c r="X450" s="13">
        <v>0</v>
      </c>
      <c r="Y450" s="13">
        <v>305</v>
      </c>
      <c r="Z450" s="13">
        <v>217</v>
      </c>
      <c r="AA450" s="13">
        <v>95.409836065573771</v>
      </c>
      <c r="AB450" s="13" t="s">
        <v>16</v>
      </c>
      <c r="AC450" s="13" t="s">
        <v>17</v>
      </c>
      <c r="AD450" s="17">
        <v>33</v>
      </c>
      <c r="AE450" s="13">
        <v>12</v>
      </c>
      <c r="AF450" s="13">
        <v>157</v>
      </c>
      <c r="AG450" s="13">
        <v>33</v>
      </c>
      <c r="AH450" s="13">
        <v>70</v>
      </c>
      <c r="AI450" s="18">
        <v>1289.3094000000001</v>
      </c>
      <c r="AJ450" s="18">
        <v>10672.1685</v>
      </c>
      <c r="AK450" s="18">
        <v>9371.9845999999998</v>
      </c>
      <c r="AL450" s="27">
        <f>Table2[[#This Row],[Direct Tax Revenue
Through Current FY]]+Table2[[#This Row],[Direct Tax Revenue
Next FY &amp; After]]</f>
        <v>20044.1531</v>
      </c>
      <c r="AM450" s="18">
        <v>1274.6107999999999</v>
      </c>
      <c r="AN450" s="18">
        <v>7378.1359000000002</v>
      </c>
      <c r="AO450" s="18">
        <v>9265.1388000000006</v>
      </c>
      <c r="AP450" s="18">
        <f>Table2[[#This Row],[Indirect  &amp; Induced Tax Revenue
Through Current FY]]+Table2[[#This Row],[Indirect  &amp; Induced Tax Revenue
Next FY &amp; After]]</f>
        <v>16643.274700000002</v>
      </c>
      <c r="AQ450" s="18">
        <v>2563.9202</v>
      </c>
      <c r="AR450" s="18">
        <v>18050.304400000001</v>
      </c>
      <c r="AS450" s="18">
        <v>18637.1234</v>
      </c>
      <c r="AT450" s="18">
        <f>Table2[[#This Row],[Total Tax Revenue Generated
Through Current FY]]+Table2[[#This Row],[Total Tax Revenues Generated 
Next FY &amp; After]]</f>
        <v>36687.427800000005</v>
      </c>
      <c r="AU450" s="18">
        <f>VLOOKUP(A:A,[1]AssistancePivot!$1:$1048576,86,FALSE)</f>
        <v>0</v>
      </c>
      <c r="AV450" s="18">
        <v>0</v>
      </c>
      <c r="AW450" s="18">
        <v>0</v>
      </c>
      <c r="AX450" s="18">
        <v>0</v>
      </c>
      <c r="AY450" s="18">
        <v>0</v>
      </c>
      <c r="AZ450" s="18">
        <v>0</v>
      </c>
      <c r="BA450" s="18">
        <v>0</v>
      </c>
      <c r="BB450" s="18">
        <f>Table2[[#This Row],[MRT Savings
Through Current FY]]+Table2[[#This Row],[MRT Savings
Next FY &amp; After]]</f>
        <v>0</v>
      </c>
      <c r="BC450" s="18">
        <v>0</v>
      </c>
      <c r="BD450" s="18">
        <v>0</v>
      </c>
      <c r="BE450" s="18">
        <v>0</v>
      </c>
      <c r="BF450" s="18">
        <f>Table2[[#This Row],[ST Savings
Through Current FY]]+Table2[[#This Row],[ST Savings
Next FY &amp; After]]</f>
        <v>0</v>
      </c>
      <c r="BG450" s="18">
        <v>0</v>
      </c>
      <c r="BH450" s="18">
        <v>0</v>
      </c>
      <c r="BI450" s="18">
        <v>0</v>
      </c>
      <c r="BJ450" s="18">
        <f>Table2[[#This Row],[Energy Savings
Through Current FY]]+Table2[[#This Row],[Energy Savings
Next FY &amp; After]]</f>
        <v>0</v>
      </c>
      <c r="BK450" s="18">
        <v>3.0310999999999999</v>
      </c>
      <c r="BL450" s="18">
        <v>26.6342</v>
      </c>
      <c r="BM450" s="18">
        <v>16.5351</v>
      </c>
      <c r="BN450" s="18">
        <f>Table2[[#This Row],[Bond Savings
Through Current FY]]+Table2[[#This Row],[Bond Savings
Next FY &amp; After]]</f>
        <v>43.1693</v>
      </c>
      <c r="BO450" s="18">
        <v>3.0310999999999999</v>
      </c>
      <c r="BP450" s="18">
        <v>26.6342</v>
      </c>
      <c r="BQ450" s="18">
        <v>16.5351</v>
      </c>
      <c r="BR450" s="18">
        <f>Table2[[#This Row],[Total Savings
Through Current FY]]+Table2[[#This Row],[Total Savings
Next FY &amp; After]]</f>
        <v>43.1693</v>
      </c>
      <c r="BS450" s="18">
        <v>0</v>
      </c>
      <c r="BT450" s="18">
        <v>0</v>
      </c>
      <c r="BU450" s="18">
        <v>0</v>
      </c>
      <c r="BV450" s="18">
        <f>Table2[[#This Row],[Recapture, Cancellation, or Reduction
Through Current FY]]+Table2[[#This Row],[Recapture, Cancellation, or Reduction
Next FY &amp; After]]</f>
        <v>0</v>
      </c>
      <c r="BW450" s="18">
        <v>0</v>
      </c>
      <c r="BX450" s="18">
        <v>0</v>
      </c>
      <c r="BY450" s="18">
        <v>0</v>
      </c>
      <c r="BZ450" s="18">
        <f>Table2[[#This Row],[Penalty Paid
Through Current FY]]+Table2[[#This Row],[Penalty Paid
Next FY &amp; After]]</f>
        <v>0</v>
      </c>
      <c r="CA450" s="18">
        <v>0</v>
      </c>
      <c r="CB450" s="18">
        <v>0</v>
      </c>
      <c r="CC450" s="18">
        <v>0</v>
      </c>
      <c r="CD450" s="18">
        <f>Table2[[#This Row],[Total Recapture &amp; Penalties
Through Current FY]]+Table2[[#This Row],[Total Recapture &amp; Penalties
Next FY &amp; After]]</f>
        <v>0</v>
      </c>
      <c r="CE450" s="18">
        <v>2560.8890999999999</v>
      </c>
      <c r="CF450" s="18">
        <v>18023.6702</v>
      </c>
      <c r="CG450" s="18">
        <v>18620.588299999999</v>
      </c>
      <c r="CH450" s="18">
        <f>Table2[[#This Row],[Total Net Tax Revenue Generated
Through Current FY]]+Table2[[#This Row],[Total Net Tax Revenue Generated
Next FY &amp; After]]</f>
        <v>36644.258499999996</v>
      </c>
      <c r="CI450" s="18">
        <v>0</v>
      </c>
      <c r="CJ450" s="18">
        <v>0</v>
      </c>
      <c r="CK450" s="18">
        <v>0</v>
      </c>
      <c r="CL450" s="18">
        <v>0</v>
      </c>
      <c r="CM450" s="43">
        <v>0</v>
      </c>
      <c r="CN450" s="43">
        <v>213</v>
      </c>
      <c r="CO450" s="43">
        <v>0</v>
      </c>
      <c r="CP450" s="43">
        <v>92</v>
      </c>
      <c r="CQ450" s="43">
        <f>Table2[[#This Row],[Total Number of Industrial Jobs]]+Table2[[#This Row],[Total Number of Restaurant Jobs]]+Table2[[#This Row],[Total Number of Retail Jobs]]+Table2[[#This Row],[Total Number of Other Jobs]]</f>
        <v>305</v>
      </c>
      <c r="CR450" s="43">
        <v>0</v>
      </c>
      <c r="CS450" s="43">
        <v>213</v>
      </c>
      <c r="CT450" s="43">
        <v>0</v>
      </c>
      <c r="CU450" s="43">
        <v>92</v>
      </c>
      <c r="CV450" s="43">
        <f>Table2[[#This Row],[Number of Industrial Jobs Earning a Living Wage or more]]+Table2[[#This Row],[Number of Restaurant Jobs Earning a Living Wage or more]]+Table2[[#This Row],[Number of Retail Jobs Earning a Living Wage or more]]+Table2[[#This Row],[Number of Other Jobs Earning a Living Wage or more]]</f>
        <v>305</v>
      </c>
      <c r="CW450" s="47">
        <v>0</v>
      </c>
      <c r="CX450" s="47">
        <v>100</v>
      </c>
      <c r="CY450" s="47">
        <v>0</v>
      </c>
      <c r="CZ450" s="47">
        <v>100</v>
      </c>
      <c r="DA450" s="42">
        <v>1</v>
      </c>
      <c r="DB450" s="4"/>
      <c r="DE450" s="3"/>
      <c r="DF450" s="4"/>
      <c r="DG450" s="4"/>
      <c r="DH450" s="11"/>
      <c r="DI450" s="3"/>
      <c r="DJ450" s="1"/>
      <c r="DK450" s="1"/>
      <c r="DL450" s="1"/>
    </row>
    <row r="451" spans="1:116" x14ac:dyDescent="0.2">
      <c r="A451" s="12">
        <v>94109</v>
      </c>
      <c r="B451" s="14" t="s">
        <v>987</v>
      </c>
      <c r="C451" s="15" t="s">
        <v>1524</v>
      </c>
      <c r="D451" s="15" t="s">
        <v>989</v>
      </c>
      <c r="E451" s="25" t="s">
        <v>1783</v>
      </c>
      <c r="F451" s="26" t="s">
        <v>477</v>
      </c>
      <c r="G451" s="16">
        <v>15000000</v>
      </c>
      <c r="H451" s="14" t="s">
        <v>91</v>
      </c>
      <c r="I451" s="14" t="s">
        <v>988</v>
      </c>
      <c r="J451" s="12">
        <v>43</v>
      </c>
      <c r="K451" s="14" t="s">
        <v>12</v>
      </c>
      <c r="L451" s="15" t="s">
        <v>2311</v>
      </c>
      <c r="M451" s="15" t="s">
        <v>1902</v>
      </c>
      <c r="N451" s="15">
        <v>87080</v>
      </c>
      <c r="O451" s="15">
        <v>160500</v>
      </c>
      <c r="P451" s="13">
        <v>142</v>
      </c>
      <c r="Q451" s="13">
        <v>31</v>
      </c>
      <c r="R451" s="13">
        <v>0</v>
      </c>
      <c r="S451" s="13">
        <v>0</v>
      </c>
      <c r="T451" s="13">
        <v>1</v>
      </c>
      <c r="U451" s="13">
        <v>0</v>
      </c>
      <c r="V451" s="13">
        <v>162</v>
      </c>
      <c r="W451" s="13">
        <v>0</v>
      </c>
      <c r="X451" s="13">
        <v>0</v>
      </c>
      <c r="Y451" s="13">
        <v>163</v>
      </c>
      <c r="Z451" s="13">
        <v>162</v>
      </c>
      <c r="AA451" s="13">
        <v>86.50306748466258</v>
      </c>
      <c r="AB451" s="13" t="s">
        <v>16</v>
      </c>
      <c r="AC451" s="13" t="s">
        <v>17</v>
      </c>
      <c r="AD451" s="17">
        <v>0</v>
      </c>
      <c r="AE451" s="13">
        <v>0</v>
      </c>
      <c r="AF451" s="13">
        <v>0</v>
      </c>
      <c r="AG451" s="13">
        <v>0</v>
      </c>
      <c r="AH451" s="13">
        <v>0</v>
      </c>
      <c r="AI451" s="18">
        <v>378.44150000000002</v>
      </c>
      <c r="AJ451" s="18">
        <v>3074.5097999999998</v>
      </c>
      <c r="AK451" s="18">
        <v>4623.9227000000001</v>
      </c>
      <c r="AL451" s="27">
        <f>Table2[[#This Row],[Direct Tax Revenue
Through Current FY]]+Table2[[#This Row],[Direct Tax Revenue
Next FY &amp; After]]</f>
        <v>7698.4324999999999</v>
      </c>
      <c r="AM451" s="18">
        <v>653.31889999999999</v>
      </c>
      <c r="AN451" s="18">
        <v>5233.5036</v>
      </c>
      <c r="AO451" s="18">
        <v>7982.4633999999996</v>
      </c>
      <c r="AP451" s="18">
        <f>Table2[[#This Row],[Indirect  &amp; Induced Tax Revenue
Through Current FY]]+Table2[[#This Row],[Indirect  &amp; Induced Tax Revenue
Next FY &amp; After]]</f>
        <v>13215.967000000001</v>
      </c>
      <c r="AQ451" s="18">
        <v>1031.7603999999999</v>
      </c>
      <c r="AR451" s="18">
        <v>8308.0133999999998</v>
      </c>
      <c r="AS451" s="18">
        <v>12606.3861</v>
      </c>
      <c r="AT451" s="18">
        <f>Table2[[#This Row],[Total Tax Revenue Generated
Through Current FY]]+Table2[[#This Row],[Total Tax Revenues Generated 
Next FY &amp; After]]</f>
        <v>20914.3995</v>
      </c>
      <c r="AU451" s="18">
        <f>VLOOKUP(A:A,[1]AssistancePivot!$1:$1048576,86,FALSE)</f>
        <v>0</v>
      </c>
      <c r="AV451" s="18">
        <v>0</v>
      </c>
      <c r="AW451" s="18">
        <v>0</v>
      </c>
      <c r="AX451" s="18">
        <v>0</v>
      </c>
      <c r="AY451" s="18">
        <v>0</v>
      </c>
      <c r="AZ451" s="18">
        <v>245.7</v>
      </c>
      <c r="BA451" s="18">
        <v>0</v>
      </c>
      <c r="BB451" s="18">
        <f>Table2[[#This Row],[MRT Savings
Through Current FY]]+Table2[[#This Row],[MRT Savings
Next FY &amp; After]]</f>
        <v>245.7</v>
      </c>
      <c r="BC451" s="18">
        <v>0</v>
      </c>
      <c r="BD451" s="18">
        <v>0</v>
      </c>
      <c r="BE451" s="18">
        <v>0</v>
      </c>
      <c r="BF451" s="18">
        <f>Table2[[#This Row],[ST Savings
Through Current FY]]+Table2[[#This Row],[ST Savings
Next FY &amp; After]]</f>
        <v>0</v>
      </c>
      <c r="BG451" s="18">
        <v>0</v>
      </c>
      <c r="BH451" s="18">
        <v>0</v>
      </c>
      <c r="BI451" s="18">
        <v>0</v>
      </c>
      <c r="BJ451" s="18">
        <f>Table2[[#This Row],[Energy Savings
Through Current FY]]+Table2[[#This Row],[Energy Savings
Next FY &amp; After]]</f>
        <v>0</v>
      </c>
      <c r="BK451" s="18">
        <v>10.4842</v>
      </c>
      <c r="BL451" s="18">
        <v>50.2318</v>
      </c>
      <c r="BM451" s="18">
        <v>89.381900000000002</v>
      </c>
      <c r="BN451" s="18">
        <f>Table2[[#This Row],[Bond Savings
Through Current FY]]+Table2[[#This Row],[Bond Savings
Next FY &amp; After]]</f>
        <v>139.61369999999999</v>
      </c>
      <c r="BO451" s="18">
        <v>10.4842</v>
      </c>
      <c r="BP451" s="18">
        <v>295.93180000000001</v>
      </c>
      <c r="BQ451" s="18">
        <v>89.381900000000002</v>
      </c>
      <c r="BR451" s="18">
        <f>Table2[[#This Row],[Total Savings
Through Current FY]]+Table2[[#This Row],[Total Savings
Next FY &amp; After]]</f>
        <v>385.31370000000004</v>
      </c>
      <c r="BS451" s="18">
        <v>0</v>
      </c>
      <c r="BT451" s="18">
        <v>0</v>
      </c>
      <c r="BU451" s="18">
        <v>0</v>
      </c>
      <c r="BV451" s="18">
        <f>Table2[[#This Row],[Recapture, Cancellation, or Reduction
Through Current FY]]+Table2[[#This Row],[Recapture, Cancellation, or Reduction
Next FY &amp; After]]</f>
        <v>0</v>
      </c>
      <c r="BW451" s="18">
        <v>0</v>
      </c>
      <c r="BX451" s="18">
        <v>0</v>
      </c>
      <c r="BY451" s="18">
        <v>0</v>
      </c>
      <c r="BZ451" s="18">
        <f>Table2[[#This Row],[Penalty Paid
Through Current FY]]+Table2[[#This Row],[Penalty Paid
Next FY &amp; After]]</f>
        <v>0</v>
      </c>
      <c r="CA451" s="18">
        <v>0</v>
      </c>
      <c r="CB451" s="18">
        <v>0</v>
      </c>
      <c r="CC451" s="18">
        <v>0</v>
      </c>
      <c r="CD451" s="18">
        <f>Table2[[#This Row],[Total Recapture &amp; Penalties
Through Current FY]]+Table2[[#This Row],[Total Recapture &amp; Penalties
Next FY &amp; After]]</f>
        <v>0</v>
      </c>
      <c r="CE451" s="18">
        <v>1021.2762</v>
      </c>
      <c r="CF451" s="18">
        <v>8012.0816000000004</v>
      </c>
      <c r="CG451" s="18">
        <v>12517.004199999999</v>
      </c>
      <c r="CH451" s="18">
        <f>Table2[[#This Row],[Total Net Tax Revenue Generated
Through Current FY]]+Table2[[#This Row],[Total Net Tax Revenue Generated
Next FY &amp; After]]</f>
        <v>20529.085800000001</v>
      </c>
      <c r="CI451" s="18">
        <v>0</v>
      </c>
      <c r="CJ451" s="18">
        <v>0</v>
      </c>
      <c r="CK451" s="18">
        <v>0</v>
      </c>
      <c r="CL451" s="18">
        <v>0</v>
      </c>
      <c r="CM451" s="43">
        <v>0</v>
      </c>
      <c r="CN451" s="43">
        <v>0</v>
      </c>
      <c r="CO451" s="43">
        <v>0</v>
      </c>
      <c r="CP451" s="43">
        <v>163</v>
      </c>
      <c r="CQ451" s="43">
        <f>Table2[[#This Row],[Total Number of Industrial Jobs]]+Table2[[#This Row],[Total Number of Restaurant Jobs]]+Table2[[#This Row],[Total Number of Retail Jobs]]+Table2[[#This Row],[Total Number of Other Jobs]]</f>
        <v>163</v>
      </c>
      <c r="CR451" s="43">
        <v>0</v>
      </c>
      <c r="CS451" s="43">
        <v>0</v>
      </c>
      <c r="CT451" s="43">
        <v>0</v>
      </c>
      <c r="CU451" s="43">
        <v>163</v>
      </c>
      <c r="CV451" s="43">
        <f>Table2[[#This Row],[Number of Industrial Jobs Earning a Living Wage or more]]+Table2[[#This Row],[Number of Restaurant Jobs Earning a Living Wage or more]]+Table2[[#This Row],[Number of Retail Jobs Earning a Living Wage or more]]+Table2[[#This Row],[Number of Other Jobs Earning a Living Wage or more]]</f>
        <v>163</v>
      </c>
      <c r="CW451" s="47">
        <v>0</v>
      </c>
      <c r="CX451" s="47">
        <v>0</v>
      </c>
      <c r="CY451" s="47">
        <v>0</v>
      </c>
      <c r="CZ451" s="47">
        <v>100</v>
      </c>
      <c r="DA451" s="42">
        <v>1</v>
      </c>
      <c r="DB451" s="4"/>
      <c r="DE451" s="3"/>
      <c r="DF451" s="4"/>
      <c r="DG451" s="4"/>
      <c r="DH451" s="11"/>
      <c r="DI451" s="3"/>
      <c r="DJ451" s="1"/>
      <c r="DK451" s="1"/>
      <c r="DL451" s="1"/>
    </row>
    <row r="452" spans="1:116" x14ac:dyDescent="0.2">
      <c r="A452" s="12">
        <v>93177</v>
      </c>
      <c r="B452" s="14" t="s">
        <v>397</v>
      </c>
      <c r="C452" s="15" t="s">
        <v>1572</v>
      </c>
      <c r="D452" s="15" t="s">
        <v>396</v>
      </c>
      <c r="E452" s="25" t="s">
        <v>1690</v>
      </c>
      <c r="F452" s="26" t="s">
        <v>395</v>
      </c>
      <c r="G452" s="16">
        <v>1633968000</v>
      </c>
      <c r="H452" s="14" t="s">
        <v>72</v>
      </c>
      <c r="I452" s="14" t="s">
        <v>398</v>
      </c>
      <c r="J452" s="12">
        <v>16</v>
      </c>
      <c r="K452" s="14" t="s">
        <v>25</v>
      </c>
      <c r="L452" s="15" t="s">
        <v>2084</v>
      </c>
      <c r="M452" s="15" t="s">
        <v>1902</v>
      </c>
      <c r="N452" s="15">
        <v>634335</v>
      </c>
      <c r="O452" s="15">
        <v>1290000</v>
      </c>
      <c r="P452" s="13">
        <v>0</v>
      </c>
      <c r="Q452" s="13">
        <v>2534</v>
      </c>
      <c r="R452" s="13">
        <v>0</v>
      </c>
      <c r="S452" s="13">
        <v>382</v>
      </c>
      <c r="T452" s="13">
        <v>29</v>
      </c>
      <c r="U452" s="13">
        <v>66</v>
      </c>
      <c r="V452" s="13">
        <v>286</v>
      </c>
      <c r="W452" s="13">
        <v>2481</v>
      </c>
      <c r="X452" s="13">
        <v>0</v>
      </c>
      <c r="Y452" s="13">
        <v>3244</v>
      </c>
      <c r="Z452" s="13">
        <v>3038</v>
      </c>
      <c r="AA452" s="13">
        <v>0</v>
      </c>
      <c r="AB452" s="13" t="s">
        <v>16</v>
      </c>
      <c r="AC452" s="13" t="s">
        <v>17</v>
      </c>
      <c r="AD452" s="17">
        <v>0</v>
      </c>
      <c r="AE452" s="13">
        <v>0</v>
      </c>
      <c r="AF452" s="13">
        <v>0</v>
      </c>
      <c r="AG452" s="13">
        <v>0</v>
      </c>
      <c r="AH452" s="13">
        <v>0</v>
      </c>
      <c r="AI452" s="18">
        <v>7319.2632000000003</v>
      </c>
      <c r="AJ452" s="18">
        <v>140259.2072</v>
      </c>
      <c r="AK452" s="18">
        <v>53352.987500000003</v>
      </c>
      <c r="AL452" s="27">
        <f>Table2[[#This Row],[Direct Tax Revenue
Through Current FY]]+Table2[[#This Row],[Direct Tax Revenue
Next FY &amp; After]]</f>
        <v>193612.19469999999</v>
      </c>
      <c r="AM452" s="18">
        <v>9824.5300999999999</v>
      </c>
      <c r="AN452" s="18">
        <v>163751.69510000001</v>
      </c>
      <c r="AO452" s="18">
        <v>71614.864100000006</v>
      </c>
      <c r="AP452" s="18">
        <f>Table2[[#This Row],[Indirect  &amp; Induced Tax Revenue
Through Current FY]]+Table2[[#This Row],[Indirect  &amp; Induced Tax Revenue
Next FY &amp; After]]</f>
        <v>235366.55920000002</v>
      </c>
      <c r="AQ452" s="18">
        <v>17143.793300000001</v>
      </c>
      <c r="AR452" s="18">
        <v>304010.90230000002</v>
      </c>
      <c r="AS452" s="18">
        <v>124967.85159999999</v>
      </c>
      <c r="AT452" s="18">
        <f>Table2[[#This Row],[Total Tax Revenue Generated
Through Current FY]]+Table2[[#This Row],[Total Tax Revenues Generated 
Next FY &amp; After]]</f>
        <v>428978.75390000001</v>
      </c>
      <c r="AU452" s="18">
        <f>VLOOKUP(A:A,[1]AssistancePivot!$1:$1048576,86,FALSE)</f>
        <v>26701.142899999999</v>
      </c>
      <c r="AV452" s="18">
        <v>47666.104099999997</v>
      </c>
      <c r="AW452" s="18">
        <v>194635.13130000001</v>
      </c>
      <c r="AX452" s="18">
        <v>242301.23540000001</v>
      </c>
      <c r="AY452" s="18">
        <v>0</v>
      </c>
      <c r="AZ452" s="18">
        <v>38132.494400000003</v>
      </c>
      <c r="BA452" s="18">
        <v>0</v>
      </c>
      <c r="BB452" s="18">
        <f>Table2[[#This Row],[MRT Savings
Through Current FY]]+Table2[[#This Row],[MRT Savings
Next FY &amp; After]]</f>
        <v>38132.494400000003</v>
      </c>
      <c r="BC452" s="18">
        <v>21.0932</v>
      </c>
      <c r="BD452" s="18">
        <v>9676.1628999999994</v>
      </c>
      <c r="BE452" s="18">
        <v>0</v>
      </c>
      <c r="BF452" s="18">
        <f>Table2[[#This Row],[ST Savings
Through Current FY]]+Table2[[#This Row],[ST Savings
Next FY &amp; After]]</f>
        <v>9676.1628999999994</v>
      </c>
      <c r="BG452" s="18">
        <v>0</v>
      </c>
      <c r="BH452" s="18">
        <v>0</v>
      </c>
      <c r="BI452" s="18">
        <v>0</v>
      </c>
      <c r="BJ452" s="18">
        <f>Table2[[#This Row],[Energy Savings
Through Current FY]]+Table2[[#This Row],[Energy Savings
Next FY &amp; After]]</f>
        <v>0</v>
      </c>
      <c r="BK452" s="18">
        <v>1072.2845</v>
      </c>
      <c r="BL452" s="18">
        <v>10901.360699999999</v>
      </c>
      <c r="BM452" s="18">
        <v>5392.2821999999996</v>
      </c>
      <c r="BN452" s="18">
        <f>Table2[[#This Row],[Bond Savings
Through Current FY]]+Table2[[#This Row],[Bond Savings
Next FY &amp; After]]</f>
        <v>16293.642899999999</v>
      </c>
      <c r="BO452" s="18">
        <v>27794.5206</v>
      </c>
      <c r="BP452" s="18">
        <v>106376.12209999999</v>
      </c>
      <c r="BQ452" s="18">
        <v>200027.4135</v>
      </c>
      <c r="BR452" s="18">
        <f>Table2[[#This Row],[Total Savings
Through Current FY]]+Table2[[#This Row],[Total Savings
Next FY &amp; After]]</f>
        <v>306403.5356</v>
      </c>
      <c r="BS452" s="18">
        <v>0</v>
      </c>
      <c r="BT452" s="18">
        <v>0</v>
      </c>
      <c r="BU452" s="18">
        <v>0</v>
      </c>
      <c r="BV452" s="18">
        <f>Table2[[#This Row],[Recapture, Cancellation, or Reduction
Through Current FY]]+Table2[[#This Row],[Recapture, Cancellation, or Reduction
Next FY &amp; After]]</f>
        <v>0</v>
      </c>
      <c r="BW452" s="18">
        <v>0</v>
      </c>
      <c r="BX452" s="18">
        <v>0</v>
      </c>
      <c r="BY452" s="18">
        <v>0</v>
      </c>
      <c r="BZ452" s="18">
        <f>Table2[[#This Row],[Penalty Paid
Through Current FY]]+Table2[[#This Row],[Penalty Paid
Next FY &amp; After]]</f>
        <v>0</v>
      </c>
      <c r="CA452" s="18">
        <v>0</v>
      </c>
      <c r="CB452" s="18">
        <v>0</v>
      </c>
      <c r="CC452" s="18">
        <v>0</v>
      </c>
      <c r="CD452" s="18">
        <f>Table2[[#This Row],[Total Recapture &amp; Penalties
Through Current FY]]+Table2[[#This Row],[Total Recapture &amp; Penalties
Next FY &amp; After]]</f>
        <v>0</v>
      </c>
      <c r="CE452" s="18">
        <v>-10650.7273</v>
      </c>
      <c r="CF452" s="18">
        <v>197634.78020000001</v>
      </c>
      <c r="CG452" s="18">
        <v>-75059.561900000001</v>
      </c>
      <c r="CH452" s="18">
        <f>Table2[[#This Row],[Total Net Tax Revenue Generated
Through Current FY]]+Table2[[#This Row],[Total Net Tax Revenue Generated
Next FY &amp; After]]</f>
        <v>122575.21830000001</v>
      </c>
      <c r="CI452" s="18">
        <v>0</v>
      </c>
      <c r="CJ452" s="18">
        <v>0</v>
      </c>
      <c r="CK452" s="18">
        <v>0</v>
      </c>
      <c r="CL452" s="18">
        <v>0</v>
      </c>
      <c r="CM452" s="43">
        <v>0</v>
      </c>
      <c r="CN452" s="43">
        <v>0</v>
      </c>
      <c r="CO452" s="43">
        <v>0</v>
      </c>
      <c r="CP452" s="43">
        <v>3244</v>
      </c>
      <c r="CQ452" s="43">
        <f>Table2[[#This Row],[Total Number of Industrial Jobs]]+Table2[[#This Row],[Total Number of Restaurant Jobs]]+Table2[[#This Row],[Total Number of Retail Jobs]]+Table2[[#This Row],[Total Number of Other Jobs]]</f>
        <v>3244</v>
      </c>
      <c r="CR452" s="43">
        <v>0</v>
      </c>
      <c r="CS452" s="43">
        <v>0</v>
      </c>
      <c r="CT452" s="43">
        <v>0</v>
      </c>
      <c r="CU452" s="43">
        <v>3244</v>
      </c>
      <c r="CV452" s="43">
        <f>Table2[[#This Row],[Number of Industrial Jobs Earning a Living Wage or more]]+Table2[[#This Row],[Number of Restaurant Jobs Earning a Living Wage or more]]+Table2[[#This Row],[Number of Retail Jobs Earning a Living Wage or more]]+Table2[[#This Row],[Number of Other Jobs Earning a Living Wage or more]]</f>
        <v>3244</v>
      </c>
      <c r="CW452" s="47">
        <v>0</v>
      </c>
      <c r="CX452" s="47">
        <v>0</v>
      </c>
      <c r="CY452" s="47">
        <v>0</v>
      </c>
      <c r="CZ452" s="47">
        <v>100</v>
      </c>
      <c r="DA452" s="42">
        <v>1</v>
      </c>
      <c r="DB452" s="4"/>
      <c r="DE452" s="3"/>
      <c r="DF452" s="4"/>
      <c r="DG452" s="4"/>
      <c r="DH452" s="11"/>
      <c r="DI452" s="3"/>
      <c r="DJ452" s="1"/>
      <c r="DK452" s="1"/>
      <c r="DL452" s="1"/>
    </row>
    <row r="453" spans="1:116" x14ac:dyDescent="0.2">
      <c r="A453" s="12">
        <v>93942</v>
      </c>
      <c r="B453" s="14" t="s">
        <v>714</v>
      </c>
      <c r="C453" s="15" t="s">
        <v>1524</v>
      </c>
      <c r="D453" s="15" t="s">
        <v>716</v>
      </c>
      <c r="E453" s="25" t="s">
        <v>1665</v>
      </c>
      <c r="F453" s="26" t="s">
        <v>477</v>
      </c>
      <c r="G453" s="16">
        <v>3600000</v>
      </c>
      <c r="H453" s="14" t="s">
        <v>91</v>
      </c>
      <c r="I453" s="14" t="s">
        <v>715</v>
      </c>
      <c r="J453" s="12">
        <v>23</v>
      </c>
      <c r="K453" s="14" t="s">
        <v>20</v>
      </c>
      <c r="L453" s="15" t="s">
        <v>2174</v>
      </c>
      <c r="M453" s="15" t="s">
        <v>1923</v>
      </c>
      <c r="N453" s="15">
        <v>46292</v>
      </c>
      <c r="O453" s="15">
        <v>49164</v>
      </c>
      <c r="P453" s="13">
        <v>60</v>
      </c>
      <c r="Q453" s="13">
        <v>3</v>
      </c>
      <c r="R453" s="13">
        <v>0</v>
      </c>
      <c r="S453" s="13">
        <v>17</v>
      </c>
      <c r="T453" s="13">
        <v>47</v>
      </c>
      <c r="U453" s="13">
        <v>0</v>
      </c>
      <c r="V453" s="13">
        <v>78</v>
      </c>
      <c r="W453" s="13">
        <v>0</v>
      </c>
      <c r="X453" s="13">
        <v>0</v>
      </c>
      <c r="Y453" s="13">
        <v>142</v>
      </c>
      <c r="Z453" s="13">
        <v>109</v>
      </c>
      <c r="AA453" s="13">
        <v>34.507042253521128</v>
      </c>
      <c r="AB453" s="13" t="s">
        <v>16</v>
      </c>
      <c r="AC453" s="13" t="s">
        <v>17</v>
      </c>
      <c r="AD453" s="17">
        <v>0</v>
      </c>
      <c r="AE453" s="13">
        <v>0</v>
      </c>
      <c r="AF453" s="13">
        <v>0</v>
      </c>
      <c r="AG453" s="13">
        <v>0</v>
      </c>
      <c r="AH453" s="13">
        <v>0</v>
      </c>
      <c r="AI453" s="18">
        <v>235.12649999999999</v>
      </c>
      <c r="AJ453" s="18">
        <v>1843.5771</v>
      </c>
      <c r="AK453" s="18">
        <v>702.64980000000003</v>
      </c>
      <c r="AL453" s="27">
        <f>Table2[[#This Row],[Direct Tax Revenue
Through Current FY]]+Table2[[#This Row],[Direct Tax Revenue
Next FY &amp; After]]</f>
        <v>2546.2269000000001</v>
      </c>
      <c r="AM453" s="18">
        <v>422.03149999999999</v>
      </c>
      <c r="AN453" s="18">
        <v>3530.0180999999998</v>
      </c>
      <c r="AO453" s="18">
        <v>1261.1941999999999</v>
      </c>
      <c r="AP453" s="18">
        <f>Table2[[#This Row],[Indirect  &amp; Induced Tax Revenue
Through Current FY]]+Table2[[#This Row],[Indirect  &amp; Induced Tax Revenue
Next FY &amp; After]]</f>
        <v>4791.2122999999992</v>
      </c>
      <c r="AQ453" s="18">
        <v>657.15800000000002</v>
      </c>
      <c r="AR453" s="18">
        <v>5373.5951999999997</v>
      </c>
      <c r="AS453" s="18">
        <v>1963.8440000000001</v>
      </c>
      <c r="AT453" s="18">
        <f>Table2[[#This Row],[Total Tax Revenue Generated
Through Current FY]]+Table2[[#This Row],[Total Tax Revenues Generated 
Next FY &amp; After]]</f>
        <v>7337.4391999999998</v>
      </c>
      <c r="AU453" s="18">
        <f>VLOOKUP(A:A,[1]AssistancePivot!$1:$1048576,86,FALSE)</f>
        <v>0</v>
      </c>
      <c r="AV453" s="18">
        <v>0</v>
      </c>
      <c r="AW453" s="18">
        <v>0</v>
      </c>
      <c r="AX453" s="18">
        <v>0</v>
      </c>
      <c r="AY453" s="18">
        <v>0</v>
      </c>
      <c r="AZ453" s="18">
        <v>59.6736</v>
      </c>
      <c r="BA453" s="18">
        <v>0</v>
      </c>
      <c r="BB453" s="18">
        <f>Table2[[#This Row],[MRT Savings
Through Current FY]]+Table2[[#This Row],[MRT Savings
Next FY &amp; After]]</f>
        <v>59.6736</v>
      </c>
      <c r="BC453" s="18">
        <v>0</v>
      </c>
      <c r="BD453" s="18">
        <v>0</v>
      </c>
      <c r="BE453" s="18">
        <v>0</v>
      </c>
      <c r="BF453" s="18">
        <f>Table2[[#This Row],[ST Savings
Through Current FY]]+Table2[[#This Row],[ST Savings
Next FY &amp; After]]</f>
        <v>0</v>
      </c>
      <c r="BG453" s="18">
        <v>0</v>
      </c>
      <c r="BH453" s="18">
        <v>0</v>
      </c>
      <c r="BI453" s="18">
        <v>0</v>
      </c>
      <c r="BJ453" s="18">
        <f>Table2[[#This Row],[Energy Savings
Through Current FY]]+Table2[[#This Row],[Energy Savings
Next FY &amp; After]]</f>
        <v>0</v>
      </c>
      <c r="BK453" s="18">
        <v>0.41770000000000002</v>
      </c>
      <c r="BL453" s="18">
        <v>18.750800000000002</v>
      </c>
      <c r="BM453" s="18">
        <v>1.1113999999999999</v>
      </c>
      <c r="BN453" s="18">
        <f>Table2[[#This Row],[Bond Savings
Through Current FY]]+Table2[[#This Row],[Bond Savings
Next FY &amp; After]]</f>
        <v>19.862200000000001</v>
      </c>
      <c r="BO453" s="18">
        <v>0.41770000000000002</v>
      </c>
      <c r="BP453" s="18">
        <v>78.424400000000006</v>
      </c>
      <c r="BQ453" s="18">
        <v>1.1113999999999999</v>
      </c>
      <c r="BR453" s="18">
        <f>Table2[[#This Row],[Total Savings
Through Current FY]]+Table2[[#This Row],[Total Savings
Next FY &amp; After]]</f>
        <v>79.535800000000009</v>
      </c>
      <c r="BS453" s="18">
        <v>0</v>
      </c>
      <c r="BT453" s="18">
        <v>0</v>
      </c>
      <c r="BU453" s="18">
        <v>0</v>
      </c>
      <c r="BV453" s="18">
        <f>Table2[[#This Row],[Recapture, Cancellation, or Reduction
Through Current FY]]+Table2[[#This Row],[Recapture, Cancellation, or Reduction
Next FY &amp; After]]</f>
        <v>0</v>
      </c>
      <c r="BW453" s="18">
        <v>0</v>
      </c>
      <c r="BX453" s="18">
        <v>0</v>
      </c>
      <c r="BY453" s="18">
        <v>0</v>
      </c>
      <c r="BZ453" s="18">
        <f>Table2[[#This Row],[Penalty Paid
Through Current FY]]+Table2[[#This Row],[Penalty Paid
Next FY &amp; After]]</f>
        <v>0</v>
      </c>
      <c r="CA453" s="18">
        <v>0</v>
      </c>
      <c r="CB453" s="18">
        <v>0</v>
      </c>
      <c r="CC453" s="18">
        <v>0</v>
      </c>
      <c r="CD453" s="18">
        <f>Table2[[#This Row],[Total Recapture &amp; Penalties
Through Current FY]]+Table2[[#This Row],[Total Recapture &amp; Penalties
Next FY &amp; After]]</f>
        <v>0</v>
      </c>
      <c r="CE453" s="18">
        <v>656.74030000000005</v>
      </c>
      <c r="CF453" s="18">
        <v>5295.1707999999999</v>
      </c>
      <c r="CG453" s="18">
        <v>1962.7326</v>
      </c>
      <c r="CH453" s="18">
        <f>Table2[[#This Row],[Total Net Tax Revenue Generated
Through Current FY]]+Table2[[#This Row],[Total Net Tax Revenue Generated
Next FY &amp; After]]</f>
        <v>7257.9034000000001</v>
      </c>
      <c r="CI453" s="18">
        <v>0</v>
      </c>
      <c r="CJ453" s="18">
        <v>0</v>
      </c>
      <c r="CK453" s="18">
        <v>0</v>
      </c>
      <c r="CL453" s="18">
        <v>0</v>
      </c>
      <c r="CM453" s="43">
        <v>0</v>
      </c>
      <c r="CN453" s="43">
        <v>0</v>
      </c>
      <c r="CO453" s="43">
        <v>0</v>
      </c>
      <c r="CP453" s="43">
        <v>142</v>
      </c>
      <c r="CQ453" s="43">
        <f>Table2[[#This Row],[Total Number of Industrial Jobs]]+Table2[[#This Row],[Total Number of Restaurant Jobs]]+Table2[[#This Row],[Total Number of Retail Jobs]]+Table2[[#This Row],[Total Number of Other Jobs]]</f>
        <v>142</v>
      </c>
      <c r="CR453" s="43">
        <v>0</v>
      </c>
      <c r="CS453" s="43">
        <v>0</v>
      </c>
      <c r="CT453" s="43">
        <v>0</v>
      </c>
      <c r="CU453" s="43">
        <v>142</v>
      </c>
      <c r="CV453" s="43">
        <f>Table2[[#This Row],[Number of Industrial Jobs Earning a Living Wage or more]]+Table2[[#This Row],[Number of Restaurant Jobs Earning a Living Wage or more]]+Table2[[#This Row],[Number of Retail Jobs Earning a Living Wage or more]]+Table2[[#This Row],[Number of Other Jobs Earning a Living Wage or more]]</f>
        <v>142</v>
      </c>
      <c r="CW453" s="47">
        <v>0</v>
      </c>
      <c r="CX453" s="47">
        <v>0</v>
      </c>
      <c r="CY453" s="47">
        <v>0</v>
      </c>
      <c r="CZ453" s="47">
        <v>100</v>
      </c>
      <c r="DA453" s="42">
        <v>1</v>
      </c>
      <c r="DB453" s="4"/>
      <c r="DE453" s="3"/>
      <c r="DF453" s="4"/>
      <c r="DG453" s="4"/>
      <c r="DH453" s="11"/>
      <c r="DI453" s="3"/>
      <c r="DJ453" s="1"/>
      <c r="DK453" s="1"/>
      <c r="DL453" s="1"/>
    </row>
    <row r="454" spans="1:116" x14ac:dyDescent="0.2">
      <c r="A454" s="12">
        <v>94117</v>
      </c>
      <c r="B454" s="14" t="s">
        <v>1008</v>
      </c>
      <c r="C454" s="15" t="s">
        <v>1524</v>
      </c>
      <c r="D454" s="15" t="s">
        <v>1010</v>
      </c>
      <c r="E454" s="25" t="s">
        <v>1776</v>
      </c>
      <c r="F454" s="26" t="s">
        <v>477</v>
      </c>
      <c r="G454" s="16">
        <v>29000000</v>
      </c>
      <c r="H454" s="14" t="s">
        <v>91</v>
      </c>
      <c r="I454" s="14" t="s">
        <v>1009</v>
      </c>
      <c r="J454" s="12">
        <v>44</v>
      </c>
      <c r="K454" s="14" t="s">
        <v>12</v>
      </c>
      <c r="L454" s="15" t="s">
        <v>2297</v>
      </c>
      <c r="M454" s="15" t="s">
        <v>1918</v>
      </c>
      <c r="N454" s="15">
        <v>58923</v>
      </c>
      <c r="O454" s="15">
        <v>111902</v>
      </c>
      <c r="P454" s="13">
        <v>325</v>
      </c>
      <c r="Q454" s="13">
        <v>8</v>
      </c>
      <c r="R454" s="13">
        <v>0</v>
      </c>
      <c r="S454" s="13">
        <v>64</v>
      </c>
      <c r="T454" s="13">
        <v>153</v>
      </c>
      <c r="U454" s="13">
        <v>0</v>
      </c>
      <c r="V454" s="13">
        <v>411</v>
      </c>
      <c r="W454" s="13">
        <v>0</v>
      </c>
      <c r="X454" s="13">
        <v>0</v>
      </c>
      <c r="Y454" s="13">
        <v>628</v>
      </c>
      <c r="Z454" s="13">
        <v>519</v>
      </c>
      <c r="AA454" s="13">
        <v>91.878980891719735</v>
      </c>
      <c r="AB454" s="13" t="s">
        <v>16</v>
      </c>
      <c r="AC454" s="13" t="s">
        <v>17</v>
      </c>
      <c r="AD454" s="17">
        <v>437</v>
      </c>
      <c r="AE454" s="13">
        <v>0</v>
      </c>
      <c r="AF454" s="13">
        <v>191</v>
      </c>
      <c r="AG454" s="13">
        <v>0</v>
      </c>
      <c r="AH454" s="13">
        <v>0</v>
      </c>
      <c r="AI454" s="18">
        <v>1212.4142999999999</v>
      </c>
      <c r="AJ454" s="18">
        <v>6122.7515000000003</v>
      </c>
      <c r="AK454" s="18">
        <v>13753.3909</v>
      </c>
      <c r="AL454" s="27">
        <f>Table2[[#This Row],[Direct Tax Revenue
Through Current FY]]+Table2[[#This Row],[Direct Tax Revenue
Next FY &amp; After]]</f>
        <v>19876.142400000001</v>
      </c>
      <c r="AM454" s="18">
        <v>2093.0385000000001</v>
      </c>
      <c r="AN454" s="18">
        <v>10059.085300000001</v>
      </c>
      <c r="AO454" s="18">
        <v>23743.019700000001</v>
      </c>
      <c r="AP454" s="18">
        <f>Table2[[#This Row],[Indirect  &amp; Induced Tax Revenue
Through Current FY]]+Table2[[#This Row],[Indirect  &amp; Induced Tax Revenue
Next FY &amp; After]]</f>
        <v>33802.105000000003</v>
      </c>
      <c r="AQ454" s="18">
        <v>3305.4528</v>
      </c>
      <c r="AR454" s="18">
        <v>16181.836799999999</v>
      </c>
      <c r="AS454" s="18">
        <v>37496.410600000003</v>
      </c>
      <c r="AT454" s="18">
        <f>Table2[[#This Row],[Total Tax Revenue Generated
Through Current FY]]+Table2[[#This Row],[Total Tax Revenues Generated 
Next FY &amp; After]]</f>
        <v>53678.2474</v>
      </c>
      <c r="AU454" s="18">
        <f>VLOOKUP(A:A,[1]AssistancePivot!$1:$1048576,86,FALSE)</f>
        <v>0</v>
      </c>
      <c r="AV454" s="18">
        <v>0</v>
      </c>
      <c r="AW454" s="18">
        <v>0</v>
      </c>
      <c r="AX454" s="18">
        <v>0</v>
      </c>
      <c r="AY454" s="18">
        <v>0</v>
      </c>
      <c r="AZ454" s="18">
        <v>474.20800000000003</v>
      </c>
      <c r="BA454" s="18">
        <v>0</v>
      </c>
      <c r="BB454" s="18">
        <f>Table2[[#This Row],[MRT Savings
Through Current FY]]+Table2[[#This Row],[MRT Savings
Next FY &amp; After]]</f>
        <v>474.20800000000003</v>
      </c>
      <c r="BC454" s="18">
        <v>0</v>
      </c>
      <c r="BD454" s="18">
        <v>0</v>
      </c>
      <c r="BE454" s="18">
        <v>0</v>
      </c>
      <c r="BF454" s="18">
        <f>Table2[[#This Row],[ST Savings
Through Current FY]]+Table2[[#This Row],[ST Savings
Next FY &amp; After]]</f>
        <v>0</v>
      </c>
      <c r="BG454" s="18">
        <v>0</v>
      </c>
      <c r="BH454" s="18">
        <v>0</v>
      </c>
      <c r="BI454" s="18">
        <v>0</v>
      </c>
      <c r="BJ454" s="18">
        <f>Table2[[#This Row],[Energy Savings
Through Current FY]]+Table2[[#This Row],[Energy Savings
Next FY &amp; After]]</f>
        <v>0</v>
      </c>
      <c r="BK454" s="18">
        <v>10.594799999999999</v>
      </c>
      <c r="BL454" s="18">
        <v>62.8735</v>
      </c>
      <c r="BM454" s="18">
        <v>87.9512</v>
      </c>
      <c r="BN454" s="18">
        <f>Table2[[#This Row],[Bond Savings
Through Current FY]]+Table2[[#This Row],[Bond Savings
Next FY &amp; After]]</f>
        <v>150.82470000000001</v>
      </c>
      <c r="BO454" s="18">
        <v>10.594799999999999</v>
      </c>
      <c r="BP454" s="18">
        <v>537.08150000000001</v>
      </c>
      <c r="BQ454" s="18">
        <v>87.9512</v>
      </c>
      <c r="BR454" s="18">
        <f>Table2[[#This Row],[Total Savings
Through Current FY]]+Table2[[#This Row],[Total Savings
Next FY &amp; After]]</f>
        <v>625.03269999999998</v>
      </c>
      <c r="BS454" s="18">
        <v>0</v>
      </c>
      <c r="BT454" s="18">
        <v>0</v>
      </c>
      <c r="BU454" s="18">
        <v>0</v>
      </c>
      <c r="BV454" s="18">
        <f>Table2[[#This Row],[Recapture, Cancellation, or Reduction
Through Current FY]]+Table2[[#This Row],[Recapture, Cancellation, or Reduction
Next FY &amp; After]]</f>
        <v>0</v>
      </c>
      <c r="BW454" s="18">
        <v>0</v>
      </c>
      <c r="BX454" s="18">
        <v>0</v>
      </c>
      <c r="BY454" s="18">
        <v>0</v>
      </c>
      <c r="BZ454" s="18">
        <f>Table2[[#This Row],[Penalty Paid
Through Current FY]]+Table2[[#This Row],[Penalty Paid
Next FY &amp; After]]</f>
        <v>0</v>
      </c>
      <c r="CA454" s="18">
        <v>0</v>
      </c>
      <c r="CB454" s="18">
        <v>0</v>
      </c>
      <c r="CC454" s="18">
        <v>0</v>
      </c>
      <c r="CD454" s="18">
        <f>Table2[[#This Row],[Total Recapture &amp; Penalties
Through Current FY]]+Table2[[#This Row],[Total Recapture &amp; Penalties
Next FY &amp; After]]</f>
        <v>0</v>
      </c>
      <c r="CE454" s="18">
        <v>3294.8580000000002</v>
      </c>
      <c r="CF454" s="18">
        <v>15644.755300000001</v>
      </c>
      <c r="CG454" s="18">
        <v>37408.4594</v>
      </c>
      <c r="CH454" s="18">
        <f>Table2[[#This Row],[Total Net Tax Revenue Generated
Through Current FY]]+Table2[[#This Row],[Total Net Tax Revenue Generated
Next FY &amp; After]]</f>
        <v>53053.214699999997</v>
      </c>
      <c r="CI454" s="18">
        <v>0</v>
      </c>
      <c r="CJ454" s="18">
        <v>0</v>
      </c>
      <c r="CK454" s="18">
        <v>0</v>
      </c>
      <c r="CL454" s="18">
        <v>0</v>
      </c>
      <c r="CM454" s="43">
        <v>0</v>
      </c>
      <c r="CN454" s="43">
        <v>0</v>
      </c>
      <c r="CO454" s="43">
        <v>0</v>
      </c>
      <c r="CP454" s="43">
        <v>628</v>
      </c>
      <c r="CQ454" s="43">
        <f>Table2[[#This Row],[Total Number of Industrial Jobs]]+Table2[[#This Row],[Total Number of Restaurant Jobs]]+Table2[[#This Row],[Total Number of Retail Jobs]]+Table2[[#This Row],[Total Number of Other Jobs]]</f>
        <v>628</v>
      </c>
      <c r="CR454" s="43">
        <v>0</v>
      </c>
      <c r="CS454" s="43">
        <v>0</v>
      </c>
      <c r="CT454" s="43">
        <v>0</v>
      </c>
      <c r="CU454" s="43">
        <v>628</v>
      </c>
      <c r="CV454" s="43">
        <f>Table2[[#This Row],[Number of Industrial Jobs Earning a Living Wage or more]]+Table2[[#This Row],[Number of Restaurant Jobs Earning a Living Wage or more]]+Table2[[#This Row],[Number of Retail Jobs Earning a Living Wage or more]]+Table2[[#This Row],[Number of Other Jobs Earning a Living Wage or more]]</f>
        <v>628</v>
      </c>
      <c r="CW454" s="47">
        <v>0</v>
      </c>
      <c r="CX454" s="47">
        <v>0</v>
      </c>
      <c r="CY454" s="47">
        <v>0</v>
      </c>
      <c r="CZ454" s="47">
        <v>100</v>
      </c>
      <c r="DA454" s="42">
        <v>1</v>
      </c>
      <c r="DB454" s="4"/>
      <c r="DE454" s="3"/>
      <c r="DF454" s="4"/>
      <c r="DG454" s="4"/>
      <c r="DH454" s="11"/>
      <c r="DI454" s="3"/>
      <c r="DJ454" s="1"/>
      <c r="DK454" s="1"/>
      <c r="DL454" s="1"/>
    </row>
    <row r="455" spans="1:116" x14ac:dyDescent="0.2">
      <c r="A455" s="12">
        <v>94056</v>
      </c>
      <c r="B455" s="14" t="s">
        <v>866</v>
      </c>
      <c r="C455" s="15" t="s">
        <v>1524</v>
      </c>
      <c r="D455" s="15" t="s">
        <v>868</v>
      </c>
      <c r="E455" s="25" t="s">
        <v>1760</v>
      </c>
      <c r="F455" s="26" t="s">
        <v>477</v>
      </c>
      <c r="G455" s="16">
        <v>10000000</v>
      </c>
      <c r="H455" s="14" t="s">
        <v>91</v>
      </c>
      <c r="I455" s="14" t="s">
        <v>867</v>
      </c>
      <c r="J455" s="12">
        <v>44</v>
      </c>
      <c r="K455" s="14" t="s">
        <v>12</v>
      </c>
      <c r="L455" s="15" t="s">
        <v>2264</v>
      </c>
      <c r="M455" s="15" t="s">
        <v>2038</v>
      </c>
      <c r="N455" s="15">
        <v>12673</v>
      </c>
      <c r="O455" s="15">
        <v>74441</v>
      </c>
      <c r="P455" s="13">
        <v>0</v>
      </c>
      <c r="Q455" s="13">
        <v>16</v>
      </c>
      <c r="R455" s="13">
        <v>0</v>
      </c>
      <c r="S455" s="13">
        <v>0</v>
      </c>
      <c r="T455" s="13">
        <v>7</v>
      </c>
      <c r="U455" s="13">
        <v>0</v>
      </c>
      <c r="V455" s="13">
        <v>49</v>
      </c>
      <c r="W455" s="13">
        <v>0</v>
      </c>
      <c r="X455" s="13">
        <v>0</v>
      </c>
      <c r="Y455" s="13">
        <v>56</v>
      </c>
      <c r="Z455" s="13">
        <v>52</v>
      </c>
      <c r="AA455" s="13">
        <v>98.214285714285708</v>
      </c>
      <c r="AB455" s="13" t="s">
        <v>16</v>
      </c>
      <c r="AC455" s="13" t="s">
        <v>16</v>
      </c>
      <c r="AD455" s="17">
        <v>0</v>
      </c>
      <c r="AE455" s="13">
        <v>0</v>
      </c>
      <c r="AF455" s="13">
        <v>0</v>
      </c>
      <c r="AG455" s="13">
        <v>0</v>
      </c>
      <c r="AH455" s="13">
        <v>0</v>
      </c>
      <c r="AI455" s="18">
        <v>121.47499999999999</v>
      </c>
      <c r="AJ455" s="18">
        <v>1006.3431</v>
      </c>
      <c r="AK455" s="18">
        <v>1125.3208999999999</v>
      </c>
      <c r="AL455" s="27">
        <f>Table2[[#This Row],[Direct Tax Revenue
Through Current FY]]+Table2[[#This Row],[Direct Tax Revenue
Next FY &amp; After]]</f>
        <v>2131.6639999999998</v>
      </c>
      <c r="AM455" s="18">
        <v>209.70419999999999</v>
      </c>
      <c r="AN455" s="18">
        <v>1585.8021000000001</v>
      </c>
      <c r="AO455" s="18">
        <v>1942.6622</v>
      </c>
      <c r="AP455" s="18">
        <f>Table2[[#This Row],[Indirect  &amp; Induced Tax Revenue
Through Current FY]]+Table2[[#This Row],[Indirect  &amp; Induced Tax Revenue
Next FY &amp; After]]</f>
        <v>3528.4643000000001</v>
      </c>
      <c r="AQ455" s="18">
        <v>331.17919999999998</v>
      </c>
      <c r="AR455" s="18">
        <v>2592.1451999999999</v>
      </c>
      <c r="AS455" s="18">
        <v>3067.9830999999999</v>
      </c>
      <c r="AT455" s="18">
        <f>Table2[[#This Row],[Total Tax Revenue Generated
Through Current FY]]+Table2[[#This Row],[Total Tax Revenues Generated 
Next FY &amp; After]]</f>
        <v>5660.1283000000003</v>
      </c>
      <c r="AU455" s="18">
        <f>VLOOKUP(A:A,[1]AssistancePivot!$1:$1048576,86,FALSE)</f>
        <v>0</v>
      </c>
      <c r="AV455" s="18">
        <v>0</v>
      </c>
      <c r="AW455" s="18">
        <v>0</v>
      </c>
      <c r="AX455" s="18">
        <v>0</v>
      </c>
      <c r="AY455" s="18">
        <v>0</v>
      </c>
      <c r="AZ455" s="18">
        <v>163.80000000000001</v>
      </c>
      <c r="BA455" s="18">
        <v>0</v>
      </c>
      <c r="BB455" s="18">
        <f>Table2[[#This Row],[MRT Savings
Through Current FY]]+Table2[[#This Row],[MRT Savings
Next FY &amp; After]]</f>
        <v>163.80000000000001</v>
      </c>
      <c r="BC455" s="18">
        <v>0</v>
      </c>
      <c r="BD455" s="18">
        <v>0</v>
      </c>
      <c r="BE455" s="18">
        <v>0</v>
      </c>
      <c r="BF455" s="18">
        <f>Table2[[#This Row],[ST Savings
Through Current FY]]+Table2[[#This Row],[ST Savings
Next FY &amp; After]]</f>
        <v>0</v>
      </c>
      <c r="BG455" s="18">
        <v>0</v>
      </c>
      <c r="BH455" s="18">
        <v>0</v>
      </c>
      <c r="BI455" s="18">
        <v>0</v>
      </c>
      <c r="BJ455" s="18">
        <f>Table2[[#This Row],[Energy Savings
Through Current FY]]+Table2[[#This Row],[Energy Savings
Next FY &amp; After]]</f>
        <v>0</v>
      </c>
      <c r="BK455" s="18">
        <v>5.7122999999999999</v>
      </c>
      <c r="BL455" s="18">
        <v>38.178199999999997</v>
      </c>
      <c r="BM455" s="18">
        <v>39.712699999999998</v>
      </c>
      <c r="BN455" s="18">
        <f>Table2[[#This Row],[Bond Savings
Through Current FY]]+Table2[[#This Row],[Bond Savings
Next FY &amp; After]]</f>
        <v>77.890899999999988</v>
      </c>
      <c r="BO455" s="18">
        <v>5.7122999999999999</v>
      </c>
      <c r="BP455" s="18">
        <v>201.97819999999999</v>
      </c>
      <c r="BQ455" s="18">
        <v>39.712699999999998</v>
      </c>
      <c r="BR455" s="18">
        <f>Table2[[#This Row],[Total Savings
Through Current FY]]+Table2[[#This Row],[Total Savings
Next FY &amp; After]]</f>
        <v>241.6909</v>
      </c>
      <c r="BS455" s="18">
        <v>0</v>
      </c>
      <c r="BT455" s="18">
        <v>0</v>
      </c>
      <c r="BU455" s="18">
        <v>0</v>
      </c>
      <c r="BV455" s="18">
        <f>Table2[[#This Row],[Recapture, Cancellation, or Reduction
Through Current FY]]+Table2[[#This Row],[Recapture, Cancellation, or Reduction
Next FY &amp; After]]</f>
        <v>0</v>
      </c>
      <c r="BW455" s="18">
        <v>0</v>
      </c>
      <c r="BX455" s="18">
        <v>0</v>
      </c>
      <c r="BY455" s="18">
        <v>0</v>
      </c>
      <c r="BZ455" s="18">
        <f>Table2[[#This Row],[Penalty Paid
Through Current FY]]+Table2[[#This Row],[Penalty Paid
Next FY &amp; After]]</f>
        <v>0</v>
      </c>
      <c r="CA455" s="18">
        <v>0</v>
      </c>
      <c r="CB455" s="18">
        <v>0</v>
      </c>
      <c r="CC455" s="18">
        <v>0</v>
      </c>
      <c r="CD455" s="18">
        <f>Table2[[#This Row],[Total Recapture &amp; Penalties
Through Current FY]]+Table2[[#This Row],[Total Recapture &amp; Penalties
Next FY &amp; After]]</f>
        <v>0</v>
      </c>
      <c r="CE455" s="18">
        <v>325.46690000000001</v>
      </c>
      <c r="CF455" s="18">
        <v>2390.1669999999999</v>
      </c>
      <c r="CG455" s="18">
        <v>3028.2703999999999</v>
      </c>
      <c r="CH455" s="18">
        <f>Table2[[#This Row],[Total Net Tax Revenue Generated
Through Current FY]]+Table2[[#This Row],[Total Net Tax Revenue Generated
Next FY &amp; After]]</f>
        <v>5418.4373999999998</v>
      </c>
      <c r="CI455" s="18">
        <v>0</v>
      </c>
      <c r="CJ455" s="18">
        <v>0</v>
      </c>
      <c r="CK455" s="18">
        <v>0</v>
      </c>
      <c r="CL455" s="18">
        <v>0</v>
      </c>
      <c r="CM455" s="43">
        <v>0</v>
      </c>
      <c r="CN455" s="43">
        <v>0</v>
      </c>
      <c r="CO455" s="43">
        <v>0</v>
      </c>
      <c r="CP455" s="43">
        <v>56</v>
      </c>
      <c r="CQ455" s="43">
        <f>Table2[[#This Row],[Total Number of Industrial Jobs]]+Table2[[#This Row],[Total Number of Restaurant Jobs]]+Table2[[#This Row],[Total Number of Retail Jobs]]+Table2[[#This Row],[Total Number of Other Jobs]]</f>
        <v>56</v>
      </c>
      <c r="CR455" s="43">
        <v>0</v>
      </c>
      <c r="CS455" s="43">
        <v>0</v>
      </c>
      <c r="CT455" s="43">
        <v>0</v>
      </c>
      <c r="CU455" s="43">
        <v>56</v>
      </c>
      <c r="CV455" s="43">
        <f>Table2[[#This Row],[Number of Industrial Jobs Earning a Living Wage or more]]+Table2[[#This Row],[Number of Restaurant Jobs Earning a Living Wage or more]]+Table2[[#This Row],[Number of Retail Jobs Earning a Living Wage or more]]+Table2[[#This Row],[Number of Other Jobs Earning a Living Wage or more]]</f>
        <v>56</v>
      </c>
      <c r="CW455" s="47">
        <v>0</v>
      </c>
      <c r="CX455" s="47">
        <v>0</v>
      </c>
      <c r="CY455" s="47">
        <v>0</v>
      </c>
      <c r="CZ455" s="47">
        <v>100</v>
      </c>
      <c r="DA455" s="42">
        <v>1</v>
      </c>
      <c r="DB455" s="4"/>
      <c r="DE455" s="3"/>
      <c r="DF455" s="4"/>
      <c r="DG455" s="4"/>
      <c r="DH455" s="11"/>
      <c r="DI455" s="3"/>
      <c r="DJ455" s="1"/>
      <c r="DK455" s="1"/>
      <c r="DL455" s="1"/>
    </row>
    <row r="456" spans="1:116" x14ac:dyDescent="0.2">
      <c r="A456" s="12">
        <v>94130</v>
      </c>
      <c r="B456" s="14" t="s">
        <v>1039</v>
      </c>
      <c r="C456" s="15" t="s">
        <v>1524</v>
      </c>
      <c r="D456" s="15" t="s">
        <v>1041</v>
      </c>
      <c r="E456" s="25" t="s">
        <v>1730</v>
      </c>
      <c r="F456" s="26" t="s">
        <v>477</v>
      </c>
      <c r="G456" s="16">
        <v>11040000</v>
      </c>
      <c r="H456" s="14" t="s">
        <v>91</v>
      </c>
      <c r="I456" s="14" t="s">
        <v>1040</v>
      </c>
      <c r="J456" s="12">
        <v>48</v>
      </c>
      <c r="K456" s="14" t="s">
        <v>12</v>
      </c>
      <c r="L456" s="15" t="s">
        <v>2330</v>
      </c>
      <c r="M456" s="15" t="s">
        <v>2028</v>
      </c>
      <c r="N456" s="15">
        <v>43750</v>
      </c>
      <c r="O456" s="15">
        <v>25000</v>
      </c>
      <c r="P456" s="13">
        <v>46</v>
      </c>
      <c r="Q456" s="13">
        <v>9</v>
      </c>
      <c r="R456" s="13">
        <v>0</v>
      </c>
      <c r="S456" s="13">
        <v>0</v>
      </c>
      <c r="T456" s="13">
        <v>23</v>
      </c>
      <c r="U456" s="13">
        <v>0</v>
      </c>
      <c r="V456" s="13">
        <v>140</v>
      </c>
      <c r="W456" s="13">
        <v>0</v>
      </c>
      <c r="X456" s="13">
        <v>0</v>
      </c>
      <c r="Y456" s="13">
        <v>163</v>
      </c>
      <c r="Z456" s="13">
        <v>151</v>
      </c>
      <c r="AA456" s="13">
        <v>70.552147239263803</v>
      </c>
      <c r="AB456" s="13" t="s">
        <v>16</v>
      </c>
      <c r="AC456" s="13" t="s">
        <v>17</v>
      </c>
      <c r="AD456" s="17">
        <v>0</v>
      </c>
      <c r="AE456" s="13">
        <v>0</v>
      </c>
      <c r="AF456" s="13">
        <v>0</v>
      </c>
      <c r="AG456" s="13">
        <v>0</v>
      </c>
      <c r="AH456" s="13">
        <v>0</v>
      </c>
      <c r="AI456" s="18">
        <v>352.7448</v>
      </c>
      <c r="AJ456" s="18">
        <v>1606.2873999999999</v>
      </c>
      <c r="AK456" s="18">
        <v>4001.4692</v>
      </c>
      <c r="AL456" s="27">
        <f>Table2[[#This Row],[Direct Tax Revenue
Through Current FY]]+Table2[[#This Row],[Direct Tax Revenue
Next FY &amp; After]]</f>
        <v>5607.7565999999997</v>
      </c>
      <c r="AM456" s="18">
        <v>608.95619999999997</v>
      </c>
      <c r="AN456" s="18">
        <v>2437.1478999999999</v>
      </c>
      <c r="AO456" s="18">
        <v>6907.8801000000003</v>
      </c>
      <c r="AP456" s="18">
        <f>Table2[[#This Row],[Indirect  &amp; Induced Tax Revenue
Through Current FY]]+Table2[[#This Row],[Indirect  &amp; Induced Tax Revenue
Next FY &amp; After]]</f>
        <v>9345.0280000000002</v>
      </c>
      <c r="AQ456" s="18">
        <v>961.70100000000002</v>
      </c>
      <c r="AR456" s="18">
        <v>4043.4353000000001</v>
      </c>
      <c r="AS456" s="18">
        <v>10909.3493</v>
      </c>
      <c r="AT456" s="18">
        <f>Table2[[#This Row],[Total Tax Revenue Generated
Through Current FY]]+Table2[[#This Row],[Total Tax Revenues Generated 
Next FY &amp; After]]</f>
        <v>14952.784599999999</v>
      </c>
      <c r="AU456" s="18">
        <f>VLOOKUP(A:A,[1]AssistancePivot!$1:$1048576,86,FALSE)</f>
        <v>0</v>
      </c>
      <c r="AV456" s="18">
        <v>0</v>
      </c>
      <c r="AW456" s="18">
        <v>0</v>
      </c>
      <c r="AX456" s="18">
        <v>0</v>
      </c>
      <c r="AY456" s="18">
        <v>0</v>
      </c>
      <c r="AZ456" s="18">
        <v>233.8272</v>
      </c>
      <c r="BA456" s="18">
        <v>0</v>
      </c>
      <c r="BB456" s="18">
        <f>Table2[[#This Row],[MRT Savings
Through Current FY]]+Table2[[#This Row],[MRT Savings
Next FY &amp; After]]</f>
        <v>233.8272</v>
      </c>
      <c r="BC456" s="18">
        <v>0</v>
      </c>
      <c r="BD456" s="18">
        <v>0</v>
      </c>
      <c r="BE456" s="18">
        <v>0</v>
      </c>
      <c r="BF456" s="18">
        <f>Table2[[#This Row],[ST Savings
Through Current FY]]+Table2[[#This Row],[ST Savings
Next FY &amp; After]]</f>
        <v>0</v>
      </c>
      <c r="BG456" s="18">
        <v>0</v>
      </c>
      <c r="BH456" s="18">
        <v>0</v>
      </c>
      <c r="BI456" s="18">
        <v>0</v>
      </c>
      <c r="BJ456" s="18">
        <f>Table2[[#This Row],[Energy Savings
Through Current FY]]+Table2[[#This Row],[Energy Savings
Next FY &amp; After]]</f>
        <v>0</v>
      </c>
      <c r="BK456" s="18">
        <v>5.7458999999999998</v>
      </c>
      <c r="BL456" s="18">
        <v>28.890799999999999</v>
      </c>
      <c r="BM456" s="18">
        <v>47.698799999999999</v>
      </c>
      <c r="BN456" s="18">
        <f>Table2[[#This Row],[Bond Savings
Through Current FY]]+Table2[[#This Row],[Bond Savings
Next FY &amp; After]]</f>
        <v>76.58959999999999</v>
      </c>
      <c r="BO456" s="18">
        <v>5.7458999999999998</v>
      </c>
      <c r="BP456" s="18">
        <v>262.71800000000002</v>
      </c>
      <c r="BQ456" s="18">
        <v>47.698799999999999</v>
      </c>
      <c r="BR456" s="18">
        <f>Table2[[#This Row],[Total Savings
Through Current FY]]+Table2[[#This Row],[Total Savings
Next FY &amp; After]]</f>
        <v>310.41680000000002</v>
      </c>
      <c r="BS456" s="18">
        <v>0</v>
      </c>
      <c r="BT456" s="18">
        <v>0</v>
      </c>
      <c r="BU456" s="18">
        <v>0</v>
      </c>
      <c r="BV456" s="18">
        <f>Table2[[#This Row],[Recapture, Cancellation, or Reduction
Through Current FY]]+Table2[[#This Row],[Recapture, Cancellation, or Reduction
Next FY &amp; After]]</f>
        <v>0</v>
      </c>
      <c r="BW456" s="18">
        <v>0</v>
      </c>
      <c r="BX456" s="18">
        <v>0</v>
      </c>
      <c r="BY456" s="18">
        <v>0</v>
      </c>
      <c r="BZ456" s="18">
        <f>Table2[[#This Row],[Penalty Paid
Through Current FY]]+Table2[[#This Row],[Penalty Paid
Next FY &amp; After]]</f>
        <v>0</v>
      </c>
      <c r="CA456" s="18">
        <v>0</v>
      </c>
      <c r="CB456" s="18">
        <v>0</v>
      </c>
      <c r="CC456" s="18">
        <v>0</v>
      </c>
      <c r="CD456" s="18">
        <f>Table2[[#This Row],[Total Recapture &amp; Penalties
Through Current FY]]+Table2[[#This Row],[Total Recapture &amp; Penalties
Next FY &amp; After]]</f>
        <v>0</v>
      </c>
      <c r="CE456" s="18">
        <v>955.95510000000002</v>
      </c>
      <c r="CF456" s="18">
        <v>3780.7172999999998</v>
      </c>
      <c r="CG456" s="18">
        <v>10861.6505</v>
      </c>
      <c r="CH456" s="18">
        <f>Table2[[#This Row],[Total Net Tax Revenue Generated
Through Current FY]]+Table2[[#This Row],[Total Net Tax Revenue Generated
Next FY &amp; After]]</f>
        <v>14642.3678</v>
      </c>
      <c r="CI456" s="18">
        <v>0</v>
      </c>
      <c r="CJ456" s="18">
        <v>0</v>
      </c>
      <c r="CK456" s="18">
        <v>0</v>
      </c>
      <c r="CL456" s="18">
        <v>0</v>
      </c>
      <c r="CM456" s="43">
        <v>0</v>
      </c>
      <c r="CN456" s="43">
        <v>0</v>
      </c>
      <c r="CO456" s="43">
        <v>0</v>
      </c>
      <c r="CP456" s="43">
        <v>163</v>
      </c>
      <c r="CQ456" s="43">
        <f>Table2[[#This Row],[Total Number of Industrial Jobs]]+Table2[[#This Row],[Total Number of Restaurant Jobs]]+Table2[[#This Row],[Total Number of Retail Jobs]]+Table2[[#This Row],[Total Number of Other Jobs]]</f>
        <v>163</v>
      </c>
      <c r="CR456" s="43">
        <v>0</v>
      </c>
      <c r="CS456" s="43">
        <v>0</v>
      </c>
      <c r="CT456" s="43">
        <v>0</v>
      </c>
      <c r="CU456" s="43">
        <v>163</v>
      </c>
      <c r="CV456" s="43">
        <f>Table2[[#This Row],[Number of Industrial Jobs Earning a Living Wage or more]]+Table2[[#This Row],[Number of Restaurant Jobs Earning a Living Wage or more]]+Table2[[#This Row],[Number of Retail Jobs Earning a Living Wage or more]]+Table2[[#This Row],[Number of Other Jobs Earning a Living Wage or more]]</f>
        <v>163</v>
      </c>
      <c r="CW456" s="47">
        <v>0</v>
      </c>
      <c r="CX456" s="47">
        <v>0</v>
      </c>
      <c r="CY456" s="47">
        <v>0</v>
      </c>
      <c r="CZ456" s="47">
        <v>100</v>
      </c>
      <c r="DA456" s="42">
        <v>1</v>
      </c>
      <c r="DB456" s="4"/>
      <c r="DE456" s="3"/>
      <c r="DF456" s="4"/>
      <c r="DG456" s="4"/>
      <c r="DH456" s="11"/>
      <c r="DI456" s="3"/>
      <c r="DJ456" s="1"/>
      <c r="DK456" s="1"/>
      <c r="DL456" s="1"/>
    </row>
    <row r="457" spans="1:116" x14ac:dyDescent="0.2">
      <c r="A457" s="12">
        <v>94086</v>
      </c>
      <c r="B457" s="14" t="s">
        <v>932</v>
      </c>
      <c r="C457" s="15" t="s">
        <v>1627</v>
      </c>
      <c r="D457" s="15" t="s">
        <v>934</v>
      </c>
      <c r="E457" s="25" t="s">
        <v>1772</v>
      </c>
      <c r="F457" s="26" t="s">
        <v>477</v>
      </c>
      <c r="G457" s="16">
        <v>42320000</v>
      </c>
      <c r="H457" s="14" t="s">
        <v>229</v>
      </c>
      <c r="I457" s="14" t="s">
        <v>933</v>
      </c>
      <c r="J457" s="12">
        <v>6</v>
      </c>
      <c r="K457" s="14" t="s">
        <v>94</v>
      </c>
      <c r="L457" s="15" t="s">
        <v>2292</v>
      </c>
      <c r="M457" s="15" t="s">
        <v>2095</v>
      </c>
      <c r="N457" s="15">
        <v>378630</v>
      </c>
      <c r="O457" s="15">
        <v>688006</v>
      </c>
      <c r="P457" s="13">
        <v>1374</v>
      </c>
      <c r="Q457" s="13">
        <v>0</v>
      </c>
      <c r="R457" s="13">
        <v>0</v>
      </c>
      <c r="S457" s="13">
        <v>0</v>
      </c>
      <c r="T457" s="13">
        <v>0</v>
      </c>
      <c r="U457" s="13">
        <v>0</v>
      </c>
      <c r="V457" s="13">
        <v>0</v>
      </c>
      <c r="W457" s="13">
        <v>0</v>
      </c>
      <c r="X457" s="13">
        <v>0</v>
      </c>
      <c r="Y457" s="13">
        <v>0</v>
      </c>
      <c r="Z457" s="13">
        <v>585</v>
      </c>
      <c r="AA457" s="13">
        <v>0</v>
      </c>
      <c r="AB457" s="13">
        <v>0</v>
      </c>
      <c r="AC457" s="13">
        <v>0</v>
      </c>
      <c r="AD457" s="17">
        <v>0</v>
      </c>
      <c r="AE457" s="13">
        <v>0</v>
      </c>
      <c r="AF457" s="13">
        <v>0</v>
      </c>
      <c r="AG457" s="13">
        <v>0</v>
      </c>
      <c r="AH457" s="13">
        <v>0</v>
      </c>
      <c r="AI457" s="18">
        <v>1344.3489</v>
      </c>
      <c r="AJ457" s="18">
        <v>15091.938200000001</v>
      </c>
      <c r="AK457" s="18">
        <v>0</v>
      </c>
      <c r="AL457" s="27">
        <f>Table2[[#This Row],[Direct Tax Revenue
Through Current FY]]+Table2[[#This Row],[Direct Tax Revenue
Next FY &amp; After]]</f>
        <v>15091.938200000001</v>
      </c>
      <c r="AM457" s="18">
        <v>2746.5169999999998</v>
      </c>
      <c r="AN457" s="18">
        <v>32811.122499999998</v>
      </c>
      <c r="AO457" s="18">
        <v>0</v>
      </c>
      <c r="AP457" s="18">
        <f>Table2[[#This Row],[Indirect  &amp; Induced Tax Revenue
Through Current FY]]+Table2[[#This Row],[Indirect  &amp; Induced Tax Revenue
Next FY &amp; After]]</f>
        <v>32811.122499999998</v>
      </c>
      <c r="AQ457" s="18">
        <v>4090.8658999999998</v>
      </c>
      <c r="AR457" s="18">
        <v>47903.060700000002</v>
      </c>
      <c r="AS457" s="18">
        <v>0</v>
      </c>
      <c r="AT457" s="18">
        <f>Table2[[#This Row],[Total Tax Revenue Generated
Through Current FY]]+Table2[[#This Row],[Total Tax Revenues Generated 
Next FY &amp; After]]</f>
        <v>47903.060700000002</v>
      </c>
      <c r="AU457" s="18">
        <f>VLOOKUP(A:A,[1]AssistancePivot!$1:$1048576,86,FALSE)</f>
        <v>0</v>
      </c>
      <c r="AV457" s="18">
        <v>0</v>
      </c>
      <c r="AW457" s="18">
        <v>0</v>
      </c>
      <c r="AX457" s="18">
        <v>0</v>
      </c>
      <c r="AY457" s="18">
        <v>0</v>
      </c>
      <c r="AZ457" s="18">
        <v>0</v>
      </c>
      <c r="BA457" s="18">
        <v>0</v>
      </c>
      <c r="BB457" s="18">
        <f>Table2[[#This Row],[MRT Savings
Through Current FY]]+Table2[[#This Row],[MRT Savings
Next FY &amp; After]]</f>
        <v>0</v>
      </c>
      <c r="BC457" s="18">
        <v>0</v>
      </c>
      <c r="BD457" s="18">
        <v>0</v>
      </c>
      <c r="BE457" s="18">
        <v>0</v>
      </c>
      <c r="BF457" s="18">
        <f>Table2[[#This Row],[ST Savings
Through Current FY]]+Table2[[#This Row],[ST Savings
Next FY &amp; After]]</f>
        <v>0</v>
      </c>
      <c r="BG457" s="18">
        <v>0</v>
      </c>
      <c r="BH457" s="18">
        <v>0</v>
      </c>
      <c r="BI457" s="18">
        <v>0</v>
      </c>
      <c r="BJ457" s="18">
        <f>Table2[[#This Row],[Energy Savings
Through Current FY]]+Table2[[#This Row],[Energy Savings
Next FY &amp; After]]</f>
        <v>0</v>
      </c>
      <c r="BK457" s="18">
        <v>35.631700000000002</v>
      </c>
      <c r="BL457" s="18">
        <v>191.66059999999999</v>
      </c>
      <c r="BM457" s="18">
        <v>0</v>
      </c>
      <c r="BN457" s="18">
        <f>Table2[[#This Row],[Bond Savings
Through Current FY]]+Table2[[#This Row],[Bond Savings
Next FY &amp; After]]</f>
        <v>191.66059999999999</v>
      </c>
      <c r="BO457" s="18">
        <v>35.631700000000002</v>
      </c>
      <c r="BP457" s="18">
        <v>191.66059999999999</v>
      </c>
      <c r="BQ457" s="18">
        <v>0</v>
      </c>
      <c r="BR457" s="18">
        <f>Table2[[#This Row],[Total Savings
Through Current FY]]+Table2[[#This Row],[Total Savings
Next FY &amp; After]]</f>
        <v>191.66059999999999</v>
      </c>
      <c r="BS457" s="18">
        <v>0</v>
      </c>
      <c r="BT457" s="18">
        <v>0</v>
      </c>
      <c r="BU457" s="18">
        <v>0</v>
      </c>
      <c r="BV457" s="18">
        <f>Table2[[#This Row],[Recapture, Cancellation, or Reduction
Through Current FY]]+Table2[[#This Row],[Recapture, Cancellation, or Reduction
Next FY &amp; After]]</f>
        <v>0</v>
      </c>
      <c r="BW457" s="18">
        <v>0</v>
      </c>
      <c r="BX457" s="18">
        <v>0</v>
      </c>
      <c r="BY457" s="18">
        <v>0</v>
      </c>
      <c r="BZ457" s="18">
        <f>Table2[[#This Row],[Penalty Paid
Through Current FY]]+Table2[[#This Row],[Penalty Paid
Next FY &amp; After]]</f>
        <v>0</v>
      </c>
      <c r="CA457" s="18">
        <v>0</v>
      </c>
      <c r="CB457" s="18">
        <v>0</v>
      </c>
      <c r="CC457" s="18">
        <v>0</v>
      </c>
      <c r="CD457" s="18">
        <f>Table2[[#This Row],[Total Recapture &amp; Penalties
Through Current FY]]+Table2[[#This Row],[Total Recapture &amp; Penalties
Next FY &amp; After]]</f>
        <v>0</v>
      </c>
      <c r="CE457" s="18">
        <v>4055.2341999999999</v>
      </c>
      <c r="CF457" s="18">
        <v>47711.400099999999</v>
      </c>
      <c r="CG457" s="18">
        <v>0</v>
      </c>
      <c r="CH457" s="18">
        <f>Table2[[#This Row],[Total Net Tax Revenue Generated
Through Current FY]]+Table2[[#This Row],[Total Net Tax Revenue Generated
Next FY &amp; After]]</f>
        <v>47711.400099999999</v>
      </c>
      <c r="CI457" s="18">
        <v>0</v>
      </c>
      <c r="CJ457" s="18">
        <v>0</v>
      </c>
      <c r="CK457" s="18">
        <v>0</v>
      </c>
      <c r="CL457" s="18">
        <v>0</v>
      </c>
      <c r="CM457" s="43"/>
      <c r="CN457" s="43"/>
      <c r="CO457" s="43"/>
      <c r="CP457" s="43"/>
      <c r="CQ457" s="43"/>
      <c r="CR457" s="43"/>
      <c r="CS457" s="43"/>
      <c r="CT457" s="43"/>
      <c r="CU457" s="43"/>
      <c r="CV457" s="43"/>
      <c r="CW457" s="47"/>
      <c r="CX457" s="47"/>
      <c r="CY457" s="47"/>
      <c r="CZ457" s="47"/>
      <c r="DA457" s="42"/>
      <c r="DB457" s="4"/>
      <c r="DE457" s="3"/>
      <c r="DF457" s="4"/>
      <c r="DG457" s="4"/>
      <c r="DH457" s="11"/>
      <c r="DI457" s="3"/>
      <c r="DJ457" s="1"/>
      <c r="DK457" s="1"/>
      <c r="DL457" s="1"/>
    </row>
    <row r="458" spans="1:116" x14ac:dyDescent="0.2">
      <c r="A458" s="12">
        <v>94154</v>
      </c>
      <c r="B458" s="14" t="s">
        <v>1105</v>
      </c>
      <c r="C458" s="15" t="s">
        <v>1625</v>
      </c>
      <c r="D458" s="15" t="s">
        <v>1107</v>
      </c>
      <c r="E458" s="25" t="s">
        <v>1802</v>
      </c>
      <c r="F458" s="26" t="s">
        <v>13</v>
      </c>
      <c r="G458" s="16">
        <v>45630977</v>
      </c>
      <c r="H458" s="14" t="s">
        <v>22</v>
      </c>
      <c r="I458" s="14" t="s">
        <v>1106</v>
      </c>
      <c r="J458" s="12">
        <v>17</v>
      </c>
      <c r="K458" s="14" t="s">
        <v>25</v>
      </c>
      <c r="L458" s="15" t="s">
        <v>2348</v>
      </c>
      <c r="M458" s="15" t="s">
        <v>1902</v>
      </c>
      <c r="N458" s="15">
        <v>176470</v>
      </c>
      <c r="O458" s="15">
        <v>167315</v>
      </c>
      <c r="P458" s="13">
        <v>1</v>
      </c>
      <c r="Q458" s="13">
        <v>24</v>
      </c>
      <c r="R458" s="13">
        <v>0</v>
      </c>
      <c r="S458" s="13">
        <v>130</v>
      </c>
      <c r="T458" s="13">
        <v>0</v>
      </c>
      <c r="U458" s="13">
        <v>0</v>
      </c>
      <c r="V458" s="13">
        <v>4</v>
      </c>
      <c r="W458" s="13">
        <v>5</v>
      </c>
      <c r="X458" s="13">
        <v>0</v>
      </c>
      <c r="Y458" s="13">
        <v>139</v>
      </c>
      <c r="Z458" s="13">
        <v>74</v>
      </c>
      <c r="AA458" s="13">
        <v>1.4388489208633095</v>
      </c>
      <c r="AB458" s="13" t="s">
        <v>16</v>
      </c>
      <c r="AC458" s="13" t="s">
        <v>17</v>
      </c>
      <c r="AD458" s="17">
        <v>0</v>
      </c>
      <c r="AE458" s="13">
        <v>0</v>
      </c>
      <c r="AF458" s="13">
        <v>0</v>
      </c>
      <c r="AG458" s="13">
        <v>0</v>
      </c>
      <c r="AH458" s="13">
        <v>0</v>
      </c>
      <c r="AI458" s="18">
        <v>1115.9782</v>
      </c>
      <c r="AJ458" s="18">
        <v>4456.9814999999999</v>
      </c>
      <c r="AK458" s="18">
        <v>14926.398999999999</v>
      </c>
      <c r="AL458" s="27">
        <f>Table2[[#This Row],[Direct Tax Revenue
Through Current FY]]+Table2[[#This Row],[Direct Tax Revenue
Next FY &amp; After]]</f>
        <v>19383.380499999999</v>
      </c>
      <c r="AM458" s="18">
        <v>1072.1092000000001</v>
      </c>
      <c r="AN458" s="18">
        <v>4126.2479000000003</v>
      </c>
      <c r="AO458" s="18">
        <v>14339.6441</v>
      </c>
      <c r="AP458" s="18">
        <f>Table2[[#This Row],[Indirect  &amp; Induced Tax Revenue
Through Current FY]]+Table2[[#This Row],[Indirect  &amp; Induced Tax Revenue
Next FY &amp; After]]</f>
        <v>18465.892</v>
      </c>
      <c r="AQ458" s="18">
        <v>2188.0873999999999</v>
      </c>
      <c r="AR458" s="18">
        <v>8583.2294000000002</v>
      </c>
      <c r="AS458" s="18">
        <v>29266.043099999999</v>
      </c>
      <c r="AT458" s="18">
        <f>Table2[[#This Row],[Total Tax Revenue Generated
Through Current FY]]+Table2[[#This Row],[Total Tax Revenues Generated 
Next FY &amp; After]]</f>
        <v>37849.272499999999</v>
      </c>
      <c r="AU458" s="18">
        <f>VLOOKUP(A:A,[1]AssistancePivot!$1:$1048576,86,FALSE)</f>
        <v>263.81470000000002</v>
      </c>
      <c r="AV458" s="18">
        <v>494.512</v>
      </c>
      <c r="AW458" s="18">
        <v>3528.5679</v>
      </c>
      <c r="AX458" s="18">
        <v>4023.0799000000002</v>
      </c>
      <c r="AY458" s="18">
        <v>0</v>
      </c>
      <c r="AZ458" s="18">
        <v>408.8</v>
      </c>
      <c r="BA458" s="18">
        <v>0</v>
      </c>
      <c r="BB458" s="18">
        <f>Table2[[#This Row],[MRT Savings
Through Current FY]]+Table2[[#This Row],[MRT Savings
Next FY &amp; After]]</f>
        <v>408.8</v>
      </c>
      <c r="BC458" s="18">
        <v>0</v>
      </c>
      <c r="BD458" s="18">
        <v>298.51839999999999</v>
      </c>
      <c r="BE458" s="18">
        <v>0</v>
      </c>
      <c r="BF458" s="18">
        <f>Table2[[#This Row],[ST Savings
Through Current FY]]+Table2[[#This Row],[ST Savings
Next FY &amp; After]]</f>
        <v>298.51839999999999</v>
      </c>
      <c r="BG458" s="18">
        <v>0</v>
      </c>
      <c r="BH458" s="18">
        <v>0</v>
      </c>
      <c r="BI458" s="18">
        <v>0</v>
      </c>
      <c r="BJ458" s="18">
        <f>Table2[[#This Row],[Energy Savings
Through Current FY]]+Table2[[#This Row],[Energy Savings
Next FY &amp; After]]</f>
        <v>0</v>
      </c>
      <c r="BK458" s="18">
        <v>0</v>
      </c>
      <c r="BL458" s="18">
        <v>0</v>
      </c>
      <c r="BM458" s="18">
        <v>0</v>
      </c>
      <c r="BN458" s="18">
        <f>Table2[[#This Row],[Bond Savings
Through Current FY]]+Table2[[#This Row],[Bond Savings
Next FY &amp; After]]</f>
        <v>0</v>
      </c>
      <c r="BO458" s="18">
        <v>263.81470000000002</v>
      </c>
      <c r="BP458" s="18">
        <v>1201.8304000000001</v>
      </c>
      <c r="BQ458" s="18">
        <v>3528.5679</v>
      </c>
      <c r="BR458" s="18">
        <f>Table2[[#This Row],[Total Savings
Through Current FY]]+Table2[[#This Row],[Total Savings
Next FY &amp; After]]</f>
        <v>4730.3982999999998</v>
      </c>
      <c r="BS458" s="18">
        <v>0</v>
      </c>
      <c r="BT458" s="18">
        <v>0</v>
      </c>
      <c r="BU458" s="18">
        <v>0</v>
      </c>
      <c r="BV458" s="18">
        <f>Table2[[#This Row],[Recapture, Cancellation, or Reduction
Through Current FY]]+Table2[[#This Row],[Recapture, Cancellation, or Reduction
Next FY &amp; After]]</f>
        <v>0</v>
      </c>
      <c r="BW458" s="18">
        <v>0</v>
      </c>
      <c r="BX458" s="18">
        <v>0</v>
      </c>
      <c r="BY458" s="18">
        <v>0</v>
      </c>
      <c r="BZ458" s="18">
        <f>Table2[[#This Row],[Penalty Paid
Through Current FY]]+Table2[[#This Row],[Penalty Paid
Next FY &amp; After]]</f>
        <v>0</v>
      </c>
      <c r="CA458" s="18">
        <v>0</v>
      </c>
      <c r="CB458" s="18">
        <v>0</v>
      </c>
      <c r="CC458" s="18">
        <v>0</v>
      </c>
      <c r="CD458" s="18">
        <f>Table2[[#This Row],[Total Recapture &amp; Penalties
Through Current FY]]+Table2[[#This Row],[Total Recapture &amp; Penalties
Next FY &amp; After]]</f>
        <v>0</v>
      </c>
      <c r="CE458" s="18">
        <v>1924.2727</v>
      </c>
      <c r="CF458" s="18">
        <v>7381.3990000000003</v>
      </c>
      <c r="CG458" s="18">
        <v>25737.475200000001</v>
      </c>
      <c r="CH458" s="18">
        <f>Table2[[#This Row],[Total Net Tax Revenue Generated
Through Current FY]]+Table2[[#This Row],[Total Net Tax Revenue Generated
Next FY &amp; After]]</f>
        <v>33118.874199999998</v>
      </c>
      <c r="CI458" s="18">
        <v>0</v>
      </c>
      <c r="CJ458" s="18">
        <v>0</v>
      </c>
      <c r="CK458" s="18">
        <v>0</v>
      </c>
      <c r="CL458" s="18">
        <v>0</v>
      </c>
      <c r="CM458" s="43">
        <v>4</v>
      </c>
      <c r="CN458" s="43">
        <v>0</v>
      </c>
      <c r="CO458" s="43">
        <v>0</v>
      </c>
      <c r="CP458" s="43">
        <v>135</v>
      </c>
      <c r="CQ458" s="43">
        <f>Table2[[#This Row],[Total Number of Industrial Jobs]]+Table2[[#This Row],[Total Number of Restaurant Jobs]]+Table2[[#This Row],[Total Number of Retail Jobs]]+Table2[[#This Row],[Total Number of Other Jobs]]</f>
        <v>139</v>
      </c>
      <c r="CR458" s="43">
        <v>4</v>
      </c>
      <c r="CS458" s="43">
        <v>0</v>
      </c>
      <c r="CT458" s="43">
        <v>0</v>
      </c>
      <c r="CU458" s="43">
        <v>135</v>
      </c>
      <c r="CV458" s="43">
        <f>Table2[[#This Row],[Number of Industrial Jobs Earning a Living Wage or more]]+Table2[[#This Row],[Number of Restaurant Jobs Earning a Living Wage or more]]+Table2[[#This Row],[Number of Retail Jobs Earning a Living Wage or more]]+Table2[[#This Row],[Number of Other Jobs Earning a Living Wage or more]]</f>
        <v>139</v>
      </c>
      <c r="CW458" s="47">
        <v>100</v>
      </c>
      <c r="CX458" s="47">
        <v>0</v>
      </c>
      <c r="CY458" s="47">
        <v>0</v>
      </c>
      <c r="CZ458" s="47">
        <v>100</v>
      </c>
      <c r="DA458" s="42">
        <v>1</v>
      </c>
      <c r="DB458" s="4"/>
      <c r="DE458" s="3"/>
      <c r="DF458" s="4"/>
      <c r="DG458" s="4"/>
      <c r="DH458" s="11"/>
      <c r="DI458" s="3"/>
      <c r="DJ458" s="1"/>
      <c r="DK458" s="1"/>
      <c r="DL458" s="1"/>
    </row>
    <row r="459" spans="1:116" x14ac:dyDescent="0.2">
      <c r="A459" s="12">
        <v>94218</v>
      </c>
      <c r="B459" s="14" t="s">
        <v>1235</v>
      </c>
      <c r="C459" s="15" t="s">
        <v>1517</v>
      </c>
      <c r="D459" s="15" t="s">
        <v>1237</v>
      </c>
      <c r="E459" s="25" t="s">
        <v>1742</v>
      </c>
      <c r="F459" s="26" t="s">
        <v>477</v>
      </c>
      <c r="G459" s="16">
        <v>5490000</v>
      </c>
      <c r="H459" s="14" t="s">
        <v>91</v>
      </c>
      <c r="I459" s="14" t="s">
        <v>1236</v>
      </c>
      <c r="J459" s="12">
        <v>4</v>
      </c>
      <c r="K459" s="14" t="s">
        <v>94</v>
      </c>
      <c r="L459" s="15" t="s">
        <v>2233</v>
      </c>
      <c r="M459" s="15" t="s">
        <v>2234</v>
      </c>
      <c r="N459" s="15">
        <v>4937</v>
      </c>
      <c r="O459" s="15">
        <v>81070</v>
      </c>
      <c r="P459" s="13">
        <v>0</v>
      </c>
      <c r="Q459" s="13">
        <v>0</v>
      </c>
      <c r="R459" s="13">
        <v>0</v>
      </c>
      <c r="S459" s="13">
        <v>47</v>
      </c>
      <c r="T459" s="13">
        <v>38</v>
      </c>
      <c r="U459" s="13">
        <v>1</v>
      </c>
      <c r="V459" s="13">
        <v>283</v>
      </c>
      <c r="W459" s="13">
        <v>24</v>
      </c>
      <c r="X459" s="13">
        <v>0</v>
      </c>
      <c r="Y459" s="13">
        <v>393</v>
      </c>
      <c r="Z459" s="13">
        <v>350</v>
      </c>
      <c r="AA459" s="13">
        <v>58.015267175572518</v>
      </c>
      <c r="AB459" s="13" t="s">
        <v>16</v>
      </c>
      <c r="AC459" s="13" t="s">
        <v>17</v>
      </c>
      <c r="AD459" s="17">
        <v>234</v>
      </c>
      <c r="AE459" s="13">
        <v>30</v>
      </c>
      <c r="AF459" s="13">
        <v>57</v>
      </c>
      <c r="AG459" s="13">
        <v>33</v>
      </c>
      <c r="AH459" s="13">
        <v>15</v>
      </c>
      <c r="AI459" s="18">
        <v>658.26969999999994</v>
      </c>
      <c r="AJ459" s="18">
        <v>1476.2989</v>
      </c>
      <c r="AK459" s="18">
        <v>10890.8122</v>
      </c>
      <c r="AL459" s="27">
        <f>Table2[[#This Row],[Direct Tax Revenue
Through Current FY]]+Table2[[#This Row],[Direct Tax Revenue
Next FY &amp; After]]</f>
        <v>12367.1111</v>
      </c>
      <c r="AM459" s="18">
        <v>1373.5852</v>
      </c>
      <c r="AN459" s="18">
        <v>2853.1695</v>
      </c>
      <c r="AO459" s="18">
        <v>22725.429199999999</v>
      </c>
      <c r="AP459" s="18">
        <f>Table2[[#This Row],[Indirect  &amp; Induced Tax Revenue
Through Current FY]]+Table2[[#This Row],[Indirect  &amp; Induced Tax Revenue
Next FY &amp; After]]</f>
        <v>25578.598699999999</v>
      </c>
      <c r="AQ459" s="18">
        <v>2031.8549</v>
      </c>
      <c r="AR459" s="18">
        <v>4329.4683999999997</v>
      </c>
      <c r="AS459" s="18">
        <v>33616.241399999999</v>
      </c>
      <c r="AT459" s="18">
        <f>Table2[[#This Row],[Total Tax Revenue Generated
Through Current FY]]+Table2[[#This Row],[Total Tax Revenues Generated 
Next FY &amp; After]]</f>
        <v>37945.709799999997</v>
      </c>
      <c r="AU459" s="18">
        <f>VLOOKUP(A:A,[1]AssistancePivot!$1:$1048576,86,FALSE)</f>
        <v>0</v>
      </c>
      <c r="AV459" s="18">
        <v>0</v>
      </c>
      <c r="AW459" s="18">
        <v>0</v>
      </c>
      <c r="AX459" s="18">
        <v>0</v>
      </c>
      <c r="AY459" s="18">
        <v>0</v>
      </c>
      <c r="AZ459" s="18">
        <v>106.8439</v>
      </c>
      <c r="BA459" s="18">
        <v>0</v>
      </c>
      <c r="BB459" s="18">
        <f>Table2[[#This Row],[MRT Savings
Through Current FY]]+Table2[[#This Row],[MRT Savings
Next FY &amp; After]]</f>
        <v>106.8439</v>
      </c>
      <c r="BC459" s="18">
        <v>0</v>
      </c>
      <c r="BD459" s="18">
        <v>0</v>
      </c>
      <c r="BE459" s="18">
        <v>0</v>
      </c>
      <c r="BF459" s="18">
        <f>Table2[[#This Row],[ST Savings
Through Current FY]]+Table2[[#This Row],[ST Savings
Next FY &amp; After]]</f>
        <v>0</v>
      </c>
      <c r="BG459" s="18">
        <v>0</v>
      </c>
      <c r="BH459" s="18">
        <v>0</v>
      </c>
      <c r="BI459" s="18">
        <v>0</v>
      </c>
      <c r="BJ459" s="18">
        <f>Table2[[#This Row],[Energy Savings
Through Current FY]]+Table2[[#This Row],[Energy Savings
Next FY &amp; After]]</f>
        <v>0</v>
      </c>
      <c r="BK459" s="18">
        <v>5.2756999999999996</v>
      </c>
      <c r="BL459" s="18">
        <v>7.6257000000000001</v>
      </c>
      <c r="BM459" s="18">
        <v>60.903100000000002</v>
      </c>
      <c r="BN459" s="18">
        <f>Table2[[#This Row],[Bond Savings
Through Current FY]]+Table2[[#This Row],[Bond Savings
Next FY &amp; After]]</f>
        <v>68.528800000000004</v>
      </c>
      <c r="BO459" s="18">
        <v>5.2756999999999996</v>
      </c>
      <c r="BP459" s="18">
        <v>114.4696</v>
      </c>
      <c r="BQ459" s="18">
        <v>60.903100000000002</v>
      </c>
      <c r="BR459" s="18">
        <f>Table2[[#This Row],[Total Savings
Through Current FY]]+Table2[[#This Row],[Total Savings
Next FY &amp; After]]</f>
        <v>175.37270000000001</v>
      </c>
      <c r="BS459" s="18">
        <v>0</v>
      </c>
      <c r="BT459" s="18">
        <v>0</v>
      </c>
      <c r="BU459" s="18">
        <v>0</v>
      </c>
      <c r="BV459" s="18">
        <f>Table2[[#This Row],[Recapture, Cancellation, or Reduction
Through Current FY]]+Table2[[#This Row],[Recapture, Cancellation, or Reduction
Next FY &amp; After]]</f>
        <v>0</v>
      </c>
      <c r="BW459" s="18">
        <v>0</v>
      </c>
      <c r="BX459" s="18">
        <v>0</v>
      </c>
      <c r="BY459" s="18">
        <v>0</v>
      </c>
      <c r="BZ459" s="18">
        <f>Table2[[#This Row],[Penalty Paid
Through Current FY]]+Table2[[#This Row],[Penalty Paid
Next FY &amp; After]]</f>
        <v>0</v>
      </c>
      <c r="CA459" s="18">
        <v>0</v>
      </c>
      <c r="CB459" s="18">
        <v>0</v>
      </c>
      <c r="CC459" s="18">
        <v>0</v>
      </c>
      <c r="CD459" s="18">
        <f>Table2[[#This Row],[Total Recapture &amp; Penalties
Through Current FY]]+Table2[[#This Row],[Total Recapture &amp; Penalties
Next FY &amp; After]]</f>
        <v>0</v>
      </c>
      <c r="CE459" s="18">
        <v>2026.5791999999999</v>
      </c>
      <c r="CF459" s="18">
        <v>4214.9988000000003</v>
      </c>
      <c r="CG459" s="18">
        <v>33555.338300000003</v>
      </c>
      <c r="CH459" s="18">
        <f>Table2[[#This Row],[Total Net Tax Revenue Generated
Through Current FY]]+Table2[[#This Row],[Total Net Tax Revenue Generated
Next FY &amp; After]]</f>
        <v>37770.337100000004</v>
      </c>
      <c r="CI459" s="18">
        <v>0</v>
      </c>
      <c r="CJ459" s="18">
        <v>0</v>
      </c>
      <c r="CK459" s="18">
        <v>0</v>
      </c>
      <c r="CL459" s="18">
        <v>0</v>
      </c>
      <c r="CM459" s="43">
        <v>0</v>
      </c>
      <c r="CN459" s="43">
        <v>0</v>
      </c>
      <c r="CO459" s="43">
        <v>0</v>
      </c>
      <c r="CP459" s="43">
        <v>369</v>
      </c>
      <c r="CQ459" s="43">
        <f>Table2[[#This Row],[Total Number of Industrial Jobs]]+Table2[[#This Row],[Total Number of Restaurant Jobs]]+Table2[[#This Row],[Total Number of Retail Jobs]]+Table2[[#This Row],[Total Number of Other Jobs]]</f>
        <v>369</v>
      </c>
      <c r="CR459" s="43">
        <v>0</v>
      </c>
      <c r="CS459" s="43">
        <v>0</v>
      </c>
      <c r="CT459" s="43">
        <v>0</v>
      </c>
      <c r="CU459" s="43">
        <v>369</v>
      </c>
      <c r="CV459" s="43">
        <f>Table2[[#This Row],[Number of Industrial Jobs Earning a Living Wage or more]]+Table2[[#This Row],[Number of Restaurant Jobs Earning a Living Wage or more]]+Table2[[#This Row],[Number of Retail Jobs Earning a Living Wage or more]]+Table2[[#This Row],[Number of Other Jobs Earning a Living Wage or more]]</f>
        <v>369</v>
      </c>
      <c r="CW459" s="47">
        <v>0</v>
      </c>
      <c r="CX459" s="47">
        <v>0</v>
      </c>
      <c r="CY459" s="47">
        <v>0</v>
      </c>
      <c r="CZ459" s="47">
        <v>100</v>
      </c>
      <c r="DA459" s="42">
        <v>1</v>
      </c>
      <c r="DB459" s="4"/>
      <c r="DE459" s="3"/>
      <c r="DF459" s="4"/>
      <c r="DG459" s="4"/>
      <c r="DH459" s="11"/>
      <c r="DI459" s="3"/>
      <c r="DJ459" s="1"/>
      <c r="DK459" s="1"/>
      <c r="DL459" s="1"/>
    </row>
    <row r="460" spans="1:116" x14ac:dyDescent="0.2">
      <c r="A460" s="12">
        <v>94258</v>
      </c>
      <c r="B460" s="14" t="s">
        <v>1486</v>
      </c>
      <c r="C460" s="15" t="s">
        <v>1649</v>
      </c>
      <c r="D460" s="15" t="s">
        <v>1872</v>
      </c>
      <c r="E460" s="25" t="s">
        <v>1871</v>
      </c>
      <c r="F460" s="26" t="s">
        <v>477</v>
      </c>
      <c r="G460" s="16">
        <v>3500000</v>
      </c>
      <c r="H460" s="14" t="s">
        <v>229</v>
      </c>
      <c r="I460" s="14" t="s">
        <v>1895</v>
      </c>
      <c r="J460" s="12">
        <v>40</v>
      </c>
      <c r="K460" s="14" t="s">
        <v>12</v>
      </c>
      <c r="L460" s="15" t="s">
        <v>2419</v>
      </c>
      <c r="M460" s="15" t="s">
        <v>1996</v>
      </c>
      <c r="N460" s="15">
        <v>111152</v>
      </c>
      <c r="O460" s="15">
        <v>5500</v>
      </c>
      <c r="P460" s="13">
        <v>30</v>
      </c>
      <c r="Q460" s="13">
        <v>0</v>
      </c>
      <c r="R460" s="13">
        <v>0</v>
      </c>
      <c r="S460" s="13">
        <v>0</v>
      </c>
      <c r="T460" s="13">
        <v>7</v>
      </c>
      <c r="U460" s="13">
        <v>0</v>
      </c>
      <c r="V460" s="13">
        <v>14</v>
      </c>
      <c r="W460" s="13">
        <v>0</v>
      </c>
      <c r="X460" s="13">
        <v>0</v>
      </c>
      <c r="Y460" s="13">
        <v>21</v>
      </c>
      <c r="Z460" s="13">
        <v>17</v>
      </c>
      <c r="AA460" s="13">
        <v>90.476190476190482</v>
      </c>
      <c r="AB460" s="13" t="s">
        <v>16</v>
      </c>
      <c r="AC460" s="13" t="s">
        <v>17</v>
      </c>
      <c r="AD460" s="17">
        <v>0</v>
      </c>
      <c r="AE460" s="13">
        <v>0</v>
      </c>
      <c r="AF460" s="13">
        <v>0</v>
      </c>
      <c r="AG460" s="13">
        <v>0</v>
      </c>
      <c r="AH460" s="13">
        <v>0</v>
      </c>
      <c r="AI460" s="18">
        <v>46.086599999999997</v>
      </c>
      <c r="AJ460" s="18">
        <v>46.086599999999997</v>
      </c>
      <c r="AK460" s="18">
        <v>857.37159999999994</v>
      </c>
      <c r="AL460" s="27">
        <f>Table2[[#This Row],[Direct Tax Revenue
Through Current FY]]+Table2[[#This Row],[Direct Tax Revenue
Next FY &amp; After]]</f>
        <v>903.45819999999992</v>
      </c>
      <c r="AM460" s="18">
        <v>86.697599999999994</v>
      </c>
      <c r="AN460" s="18">
        <v>86.697599999999994</v>
      </c>
      <c r="AO460" s="18">
        <v>1612.8788</v>
      </c>
      <c r="AP460" s="18">
        <f>Table2[[#This Row],[Indirect  &amp; Induced Tax Revenue
Through Current FY]]+Table2[[#This Row],[Indirect  &amp; Induced Tax Revenue
Next FY &amp; After]]</f>
        <v>1699.5763999999999</v>
      </c>
      <c r="AQ460" s="18">
        <v>132.7842</v>
      </c>
      <c r="AR460" s="18">
        <v>132.7842</v>
      </c>
      <c r="AS460" s="18">
        <v>2470.2503999999999</v>
      </c>
      <c r="AT460" s="18">
        <f>Table2[[#This Row],[Total Tax Revenue Generated
Through Current FY]]+Table2[[#This Row],[Total Tax Revenues Generated 
Next FY &amp; After]]</f>
        <v>2603.0346</v>
      </c>
      <c r="AU460" s="18">
        <f>VLOOKUP(A:A,[1]AssistancePivot!$1:$1048576,86,FALSE)</f>
        <v>0</v>
      </c>
      <c r="AV460" s="18">
        <v>0</v>
      </c>
      <c r="AW460" s="18">
        <v>0</v>
      </c>
      <c r="AX460" s="18">
        <v>0</v>
      </c>
      <c r="AY460" s="18">
        <v>0</v>
      </c>
      <c r="AZ460" s="18">
        <v>0</v>
      </c>
      <c r="BA460" s="18">
        <v>0</v>
      </c>
      <c r="BB460" s="18">
        <f>Table2[[#This Row],[MRT Savings
Through Current FY]]+Table2[[#This Row],[MRT Savings
Next FY &amp; After]]</f>
        <v>0</v>
      </c>
      <c r="BC460" s="18">
        <v>0</v>
      </c>
      <c r="BD460" s="18">
        <v>0</v>
      </c>
      <c r="BE460" s="18">
        <v>0</v>
      </c>
      <c r="BF460" s="18">
        <f>Table2[[#This Row],[ST Savings
Through Current FY]]+Table2[[#This Row],[ST Savings
Next FY &amp; After]]</f>
        <v>0</v>
      </c>
      <c r="BG460" s="18">
        <v>0</v>
      </c>
      <c r="BH460" s="18">
        <v>0</v>
      </c>
      <c r="BI460" s="18">
        <v>0</v>
      </c>
      <c r="BJ460" s="18">
        <f>Table2[[#This Row],[Energy Savings
Through Current FY]]+Table2[[#This Row],[Energy Savings
Next FY &amp; After]]</f>
        <v>0</v>
      </c>
      <c r="BK460" s="18">
        <v>1.2488999999999999</v>
      </c>
      <c r="BL460" s="18">
        <v>1.2488999999999999</v>
      </c>
      <c r="BM460" s="18">
        <v>15.850899999999999</v>
      </c>
      <c r="BN460" s="18">
        <f>Table2[[#This Row],[Bond Savings
Through Current FY]]+Table2[[#This Row],[Bond Savings
Next FY &amp; After]]</f>
        <v>17.099799999999998</v>
      </c>
      <c r="BO460" s="18">
        <v>1.2488999999999999</v>
      </c>
      <c r="BP460" s="18">
        <v>1.2488999999999999</v>
      </c>
      <c r="BQ460" s="18">
        <v>15.850899999999999</v>
      </c>
      <c r="BR460" s="18">
        <f>Table2[[#This Row],[Total Savings
Through Current FY]]+Table2[[#This Row],[Total Savings
Next FY &amp; After]]</f>
        <v>17.099799999999998</v>
      </c>
      <c r="BS460" s="18">
        <v>0</v>
      </c>
      <c r="BT460" s="18">
        <v>0</v>
      </c>
      <c r="BU460" s="18">
        <v>0</v>
      </c>
      <c r="BV460" s="18">
        <f>Table2[[#This Row],[Recapture, Cancellation, or Reduction
Through Current FY]]+Table2[[#This Row],[Recapture, Cancellation, or Reduction
Next FY &amp; After]]</f>
        <v>0</v>
      </c>
      <c r="BW460" s="18">
        <v>0</v>
      </c>
      <c r="BX460" s="18">
        <v>0</v>
      </c>
      <c r="BY460" s="18">
        <v>0</v>
      </c>
      <c r="BZ460" s="18">
        <f>Table2[[#This Row],[Penalty Paid
Through Current FY]]+Table2[[#This Row],[Penalty Paid
Next FY &amp; After]]</f>
        <v>0</v>
      </c>
      <c r="CA460" s="18">
        <v>0</v>
      </c>
      <c r="CB460" s="18">
        <v>0</v>
      </c>
      <c r="CC460" s="18">
        <v>0</v>
      </c>
      <c r="CD460" s="18">
        <f>Table2[[#This Row],[Total Recapture &amp; Penalties
Through Current FY]]+Table2[[#This Row],[Total Recapture &amp; Penalties
Next FY &amp; After]]</f>
        <v>0</v>
      </c>
      <c r="CE460" s="18">
        <v>131.53530000000001</v>
      </c>
      <c r="CF460" s="18">
        <v>131.53530000000001</v>
      </c>
      <c r="CG460" s="18">
        <v>2454.3995</v>
      </c>
      <c r="CH460" s="18">
        <f>Table2[[#This Row],[Total Net Tax Revenue Generated
Through Current FY]]+Table2[[#This Row],[Total Net Tax Revenue Generated
Next FY &amp; After]]</f>
        <v>2585.9348</v>
      </c>
      <c r="CI460" s="18">
        <v>3500</v>
      </c>
      <c r="CJ460" s="18">
        <v>0</v>
      </c>
      <c r="CK460" s="18">
        <v>0</v>
      </c>
      <c r="CL460" s="18">
        <v>0</v>
      </c>
      <c r="CM460" s="43">
        <v>0</v>
      </c>
      <c r="CN460" s="43">
        <v>0</v>
      </c>
      <c r="CO460" s="43">
        <v>0</v>
      </c>
      <c r="CP460" s="43">
        <v>21</v>
      </c>
      <c r="CQ460" s="43">
        <f>Table2[[#This Row],[Total Number of Industrial Jobs]]+Table2[[#This Row],[Total Number of Restaurant Jobs]]+Table2[[#This Row],[Total Number of Retail Jobs]]+Table2[[#This Row],[Total Number of Other Jobs]]</f>
        <v>21</v>
      </c>
      <c r="CR460" s="43">
        <v>0</v>
      </c>
      <c r="CS460" s="43">
        <v>0</v>
      </c>
      <c r="CT460" s="43">
        <v>0</v>
      </c>
      <c r="CU460" s="43">
        <v>21</v>
      </c>
      <c r="CV460" s="43">
        <f>Table2[[#This Row],[Number of Industrial Jobs Earning a Living Wage or more]]+Table2[[#This Row],[Number of Restaurant Jobs Earning a Living Wage or more]]+Table2[[#This Row],[Number of Retail Jobs Earning a Living Wage or more]]+Table2[[#This Row],[Number of Other Jobs Earning a Living Wage or more]]</f>
        <v>21</v>
      </c>
      <c r="CW460" s="47">
        <v>0</v>
      </c>
      <c r="CX460" s="47">
        <v>0</v>
      </c>
      <c r="CY460" s="47">
        <v>0</v>
      </c>
      <c r="CZ460" s="47">
        <v>100</v>
      </c>
      <c r="DA460" s="42">
        <v>1</v>
      </c>
      <c r="DB460" s="4"/>
      <c r="DE460" s="3"/>
      <c r="DF460" s="4"/>
      <c r="DG460" s="4"/>
      <c r="DH460" s="11"/>
      <c r="DI460" s="3"/>
      <c r="DJ460" s="1"/>
      <c r="DK460" s="1"/>
      <c r="DL460" s="1"/>
    </row>
    <row r="461" spans="1:116" x14ac:dyDescent="0.2">
      <c r="A461" s="12">
        <v>92936</v>
      </c>
      <c r="B461" s="14" t="s">
        <v>331</v>
      </c>
      <c r="C461" s="15" t="s">
        <v>1561</v>
      </c>
      <c r="D461" s="15" t="s">
        <v>333</v>
      </c>
      <c r="E461" s="25" t="s">
        <v>1675</v>
      </c>
      <c r="F461" s="26" t="s">
        <v>13</v>
      </c>
      <c r="G461" s="16">
        <v>4730000</v>
      </c>
      <c r="H461" s="14" t="s">
        <v>22</v>
      </c>
      <c r="I461" s="14" t="s">
        <v>332</v>
      </c>
      <c r="J461" s="12">
        <v>38</v>
      </c>
      <c r="K461" s="14" t="s">
        <v>12</v>
      </c>
      <c r="L461" s="15" t="s">
        <v>2060</v>
      </c>
      <c r="M461" s="15" t="s">
        <v>1921</v>
      </c>
      <c r="N461" s="15">
        <v>86745</v>
      </c>
      <c r="O461" s="15">
        <v>93045</v>
      </c>
      <c r="P461" s="13">
        <v>42</v>
      </c>
      <c r="Q461" s="13">
        <v>18</v>
      </c>
      <c r="R461" s="13">
        <v>0</v>
      </c>
      <c r="S461" s="13">
        <v>0</v>
      </c>
      <c r="T461" s="13">
        <v>33</v>
      </c>
      <c r="U461" s="13">
        <v>0</v>
      </c>
      <c r="V461" s="13">
        <v>97</v>
      </c>
      <c r="W461" s="13">
        <v>0</v>
      </c>
      <c r="X461" s="13">
        <v>0</v>
      </c>
      <c r="Y461" s="13">
        <v>130</v>
      </c>
      <c r="Z461" s="13">
        <v>113</v>
      </c>
      <c r="AA461" s="13">
        <v>36.153846153846153</v>
      </c>
      <c r="AB461" s="13" t="s">
        <v>16</v>
      </c>
      <c r="AC461" s="13" t="s">
        <v>17</v>
      </c>
      <c r="AD461" s="17">
        <v>0</v>
      </c>
      <c r="AE461" s="13">
        <v>0</v>
      </c>
      <c r="AF461" s="13">
        <v>0</v>
      </c>
      <c r="AG461" s="13">
        <v>0</v>
      </c>
      <c r="AH461" s="13">
        <v>0</v>
      </c>
      <c r="AI461" s="18">
        <v>2193.5873999999999</v>
      </c>
      <c r="AJ461" s="18">
        <v>9288.2173999999995</v>
      </c>
      <c r="AK461" s="18">
        <v>4133.8009000000002</v>
      </c>
      <c r="AL461" s="27">
        <f>Table2[[#This Row],[Direct Tax Revenue
Through Current FY]]+Table2[[#This Row],[Direct Tax Revenue
Next FY &amp; After]]</f>
        <v>13422.0183</v>
      </c>
      <c r="AM461" s="18">
        <v>1946.8765000000001</v>
      </c>
      <c r="AN461" s="18">
        <v>6826.8208000000004</v>
      </c>
      <c r="AO461" s="18">
        <v>3668.8759</v>
      </c>
      <c r="AP461" s="18">
        <f>Table2[[#This Row],[Indirect  &amp; Induced Tax Revenue
Through Current FY]]+Table2[[#This Row],[Indirect  &amp; Induced Tax Revenue
Next FY &amp; After]]</f>
        <v>10495.6967</v>
      </c>
      <c r="AQ461" s="18">
        <v>4140.4638999999997</v>
      </c>
      <c r="AR461" s="18">
        <v>16115.038200000001</v>
      </c>
      <c r="AS461" s="18">
        <v>7802.6768000000002</v>
      </c>
      <c r="AT461" s="18">
        <f>Table2[[#This Row],[Total Tax Revenue Generated
Through Current FY]]+Table2[[#This Row],[Total Tax Revenues Generated 
Next FY &amp; After]]</f>
        <v>23917.715</v>
      </c>
      <c r="AU461" s="18">
        <f>VLOOKUP(A:A,[1]AssistancePivot!$1:$1048576,86,FALSE)</f>
        <v>201.2884</v>
      </c>
      <c r="AV461" s="18">
        <v>1630.8252</v>
      </c>
      <c r="AW461" s="18">
        <v>379.32679999999999</v>
      </c>
      <c r="AX461" s="18">
        <v>2010.152</v>
      </c>
      <c r="AY461" s="18">
        <v>0</v>
      </c>
      <c r="AZ461" s="18">
        <v>47.371499999999997</v>
      </c>
      <c r="BA461" s="18">
        <v>0</v>
      </c>
      <c r="BB461" s="18">
        <f>Table2[[#This Row],[MRT Savings
Through Current FY]]+Table2[[#This Row],[MRT Savings
Next FY &amp; After]]</f>
        <v>47.371499999999997</v>
      </c>
      <c r="BC461" s="18">
        <v>0</v>
      </c>
      <c r="BD461" s="18">
        <v>0.28760000000000002</v>
      </c>
      <c r="BE461" s="18">
        <v>0</v>
      </c>
      <c r="BF461" s="18">
        <f>Table2[[#This Row],[ST Savings
Through Current FY]]+Table2[[#This Row],[ST Savings
Next FY &amp; After]]</f>
        <v>0.28760000000000002</v>
      </c>
      <c r="BG461" s="18">
        <v>0</v>
      </c>
      <c r="BH461" s="18">
        <v>0</v>
      </c>
      <c r="BI461" s="18">
        <v>0</v>
      </c>
      <c r="BJ461" s="18">
        <f>Table2[[#This Row],[Energy Savings
Through Current FY]]+Table2[[#This Row],[Energy Savings
Next FY &amp; After]]</f>
        <v>0</v>
      </c>
      <c r="BK461" s="18">
        <v>0</v>
      </c>
      <c r="BL461" s="18">
        <v>0</v>
      </c>
      <c r="BM461" s="18">
        <v>0</v>
      </c>
      <c r="BN461" s="18">
        <f>Table2[[#This Row],[Bond Savings
Through Current FY]]+Table2[[#This Row],[Bond Savings
Next FY &amp; After]]</f>
        <v>0</v>
      </c>
      <c r="BO461" s="18">
        <v>201.2884</v>
      </c>
      <c r="BP461" s="18">
        <v>1678.4843000000001</v>
      </c>
      <c r="BQ461" s="18">
        <v>379.32679999999999</v>
      </c>
      <c r="BR461" s="18">
        <f>Table2[[#This Row],[Total Savings
Through Current FY]]+Table2[[#This Row],[Total Savings
Next FY &amp; After]]</f>
        <v>2057.8110999999999</v>
      </c>
      <c r="BS461" s="18">
        <v>0</v>
      </c>
      <c r="BT461" s="18">
        <v>0</v>
      </c>
      <c r="BU461" s="18">
        <v>0</v>
      </c>
      <c r="BV461" s="18">
        <f>Table2[[#This Row],[Recapture, Cancellation, or Reduction
Through Current FY]]+Table2[[#This Row],[Recapture, Cancellation, or Reduction
Next FY &amp; After]]</f>
        <v>0</v>
      </c>
      <c r="BW461" s="18">
        <v>0</v>
      </c>
      <c r="BX461" s="18">
        <v>0</v>
      </c>
      <c r="BY461" s="18">
        <v>0</v>
      </c>
      <c r="BZ461" s="18">
        <f>Table2[[#This Row],[Penalty Paid
Through Current FY]]+Table2[[#This Row],[Penalty Paid
Next FY &amp; After]]</f>
        <v>0</v>
      </c>
      <c r="CA461" s="18">
        <v>0</v>
      </c>
      <c r="CB461" s="18">
        <v>0</v>
      </c>
      <c r="CC461" s="18">
        <v>0</v>
      </c>
      <c r="CD461" s="18">
        <f>Table2[[#This Row],[Total Recapture &amp; Penalties
Through Current FY]]+Table2[[#This Row],[Total Recapture &amp; Penalties
Next FY &amp; After]]</f>
        <v>0</v>
      </c>
      <c r="CE461" s="18">
        <v>3939.1754999999998</v>
      </c>
      <c r="CF461" s="18">
        <v>14436.553900000001</v>
      </c>
      <c r="CG461" s="18">
        <v>7423.35</v>
      </c>
      <c r="CH461" s="18">
        <f>Table2[[#This Row],[Total Net Tax Revenue Generated
Through Current FY]]+Table2[[#This Row],[Total Net Tax Revenue Generated
Next FY &amp; After]]</f>
        <v>21859.903900000001</v>
      </c>
      <c r="CI461" s="18">
        <v>0</v>
      </c>
      <c r="CJ461" s="18">
        <v>0</v>
      </c>
      <c r="CK461" s="18">
        <v>0</v>
      </c>
      <c r="CL461" s="18">
        <v>0</v>
      </c>
      <c r="CM461" s="43">
        <v>12</v>
      </c>
      <c r="CN461" s="43">
        <v>0</v>
      </c>
      <c r="CO461" s="43">
        <v>0</v>
      </c>
      <c r="CP461" s="43">
        <v>118</v>
      </c>
      <c r="CQ461" s="43">
        <f>Table2[[#This Row],[Total Number of Industrial Jobs]]+Table2[[#This Row],[Total Number of Restaurant Jobs]]+Table2[[#This Row],[Total Number of Retail Jobs]]+Table2[[#This Row],[Total Number of Other Jobs]]</f>
        <v>130</v>
      </c>
      <c r="CR461" s="43">
        <v>12</v>
      </c>
      <c r="CS461" s="43">
        <v>0</v>
      </c>
      <c r="CT461" s="43">
        <v>0</v>
      </c>
      <c r="CU461" s="43">
        <v>118</v>
      </c>
      <c r="CV461" s="43">
        <f>Table2[[#This Row],[Number of Industrial Jobs Earning a Living Wage or more]]+Table2[[#This Row],[Number of Restaurant Jobs Earning a Living Wage or more]]+Table2[[#This Row],[Number of Retail Jobs Earning a Living Wage or more]]+Table2[[#This Row],[Number of Other Jobs Earning a Living Wage or more]]</f>
        <v>130</v>
      </c>
      <c r="CW461" s="47">
        <v>100</v>
      </c>
      <c r="CX461" s="47">
        <v>0</v>
      </c>
      <c r="CY461" s="47">
        <v>0</v>
      </c>
      <c r="CZ461" s="47">
        <v>100</v>
      </c>
      <c r="DA461" s="42">
        <v>1</v>
      </c>
      <c r="DB461" s="4"/>
      <c r="DE461" s="3"/>
      <c r="DF461" s="4"/>
      <c r="DG461" s="4"/>
      <c r="DH461" s="11"/>
      <c r="DI461" s="3"/>
      <c r="DJ461" s="1"/>
      <c r="DK461" s="1"/>
      <c r="DL461" s="1"/>
    </row>
  </sheetData>
  <mergeCells count="2">
    <mergeCell ref="A1:A4"/>
    <mergeCell ref="B2:E6"/>
  </mergeCells>
  <pageMargins left="0.7" right="0.7" top="0.75" bottom="0.75" header="0.3" footer="0.3"/>
  <pageSetup orientation="portrait" r:id="rId1"/>
  <ignoredErrors>
    <ignoredError sqref="C9:C461" numberStoredAsText="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1235"/>
  <sheetViews>
    <sheetView zoomScale="90" zoomScaleNormal="90" workbookViewId="0">
      <selection activeCell="B6" sqref="B6"/>
    </sheetView>
  </sheetViews>
  <sheetFormatPr defaultColWidth="8.7109375" defaultRowHeight="14.25" x14ac:dyDescent="0.2"/>
  <cols>
    <col min="1" max="1" width="10.42578125" style="7" customWidth="1"/>
    <col min="2" max="2" width="162.5703125" style="7" bestFit="1" customWidth="1"/>
    <col min="3" max="16384" width="8.7109375" style="7"/>
  </cols>
  <sheetData>
    <row r="2" spans="1:2" ht="27" customHeight="1" thickBot="1" x14ac:dyDescent="0.3">
      <c r="A2" s="19" t="s">
        <v>1449</v>
      </c>
      <c r="B2" s="20" t="s">
        <v>1272</v>
      </c>
    </row>
    <row r="3" spans="1:2" x14ac:dyDescent="0.2">
      <c r="A3" s="50">
        <v>91009</v>
      </c>
      <c r="B3" s="8" t="s">
        <v>2510</v>
      </c>
    </row>
    <row r="4" spans="1:2" x14ac:dyDescent="0.2">
      <c r="A4" s="51">
        <v>91009</v>
      </c>
      <c r="B4" s="9" t="s">
        <v>2511</v>
      </c>
    </row>
    <row r="5" spans="1:2" x14ac:dyDescent="0.2">
      <c r="A5" s="51">
        <v>91009</v>
      </c>
      <c r="B5" s="9" t="s">
        <v>1273</v>
      </c>
    </row>
    <row r="6" spans="1:2" x14ac:dyDescent="0.2">
      <c r="A6" s="51">
        <v>91009</v>
      </c>
      <c r="B6" s="9" t="s">
        <v>1274</v>
      </c>
    </row>
    <row r="7" spans="1:2" x14ac:dyDescent="0.2">
      <c r="A7" s="51">
        <v>91009</v>
      </c>
      <c r="B7" s="9" t="s">
        <v>1275</v>
      </c>
    </row>
    <row r="8" spans="1:2" x14ac:dyDescent="0.2">
      <c r="A8" s="51">
        <v>91024</v>
      </c>
      <c r="B8" s="9" t="s">
        <v>2510</v>
      </c>
    </row>
    <row r="9" spans="1:2" x14ac:dyDescent="0.2">
      <c r="A9" s="51">
        <v>91024</v>
      </c>
      <c r="B9" s="9" t="s">
        <v>2512</v>
      </c>
    </row>
    <row r="10" spans="1:2" x14ac:dyDescent="0.2">
      <c r="A10" s="51">
        <v>91024</v>
      </c>
      <c r="B10" s="9" t="s">
        <v>1275</v>
      </c>
    </row>
    <row r="11" spans="1:2" x14ac:dyDescent="0.2">
      <c r="A11" s="51">
        <v>91024</v>
      </c>
      <c r="B11" s="9" t="s">
        <v>1276</v>
      </c>
    </row>
    <row r="12" spans="1:2" x14ac:dyDescent="0.2">
      <c r="A12" s="51">
        <v>91044</v>
      </c>
      <c r="B12" s="9" t="s">
        <v>2510</v>
      </c>
    </row>
    <row r="13" spans="1:2" x14ac:dyDescent="0.2">
      <c r="A13" s="51">
        <v>91044</v>
      </c>
      <c r="B13" s="9" t="s">
        <v>2513</v>
      </c>
    </row>
    <row r="14" spans="1:2" x14ac:dyDescent="0.2">
      <c r="A14" s="51">
        <v>91044</v>
      </c>
      <c r="B14" s="9" t="s">
        <v>2514</v>
      </c>
    </row>
    <row r="15" spans="1:2" x14ac:dyDescent="0.2">
      <c r="A15" s="51">
        <v>91044</v>
      </c>
      <c r="B15" s="9" t="s">
        <v>1277</v>
      </c>
    </row>
    <row r="16" spans="1:2" x14ac:dyDescent="0.2">
      <c r="A16" s="51">
        <v>91044</v>
      </c>
      <c r="B16" s="9" t="s">
        <v>2515</v>
      </c>
    </row>
    <row r="17" spans="1:2" x14ac:dyDescent="0.2">
      <c r="A17" s="51">
        <v>91095</v>
      </c>
      <c r="B17" s="9" t="s">
        <v>1279</v>
      </c>
    </row>
    <row r="18" spans="1:2" x14ac:dyDescent="0.2">
      <c r="A18" s="51">
        <v>91095</v>
      </c>
      <c r="B18" s="9" t="s">
        <v>1280</v>
      </c>
    </row>
    <row r="19" spans="1:2" x14ac:dyDescent="0.2">
      <c r="A19" s="51">
        <v>91095</v>
      </c>
      <c r="B19" s="9" t="s">
        <v>1281</v>
      </c>
    </row>
    <row r="20" spans="1:2" x14ac:dyDescent="0.2">
      <c r="A20" s="51">
        <v>91095</v>
      </c>
      <c r="B20" s="9" t="s">
        <v>2516</v>
      </c>
    </row>
    <row r="21" spans="1:2" x14ac:dyDescent="0.2">
      <c r="A21" s="51">
        <v>91108</v>
      </c>
      <c r="B21" s="9" t="s">
        <v>2510</v>
      </c>
    </row>
    <row r="22" spans="1:2" x14ac:dyDescent="0.2">
      <c r="A22" s="51">
        <v>91108</v>
      </c>
      <c r="B22" s="9" t="s">
        <v>1282</v>
      </c>
    </row>
    <row r="23" spans="1:2" x14ac:dyDescent="0.2">
      <c r="A23" s="51">
        <v>91108</v>
      </c>
      <c r="B23" s="9" t="s">
        <v>1275</v>
      </c>
    </row>
    <row r="24" spans="1:2" x14ac:dyDescent="0.2">
      <c r="A24" s="51">
        <v>91108</v>
      </c>
      <c r="B24" s="9" t="s">
        <v>1283</v>
      </c>
    </row>
    <row r="25" spans="1:2" x14ac:dyDescent="0.2">
      <c r="A25" s="51">
        <v>91126</v>
      </c>
      <c r="B25" s="9" t="s">
        <v>2510</v>
      </c>
    </row>
    <row r="26" spans="1:2" x14ac:dyDescent="0.2">
      <c r="A26" s="51">
        <v>91126</v>
      </c>
      <c r="B26" s="9" t="s">
        <v>2517</v>
      </c>
    </row>
    <row r="27" spans="1:2" x14ac:dyDescent="0.2">
      <c r="A27" s="51">
        <v>91126</v>
      </c>
      <c r="B27" s="9" t="s">
        <v>1275</v>
      </c>
    </row>
    <row r="28" spans="1:2" x14ac:dyDescent="0.2">
      <c r="A28" s="51">
        <v>91126</v>
      </c>
      <c r="B28" s="9" t="s">
        <v>1285</v>
      </c>
    </row>
    <row r="29" spans="1:2" x14ac:dyDescent="0.2">
      <c r="A29" s="51">
        <v>91136</v>
      </c>
      <c r="B29" s="9" t="s">
        <v>1286</v>
      </c>
    </row>
    <row r="30" spans="1:2" x14ac:dyDescent="0.2">
      <c r="A30" s="51">
        <v>91136</v>
      </c>
      <c r="B30" s="9" t="s">
        <v>1280</v>
      </c>
    </row>
    <row r="31" spans="1:2" x14ac:dyDescent="0.2">
      <c r="A31" s="51">
        <v>91136</v>
      </c>
      <c r="B31" s="9" t="s">
        <v>2516</v>
      </c>
    </row>
    <row r="32" spans="1:2" x14ac:dyDescent="0.2">
      <c r="A32" s="51">
        <v>91136</v>
      </c>
      <c r="B32" s="9" t="s">
        <v>1287</v>
      </c>
    </row>
    <row r="33" spans="1:2" x14ac:dyDescent="0.2">
      <c r="A33" s="51">
        <v>91142</v>
      </c>
      <c r="B33" s="9" t="s">
        <v>2516</v>
      </c>
    </row>
    <row r="34" spans="1:2" x14ac:dyDescent="0.2">
      <c r="A34" s="51">
        <v>91142</v>
      </c>
      <c r="B34" s="9" t="s">
        <v>1289</v>
      </c>
    </row>
    <row r="35" spans="1:2" x14ac:dyDescent="0.2">
      <c r="A35" s="51">
        <v>91176</v>
      </c>
      <c r="B35" s="9" t="s">
        <v>1290</v>
      </c>
    </row>
    <row r="36" spans="1:2" x14ac:dyDescent="0.2">
      <c r="A36" s="51">
        <v>91176</v>
      </c>
      <c r="B36" s="9" t="s">
        <v>2516</v>
      </c>
    </row>
    <row r="37" spans="1:2" x14ac:dyDescent="0.2">
      <c r="A37" s="51">
        <v>91176</v>
      </c>
      <c r="B37" s="9" t="s">
        <v>1291</v>
      </c>
    </row>
    <row r="38" spans="1:2" x14ac:dyDescent="0.2">
      <c r="A38" s="51">
        <v>92229</v>
      </c>
      <c r="B38" s="9" t="s">
        <v>1322</v>
      </c>
    </row>
    <row r="39" spans="1:2" x14ac:dyDescent="0.2">
      <c r="A39" s="51">
        <v>92229</v>
      </c>
      <c r="B39" s="9" t="s">
        <v>2516</v>
      </c>
    </row>
    <row r="40" spans="1:2" x14ac:dyDescent="0.2">
      <c r="A40" s="51">
        <v>92229</v>
      </c>
      <c r="B40" s="9" t="s">
        <v>1292</v>
      </c>
    </row>
    <row r="41" spans="1:2" x14ac:dyDescent="0.2">
      <c r="A41" s="51">
        <v>92232</v>
      </c>
      <c r="B41" s="9" t="s">
        <v>2516</v>
      </c>
    </row>
    <row r="42" spans="1:2" x14ac:dyDescent="0.2">
      <c r="A42" s="51">
        <v>92232</v>
      </c>
      <c r="B42" s="9" t="s">
        <v>1293</v>
      </c>
    </row>
    <row r="43" spans="1:2" x14ac:dyDescent="0.2">
      <c r="A43" s="51">
        <v>92255</v>
      </c>
      <c r="B43" s="9" t="s">
        <v>2510</v>
      </c>
    </row>
    <row r="44" spans="1:2" x14ac:dyDescent="0.2">
      <c r="A44" s="51">
        <v>92255</v>
      </c>
      <c r="B44" s="9" t="s">
        <v>2518</v>
      </c>
    </row>
    <row r="45" spans="1:2" x14ac:dyDescent="0.2">
      <c r="A45" s="51">
        <v>92255</v>
      </c>
      <c r="B45" s="9" t="s">
        <v>1294</v>
      </c>
    </row>
    <row r="46" spans="1:2" x14ac:dyDescent="0.2">
      <c r="A46" s="51">
        <v>92255</v>
      </c>
      <c r="B46" s="9" t="s">
        <v>2514</v>
      </c>
    </row>
    <row r="47" spans="1:2" x14ac:dyDescent="0.2">
      <c r="A47" s="51">
        <v>92255</v>
      </c>
      <c r="B47" s="9" t="s">
        <v>1295</v>
      </c>
    </row>
    <row r="48" spans="1:2" x14ac:dyDescent="0.2">
      <c r="A48" s="51">
        <v>92274</v>
      </c>
      <c r="B48" s="9" t="s">
        <v>2516</v>
      </c>
    </row>
    <row r="49" spans="1:2" x14ac:dyDescent="0.2">
      <c r="A49" s="51">
        <v>92275</v>
      </c>
      <c r="B49" s="9" t="s">
        <v>1280</v>
      </c>
    </row>
    <row r="50" spans="1:2" x14ac:dyDescent="0.2">
      <c r="A50" s="51">
        <v>92275</v>
      </c>
      <c r="B50" s="9" t="s">
        <v>2516</v>
      </c>
    </row>
    <row r="51" spans="1:2" x14ac:dyDescent="0.2">
      <c r="A51" s="51">
        <v>92275</v>
      </c>
      <c r="B51" s="9" t="s">
        <v>2519</v>
      </c>
    </row>
    <row r="52" spans="1:2" x14ac:dyDescent="0.2">
      <c r="A52" s="51">
        <v>92279</v>
      </c>
      <c r="B52" s="9" t="s">
        <v>2516</v>
      </c>
    </row>
    <row r="53" spans="1:2" x14ac:dyDescent="0.2">
      <c r="A53" s="51">
        <v>92279</v>
      </c>
      <c r="B53" s="9" t="s">
        <v>1296</v>
      </c>
    </row>
    <row r="54" spans="1:2" x14ac:dyDescent="0.2">
      <c r="A54" s="51">
        <v>92295</v>
      </c>
      <c r="B54" s="9" t="s">
        <v>2516</v>
      </c>
    </row>
    <row r="55" spans="1:2" x14ac:dyDescent="0.2">
      <c r="A55" s="51">
        <v>92295</v>
      </c>
      <c r="B55" s="9" t="s">
        <v>1297</v>
      </c>
    </row>
    <row r="56" spans="1:2" x14ac:dyDescent="0.2">
      <c r="A56" s="51">
        <v>92312</v>
      </c>
      <c r="B56" s="9" t="s">
        <v>2516</v>
      </c>
    </row>
    <row r="57" spans="1:2" x14ac:dyDescent="0.2">
      <c r="A57" s="51">
        <v>92312</v>
      </c>
      <c r="B57" s="9" t="s">
        <v>1298</v>
      </c>
    </row>
    <row r="58" spans="1:2" x14ac:dyDescent="0.2">
      <c r="A58" s="51">
        <v>92313</v>
      </c>
      <c r="B58" s="9" t="s">
        <v>2516</v>
      </c>
    </row>
    <row r="59" spans="1:2" x14ac:dyDescent="0.2">
      <c r="A59" s="51">
        <v>92313</v>
      </c>
      <c r="B59" s="9" t="s">
        <v>1299</v>
      </c>
    </row>
    <row r="60" spans="1:2" x14ac:dyDescent="0.2">
      <c r="A60" s="51">
        <v>92316</v>
      </c>
      <c r="B60" s="9" t="s">
        <v>2516</v>
      </c>
    </row>
    <row r="61" spans="1:2" x14ac:dyDescent="0.2">
      <c r="A61" s="51">
        <v>92364</v>
      </c>
      <c r="B61" s="9" t="s">
        <v>1300</v>
      </c>
    </row>
    <row r="62" spans="1:2" x14ac:dyDescent="0.2">
      <c r="A62" s="51">
        <v>92364</v>
      </c>
      <c r="B62" s="9" t="s">
        <v>2516</v>
      </c>
    </row>
    <row r="63" spans="1:2" x14ac:dyDescent="0.2">
      <c r="A63" s="51">
        <v>92366</v>
      </c>
      <c r="B63" s="9" t="s">
        <v>1301</v>
      </c>
    </row>
    <row r="64" spans="1:2" x14ac:dyDescent="0.2">
      <c r="A64" s="51">
        <v>92366</v>
      </c>
      <c r="B64" s="9" t="s">
        <v>2516</v>
      </c>
    </row>
    <row r="65" spans="1:2" x14ac:dyDescent="0.2">
      <c r="A65" s="51">
        <v>92366</v>
      </c>
      <c r="B65" s="9" t="s">
        <v>1302</v>
      </c>
    </row>
    <row r="66" spans="1:2" x14ac:dyDescent="0.2">
      <c r="A66" s="51">
        <v>92372</v>
      </c>
      <c r="B66" s="9" t="s">
        <v>1303</v>
      </c>
    </row>
    <row r="67" spans="1:2" x14ac:dyDescent="0.2">
      <c r="A67" s="51">
        <v>92372</v>
      </c>
      <c r="B67" s="9" t="s">
        <v>2516</v>
      </c>
    </row>
    <row r="68" spans="1:2" x14ac:dyDescent="0.2">
      <c r="A68" s="51">
        <v>92377</v>
      </c>
      <c r="B68" s="9" t="s">
        <v>1303</v>
      </c>
    </row>
    <row r="69" spans="1:2" x14ac:dyDescent="0.2">
      <c r="A69" s="51">
        <v>92377</v>
      </c>
      <c r="B69" s="9" t="s">
        <v>2516</v>
      </c>
    </row>
    <row r="70" spans="1:2" x14ac:dyDescent="0.2">
      <c r="A70" s="51">
        <v>92377</v>
      </c>
      <c r="B70" s="9" t="s">
        <v>1304</v>
      </c>
    </row>
    <row r="71" spans="1:2" x14ac:dyDescent="0.2">
      <c r="A71" s="51">
        <v>92382</v>
      </c>
      <c r="B71" s="9" t="s">
        <v>2516</v>
      </c>
    </row>
    <row r="72" spans="1:2" x14ac:dyDescent="0.2">
      <c r="A72" s="51">
        <v>92382</v>
      </c>
      <c r="B72" s="9" t="s">
        <v>2520</v>
      </c>
    </row>
    <row r="73" spans="1:2" x14ac:dyDescent="0.2">
      <c r="A73" s="51">
        <v>92382</v>
      </c>
      <c r="B73" s="9" t="s">
        <v>1302</v>
      </c>
    </row>
    <row r="74" spans="1:2" x14ac:dyDescent="0.2">
      <c r="A74" s="51">
        <v>92412</v>
      </c>
      <c r="B74" s="9" t="s">
        <v>1294</v>
      </c>
    </row>
    <row r="75" spans="1:2" x14ac:dyDescent="0.2">
      <c r="A75" s="51">
        <v>92412</v>
      </c>
      <c r="B75" s="9" t="s">
        <v>2516</v>
      </c>
    </row>
    <row r="76" spans="1:2" x14ac:dyDescent="0.2">
      <c r="A76" s="51">
        <v>92417</v>
      </c>
      <c r="B76" s="9" t="s">
        <v>2516</v>
      </c>
    </row>
    <row r="77" spans="1:2" x14ac:dyDescent="0.2">
      <c r="A77" s="51">
        <v>92417</v>
      </c>
      <c r="B77" s="9" t="s">
        <v>1305</v>
      </c>
    </row>
    <row r="78" spans="1:2" x14ac:dyDescent="0.2">
      <c r="A78" s="51">
        <v>92421</v>
      </c>
      <c r="B78" s="9" t="s">
        <v>2516</v>
      </c>
    </row>
    <row r="79" spans="1:2" x14ac:dyDescent="0.2">
      <c r="A79" s="51">
        <v>92432</v>
      </c>
      <c r="B79" s="9" t="s">
        <v>1279</v>
      </c>
    </row>
    <row r="80" spans="1:2" x14ac:dyDescent="0.2">
      <c r="A80" s="51">
        <v>92432</v>
      </c>
      <c r="B80" s="9" t="s">
        <v>2516</v>
      </c>
    </row>
    <row r="81" spans="1:2" x14ac:dyDescent="0.2">
      <c r="A81" s="51">
        <v>92432</v>
      </c>
      <c r="B81" s="9" t="s">
        <v>1298</v>
      </c>
    </row>
    <row r="82" spans="1:2" x14ac:dyDescent="0.2">
      <c r="A82" s="51">
        <v>92448</v>
      </c>
      <c r="B82" s="9" t="s">
        <v>2516</v>
      </c>
    </row>
    <row r="83" spans="1:2" x14ac:dyDescent="0.2">
      <c r="A83" s="51">
        <v>92448</v>
      </c>
      <c r="B83" s="9" t="s">
        <v>1292</v>
      </c>
    </row>
    <row r="84" spans="1:2" x14ac:dyDescent="0.2">
      <c r="A84" s="51">
        <v>92449</v>
      </c>
      <c r="B84" s="9" t="s">
        <v>1280</v>
      </c>
    </row>
    <row r="85" spans="1:2" x14ac:dyDescent="0.2">
      <c r="A85" s="51">
        <v>92449</v>
      </c>
      <c r="B85" s="9" t="s">
        <v>2516</v>
      </c>
    </row>
    <row r="86" spans="1:2" x14ac:dyDescent="0.2">
      <c r="A86" s="51">
        <v>92449</v>
      </c>
      <c r="B86" s="9" t="s">
        <v>1278</v>
      </c>
    </row>
    <row r="87" spans="1:2" x14ac:dyDescent="0.2">
      <c r="A87" s="51">
        <v>92452</v>
      </c>
      <c r="B87" s="9" t="s">
        <v>1280</v>
      </c>
    </row>
    <row r="88" spans="1:2" x14ac:dyDescent="0.2">
      <c r="A88" s="51">
        <v>92452</v>
      </c>
      <c r="B88" s="9" t="s">
        <v>2516</v>
      </c>
    </row>
    <row r="89" spans="1:2" x14ac:dyDescent="0.2">
      <c r="A89" s="51">
        <v>92452</v>
      </c>
      <c r="B89" s="9" t="s">
        <v>1306</v>
      </c>
    </row>
    <row r="90" spans="1:2" x14ac:dyDescent="0.2">
      <c r="A90" s="51">
        <v>92469</v>
      </c>
      <c r="B90" s="9" t="s">
        <v>1307</v>
      </c>
    </row>
    <row r="91" spans="1:2" x14ac:dyDescent="0.2">
      <c r="A91" s="51">
        <v>92469</v>
      </c>
      <c r="B91" s="9" t="s">
        <v>2516</v>
      </c>
    </row>
    <row r="92" spans="1:2" x14ac:dyDescent="0.2">
      <c r="A92" s="51">
        <v>92469</v>
      </c>
      <c r="B92" s="9" t="s">
        <v>1308</v>
      </c>
    </row>
    <row r="93" spans="1:2" x14ac:dyDescent="0.2">
      <c r="A93" s="51">
        <v>92471</v>
      </c>
      <c r="B93" s="9" t="s">
        <v>2510</v>
      </c>
    </row>
    <row r="94" spans="1:2" x14ac:dyDescent="0.2">
      <c r="A94" s="51">
        <v>92471</v>
      </c>
      <c r="B94" s="9" t="s">
        <v>2521</v>
      </c>
    </row>
    <row r="95" spans="1:2" x14ac:dyDescent="0.2">
      <c r="A95" s="51">
        <v>92471</v>
      </c>
      <c r="B95" s="9" t="s">
        <v>1309</v>
      </c>
    </row>
    <row r="96" spans="1:2" x14ac:dyDescent="0.2">
      <c r="A96" s="51">
        <v>92471</v>
      </c>
      <c r="B96" s="9" t="s">
        <v>1280</v>
      </c>
    </row>
    <row r="97" spans="1:2" x14ac:dyDescent="0.2">
      <c r="A97" s="51">
        <v>92471</v>
      </c>
      <c r="B97" s="9" t="s">
        <v>1275</v>
      </c>
    </row>
    <row r="98" spans="1:2" x14ac:dyDescent="0.2">
      <c r="A98" s="51">
        <v>92471</v>
      </c>
      <c r="B98" s="9" t="s">
        <v>1310</v>
      </c>
    </row>
    <row r="99" spans="1:2" x14ac:dyDescent="0.2">
      <c r="A99" s="51">
        <v>92472</v>
      </c>
      <c r="B99" s="9" t="s">
        <v>1284</v>
      </c>
    </row>
    <row r="100" spans="1:2" x14ac:dyDescent="0.2">
      <c r="A100" s="51">
        <v>92472</v>
      </c>
      <c r="B100" s="9" t="s">
        <v>1310</v>
      </c>
    </row>
    <row r="101" spans="1:2" x14ac:dyDescent="0.2">
      <c r="A101" s="51">
        <v>92500</v>
      </c>
      <c r="B101" s="9" t="s">
        <v>1303</v>
      </c>
    </row>
    <row r="102" spans="1:2" x14ac:dyDescent="0.2">
      <c r="A102" s="51">
        <v>92500</v>
      </c>
      <c r="B102" s="9" t="s">
        <v>1311</v>
      </c>
    </row>
    <row r="103" spans="1:2" x14ac:dyDescent="0.2">
      <c r="A103" s="51">
        <v>92500</v>
      </c>
      <c r="B103" s="9" t="s">
        <v>2516</v>
      </c>
    </row>
    <row r="104" spans="1:2" x14ac:dyDescent="0.2">
      <c r="A104" s="51">
        <v>92503</v>
      </c>
      <c r="B104" s="9" t="s">
        <v>1284</v>
      </c>
    </row>
    <row r="105" spans="1:2" x14ac:dyDescent="0.2">
      <c r="A105" s="51">
        <v>92503</v>
      </c>
      <c r="B105" s="9" t="s">
        <v>1312</v>
      </c>
    </row>
    <row r="106" spans="1:2" x14ac:dyDescent="0.2">
      <c r="A106" s="51">
        <v>92505</v>
      </c>
      <c r="B106" s="9" t="s">
        <v>1280</v>
      </c>
    </row>
    <row r="107" spans="1:2" x14ac:dyDescent="0.2">
      <c r="A107" s="51">
        <v>92505</v>
      </c>
      <c r="B107" s="9" t="s">
        <v>2516</v>
      </c>
    </row>
    <row r="108" spans="1:2" x14ac:dyDescent="0.2">
      <c r="A108" s="51">
        <v>92505</v>
      </c>
      <c r="B108" s="9" t="s">
        <v>1308</v>
      </c>
    </row>
    <row r="109" spans="1:2" x14ac:dyDescent="0.2">
      <c r="A109" s="51">
        <v>92519</v>
      </c>
      <c r="B109" s="9" t="s">
        <v>1313</v>
      </c>
    </row>
    <row r="110" spans="1:2" x14ac:dyDescent="0.2">
      <c r="A110" s="51">
        <v>92519</v>
      </c>
      <c r="B110" s="9" t="s">
        <v>2516</v>
      </c>
    </row>
    <row r="111" spans="1:2" x14ac:dyDescent="0.2">
      <c r="A111" s="51">
        <v>92519</v>
      </c>
      <c r="B111" s="9" t="s">
        <v>1314</v>
      </c>
    </row>
    <row r="112" spans="1:2" x14ac:dyDescent="0.2">
      <c r="A112" s="51">
        <v>92520</v>
      </c>
      <c r="B112" s="9" t="s">
        <v>2516</v>
      </c>
    </row>
    <row r="113" spans="1:2" x14ac:dyDescent="0.2">
      <c r="A113" s="51">
        <v>92520</v>
      </c>
      <c r="B113" s="9" t="s">
        <v>1315</v>
      </c>
    </row>
    <row r="114" spans="1:2" x14ac:dyDescent="0.2">
      <c r="A114" s="51">
        <v>92527</v>
      </c>
      <c r="B114" s="9" t="s">
        <v>2516</v>
      </c>
    </row>
    <row r="115" spans="1:2" x14ac:dyDescent="0.2">
      <c r="A115" s="51">
        <v>92545</v>
      </c>
      <c r="B115" s="9" t="s">
        <v>1292</v>
      </c>
    </row>
    <row r="116" spans="1:2" x14ac:dyDescent="0.2">
      <c r="A116" s="51">
        <v>92545</v>
      </c>
      <c r="B116" s="9" t="s">
        <v>2516</v>
      </c>
    </row>
    <row r="117" spans="1:2" x14ac:dyDescent="0.2">
      <c r="A117" s="51">
        <v>92561</v>
      </c>
      <c r="B117" s="9" t="s">
        <v>2516</v>
      </c>
    </row>
    <row r="118" spans="1:2" x14ac:dyDescent="0.2">
      <c r="A118" s="51">
        <v>92561</v>
      </c>
      <c r="B118" s="9" t="s">
        <v>1316</v>
      </c>
    </row>
    <row r="119" spans="1:2" x14ac:dyDescent="0.2">
      <c r="A119" s="51">
        <v>92564</v>
      </c>
      <c r="B119" s="9" t="s">
        <v>2516</v>
      </c>
    </row>
    <row r="120" spans="1:2" x14ac:dyDescent="0.2">
      <c r="A120" s="51">
        <v>92564</v>
      </c>
      <c r="B120" s="9" t="s">
        <v>1299</v>
      </c>
    </row>
    <row r="121" spans="1:2" x14ac:dyDescent="0.2">
      <c r="A121" s="51">
        <v>92564</v>
      </c>
      <c r="B121" s="9" t="s">
        <v>1281</v>
      </c>
    </row>
    <row r="122" spans="1:2" x14ac:dyDescent="0.2">
      <c r="A122" s="51">
        <v>92587</v>
      </c>
      <c r="B122" s="9" t="s">
        <v>1290</v>
      </c>
    </row>
    <row r="123" spans="1:2" x14ac:dyDescent="0.2">
      <c r="A123" s="51">
        <v>92587</v>
      </c>
      <c r="B123" s="9" t="s">
        <v>2516</v>
      </c>
    </row>
    <row r="124" spans="1:2" x14ac:dyDescent="0.2">
      <c r="A124" s="51">
        <v>92589</v>
      </c>
      <c r="B124" s="9" t="s">
        <v>2510</v>
      </c>
    </row>
    <row r="125" spans="1:2" x14ac:dyDescent="0.2">
      <c r="A125" s="51">
        <v>92589</v>
      </c>
      <c r="B125" s="9" t="s">
        <v>2522</v>
      </c>
    </row>
    <row r="126" spans="1:2" x14ac:dyDescent="0.2">
      <c r="A126" s="51">
        <v>92589</v>
      </c>
      <c r="B126" s="9" t="s">
        <v>1275</v>
      </c>
    </row>
    <row r="127" spans="1:2" x14ac:dyDescent="0.2">
      <c r="A127" s="51">
        <v>92590</v>
      </c>
      <c r="B127" s="9" t="s">
        <v>1290</v>
      </c>
    </row>
    <row r="128" spans="1:2" x14ac:dyDescent="0.2">
      <c r="A128" s="51">
        <v>92590</v>
      </c>
      <c r="B128" s="9" t="s">
        <v>2516</v>
      </c>
    </row>
    <row r="129" spans="1:2" x14ac:dyDescent="0.2">
      <c r="A129" s="51">
        <v>92634</v>
      </c>
      <c r="B129" s="9" t="s">
        <v>2510</v>
      </c>
    </row>
    <row r="130" spans="1:2" x14ac:dyDescent="0.2">
      <c r="A130" s="51">
        <v>92634</v>
      </c>
      <c r="B130" s="9" t="s">
        <v>2523</v>
      </c>
    </row>
    <row r="131" spans="1:2" x14ac:dyDescent="0.2">
      <c r="A131" s="51">
        <v>92634</v>
      </c>
      <c r="B131" s="9" t="s">
        <v>1303</v>
      </c>
    </row>
    <row r="132" spans="1:2" x14ac:dyDescent="0.2">
      <c r="A132" s="51">
        <v>92634</v>
      </c>
      <c r="B132" s="9" t="s">
        <v>2514</v>
      </c>
    </row>
    <row r="133" spans="1:2" x14ac:dyDescent="0.2">
      <c r="A133" s="51">
        <v>92634</v>
      </c>
      <c r="B133" s="9" t="s">
        <v>1317</v>
      </c>
    </row>
    <row r="134" spans="1:2" x14ac:dyDescent="0.2">
      <c r="A134" s="51">
        <v>92634</v>
      </c>
      <c r="B134" s="9" t="s">
        <v>2524</v>
      </c>
    </row>
    <row r="135" spans="1:2" x14ac:dyDescent="0.2">
      <c r="A135" s="51">
        <v>92642</v>
      </c>
      <c r="B135" s="9" t="s">
        <v>2516</v>
      </c>
    </row>
    <row r="136" spans="1:2" x14ac:dyDescent="0.2">
      <c r="A136" s="51">
        <v>92646</v>
      </c>
      <c r="B136" s="9" t="s">
        <v>2510</v>
      </c>
    </row>
    <row r="137" spans="1:2" x14ac:dyDescent="0.2">
      <c r="A137" s="51">
        <v>92646</v>
      </c>
      <c r="B137" s="9" t="s">
        <v>2525</v>
      </c>
    </row>
    <row r="138" spans="1:2" x14ac:dyDescent="0.2">
      <c r="A138" s="51">
        <v>92646</v>
      </c>
      <c r="B138" s="9" t="s">
        <v>1318</v>
      </c>
    </row>
    <row r="139" spans="1:2" x14ac:dyDescent="0.2">
      <c r="A139" s="51">
        <v>92646</v>
      </c>
      <c r="B139" s="9" t="s">
        <v>1275</v>
      </c>
    </row>
    <row r="140" spans="1:2" x14ac:dyDescent="0.2">
      <c r="A140" s="51">
        <v>92648</v>
      </c>
      <c r="B140" s="9" t="s">
        <v>2516</v>
      </c>
    </row>
    <row r="141" spans="1:2" x14ac:dyDescent="0.2">
      <c r="A141" s="51">
        <v>92648</v>
      </c>
      <c r="B141" s="9" t="s">
        <v>1319</v>
      </c>
    </row>
    <row r="142" spans="1:2" x14ac:dyDescent="0.2">
      <c r="A142" s="51">
        <v>92654</v>
      </c>
      <c r="B142" s="9" t="s">
        <v>2510</v>
      </c>
    </row>
    <row r="143" spans="1:2" x14ac:dyDescent="0.2">
      <c r="A143" s="51">
        <v>92654</v>
      </c>
      <c r="B143" s="9" t="s">
        <v>2526</v>
      </c>
    </row>
    <row r="144" spans="1:2" x14ac:dyDescent="0.2">
      <c r="A144" s="51">
        <v>92654</v>
      </c>
      <c r="B144" s="9" t="s">
        <v>1275</v>
      </c>
    </row>
    <row r="145" spans="1:2" x14ac:dyDescent="0.2">
      <c r="A145" s="51">
        <v>92658</v>
      </c>
      <c r="B145" s="9" t="s">
        <v>2516</v>
      </c>
    </row>
    <row r="146" spans="1:2" x14ac:dyDescent="0.2">
      <c r="A146" s="51">
        <v>92658</v>
      </c>
      <c r="B146" s="9" t="s">
        <v>1320</v>
      </c>
    </row>
    <row r="147" spans="1:2" x14ac:dyDescent="0.2">
      <c r="A147" s="51">
        <v>92663</v>
      </c>
      <c r="B147" s="9" t="s">
        <v>1321</v>
      </c>
    </row>
    <row r="148" spans="1:2" x14ac:dyDescent="0.2">
      <c r="A148" s="51">
        <v>92663</v>
      </c>
      <c r="B148" s="9" t="s">
        <v>2516</v>
      </c>
    </row>
    <row r="149" spans="1:2" x14ac:dyDescent="0.2">
      <c r="A149" s="51">
        <v>92663</v>
      </c>
      <c r="B149" s="9" t="s">
        <v>1314</v>
      </c>
    </row>
    <row r="150" spans="1:2" x14ac:dyDescent="0.2">
      <c r="A150" s="51">
        <v>92664</v>
      </c>
      <c r="B150" s="9" t="s">
        <v>2527</v>
      </c>
    </row>
    <row r="151" spans="1:2" x14ac:dyDescent="0.2">
      <c r="A151" s="51">
        <v>92664</v>
      </c>
      <c r="B151" s="9" t="s">
        <v>1322</v>
      </c>
    </row>
    <row r="152" spans="1:2" x14ac:dyDescent="0.2">
      <c r="A152" s="51">
        <v>92664</v>
      </c>
      <c r="B152" s="9" t="s">
        <v>1284</v>
      </c>
    </row>
    <row r="153" spans="1:2" x14ac:dyDescent="0.2">
      <c r="A153" s="51">
        <v>92665</v>
      </c>
      <c r="B153" s="9" t="s">
        <v>1323</v>
      </c>
    </row>
    <row r="154" spans="1:2" x14ac:dyDescent="0.2">
      <c r="A154" s="51">
        <v>92665</v>
      </c>
      <c r="B154" s="9" t="s">
        <v>1314</v>
      </c>
    </row>
    <row r="155" spans="1:2" x14ac:dyDescent="0.2">
      <c r="A155" s="51">
        <v>92665</v>
      </c>
      <c r="B155" s="9" t="s">
        <v>2516</v>
      </c>
    </row>
    <row r="156" spans="1:2" x14ac:dyDescent="0.2">
      <c r="A156" s="51">
        <v>92669</v>
      </c>
      <c r="B156" s="9" t="s">
        <v>2516</v>
      </c>
    </row>
    <row r="157" spans="1:2" x14ac:dyDescent="0.2">
      <c r="A157" s="51">
        <v>92670</v>
      </c>
      <c r="B157" s="9" t="s">
        <v>2516</v>
      </c>
    </row>
    <row r="158" spans="1:2" x14ac:dyDescent="0.2">
      <c r="A158" s="51">
        <v>92670</v>
      </c>
      <c r="B158" s="9" t="s">
        <v>1324</v>
      </c>
    </row>
    <row r="159" spans="1:2" x14ac:dyDescent="0.2">
      <c r="A159" s="51">
        <v>92672</v>
      </c>
      <c r="B159" s="9" t="s">
        <v>2516</v>
      </c>
    </row>
    <row r="160" spans="1:2" x14ac:dyDescent="0.2">
      <c r="A160" s="51">
        <v>92672</v>
      </c>
      <c r="B160" s="9" t="s">
        <v>1289</v>
      </c>
    </row>
    <row r="161" spans="1:2" x14ac:dyDescent="0.2">
      <c r="A161" s="51">
        <v>92673</v>
      </c>
      <c r="B161" s="9" t="s">
        <v>2516</v>
      </c>
    </row>
    <row r="162" spans="1:2" x14ac:dyDescent="0.2">
      <c r="A162" s="51">
        <v>92674</v>
      </c>
      <c r="B162" s="9" t="s">
        <v>2516</v>
      </c>
    </row>
    <row r="163" spans="1:2" x14ac:dyDescent="0.2">
      <c r="A163" s="51">
        <v>92674</v>
      </c>
      <c r="B163" s="9" t="s">
        <v>1325</v>
      </c>
    </row>
    <row r="164" spans="1:2" x14ac:dyDescent="0.2">
      <c r="A164" s="51">
        <v>92678</v>
      </c>
      <c r="B164" s="9" t="s">
        <v>2516</v>
      </c>
    </row>
    <row r="165" spans="1:2" x14ac:dyDescent="0.2">
      <c r="A165" s="51">
        <v>92678</v>
      </c>
      <c r="B165" s="9" t="s">
        <v>1326</v>
      </c>
    </row>
    <row r="166" spans="1:2" x14ac:dyDescent="0.2">
      <c r="A166" s="51">
        <v>92680</v>
      </c>
      <c r="B166" s="9" t="s">
        <v>2510</v>
      </c>
    </row>
    <row r="167" spans="1:2" x14ac:dyDescent="0.2">
      <c r="A167" s="51">
        <v>92680</v>
      </c>
      <c r="B167" s="9" t="s">
        <v>2528</v>
      </c>
    </row>
    <row r="168" spans="1:2" x14ac:dyDescent="0.2">
      <c r="A168" s="51">
        <v>92680</v>
      </c>
      <c r="B168" s="9" t="s">
        <v>2529</v>
      </c>
    </row>
    <row r="169" spans="1:2" x14ac:dyDescent="0.2">
      <c r="A169" s="51">
        <v>92680</v>
      </c>
      <c r="B169" s="9" t="s">
        <v>2514</v>
      </c>
    </row>
    <row r="170" spans="1:2" x14ac:dyDescent="0.2">
      <c r="A170" s="51">
        <v>92691</v>
      </c>
      <c r="B170" s="9" t="s">
        <v>1280</v>
      </c>
    </row>
    <row r="171" spans="1:2" x14ac:dyDescent="0.2">
      <c r="A171" s="51">
        <v>92691</v>
      </c>
      <c r="B171" s="9" t="s">
        <v>2516</v>
      </c>
    </row>
    <row r="172" spans="1:2" x14ac:dyDescent="0.2">
      <c r="A172" s="51">
        <v>92697</v>
      </c>
      <c r="B172" s="9" t="s">
        <v>1303</v>
      </c>
    </row>
    <row r="173" spans="1:2" x14ac:dyDescent="0.2">
      <c r="A173" s="51">
        <v>92697</v>
      </c>
      <c r="B173" s="9" t="s">
        <v>2516</v>
      </c>
    </row>
    <row r="174" spans="1:2" x14ac:dyDescent="0.2">
      <c r="A174" s="51">
        <v>92699</v>
      </c>
      <c r="B174" s="9" t="s">
        <v>1303</v>
      </c>
    </row>
    <row r="175" spans="1:2" x14ac:dyDescent="0.2">
      <c r="A175" s="51">
        <v>92699</v>
      </c>
      <c r="B175" s="9" t="s">
        <v>1313</v>
      </c>
    </row>
    <row r="176" spans="1:2" x14ac:dyDescent="0.2">
      <c r="A176" s="51">
        <v>92699</v>
      </c>
      <c r="B176" s="9" t="s">
        <v>2516</v>
      </c>
    </row>
    <row r="177" spans="1:2" x14ac:dyDescent="0.2">
      <c r="A177" s="51">
        <v>92708</v>
      </c>
      <c r="B177" s="9" t="s">
        <v>2510</v>
      </c>
    </row>
    <row r="178" spans="1:2" x14ac:dyDescent="0.2">
      <c r="A178" s="51">
        <v>92708</v>
      </c>
      <c r="B178" s="9" t="s">
        <v>2530</v>
      </c>
    </row>
    <row r="179" spans="1:2" x14ac:dyDescent="0.2">
      <c r="A179" s="51">
        <v>92708</v>
      </c>
      <c r="B179" s="9" t="s">
        <v>2514</v>
      </c>
    </row>
    <row r="180" spans="1:2" x14ac:dyDescent="0.2">
      <c r="A180" s="51">
        <v>92708</v>
      </c>
      <c r="B180" s="9" t="s">
        <v>2531</v>
      </c>
    </row>
    <row r="181" spans="1:2" x14ac:dyDescent="0.2">
      <c r="A181" s="51">
        <v>92709</v>
      </c>
      <c r="B181" s="9" t="s">
        <v>1328</v>
      </c>
    </row>
    <row r="182" spans="1:2" x14ac:dyDescent="0.2">
      <c r="A182" s="51">
        <v>92709</v>
      </c>
      <c r="B182" s="9" t="s">
        <v>1280</v>
      </c>
    </row>
    <row r="183" spans="1:2" x14ac:dyDescent="0.2">
      <c r="A183" s="51">
        <v>92709</v>
      </c>
      <c r="B183" s="9" t="s">
        <v>2516</v>
      </c>
    </row>
    <row r="184" spans="1:2" x14ac:dyDescent="0.2">
      <c r="A184" s="51">
        <v>92709</v>
      </c>
      <c r="B184" s="9" t="s">
        <v>1314</v>
      </c>
    </row>
    <row r="185" spans="1:2" x14ac:dyDescent="0.2">
      <c r="A185" s="51">
        <v>92709</v>
      </c>
      <c r="B185" s="9" t="s">
        <v>2532</v>
      </c>
    </row>
    <row r="186" spans="1:2" x14ac:dyDescent="0.2">
      <c r="A186" s="51">
        <v>92715</v>
      </c>
      <c r="B186" s="9" t="s">
        <v>1303</v>
      </c>
    </row>
    <row r="187" spans="1:2" x14ac:dyDescent="0.2">
      <c r="A187" s="51">
        <v>92715</v>
      </c>
      <c r="B187" s="9" t="s">
        <v>1294</v>
      </c>
    </row>
    <row r="188" spans="1:2" x14ac:dyDescent="0.2">
      <c r="A188" s="51">
        <v>92715</v>
      </c>
      <c r="B188" s="9" t="s">
        <v>2516</v>
      </c>
    </row>
    <row r="189" spans="1:2" x14ac:dyDescent="0.2">
      <c r="A189" s="51">
        <v>92720</v>
      </c>
      <c r="B189" s="9" t="s">
        <v>2516</v>
      </c>
    </row>
    <row r="190" spans="1:2" x14ac:dyDescent="0.2">
      <c r="A190" s="51">
        <v>92721</v>
      </c>
      <c r="B190" s="9" t="s">
        <v>2510</v>
      </c>
    </row>
    <row r="191" spans="1:2" x14ac:dyDescent="0.2">
      <c r="A191" s="51">
        <v>92721</v>
      </c>
      <c r="B191" s="9" t="s">
        <v>1329</v>
      </c>
    </row>
    <row r="192" spans="1:2" x14ac:dyDescent="0.2">
      <c r="A192" s="51">
        <v>92721</v>
      </c>
      <c r="B192" s="9" t="s">
        <v>1280</v>
      </c>
    </row>
    <row r="193" spans="1:2" x14ac:dyDescent="0.2">
      <c r="A193" s="51">
        <v>92721</v>
      </c>
      <c r="B193" s="9" t="s">
        <v>2514</v>
      </c>
    </row>
    <row r="194" spans="1:2" x14ac:dyDescent="0.2">
      <c r="A194" s="51">
        <v>92721</v>
      </c>
      <c r="B194" s="9" t="s">
        <v>2533</v>
      </c>
    </row>
    <row r="195" spans="1:2" x14ac:dyDescent="0.2">
      <c r="A195" s="51">
        <v>92745</v>
      </c>
      <c r="B195" s="9" t="s">
        <v>2516</v>
      </c>
    </row>
    <row r="196" spans="1:2" x14ac:dyDescent="0.2">
      <c r="A196" s="51">
        <v>92753</v>
      </c>
      <c r="B196" s="9" t="s">
        <v>1290</v>
      </c>
    </row>
    <row r="197" spans="1:2" x14ac:dyDescent="0.2">
      <c r="A197" s="51">
        <v>92753</v>
      </c>
      <c r="B197" s="9" t="s">
        <v>2516</v>
      </c>
    </row>
    <row r="198" spans="1:2" x14ac:dyDescent="0.2">
      <c r="A198" s="51">
        <v>92757</v>
      </c>
      <c r="B198" s="9" t="s">
        <v>1303</v>
      </c>
    </row>
    <row r="199" spans="1:2" x14ac:dyDescent="0.2">
      <c r="A199" s="51">
        <v>92757</v>
      </c>
      <c r="B199" s="9" t="s">
        <v>2516</v>
      </c>
    </row>
    <row r="200" spans="1:2" x14ac:dyDescent="0.2">
      <c r="A200" s="51">
        <v>92765</v>
      </c>
      <c r="B200" s="9" t="s">
        <v>1280</v>
      </c>
    </row>
    <row r="201" spans="1:2" x14ac:dyDescent="0.2">
      <c r="A201" s="51">
        <v>92765</v>
      </c>
      <c r="B201" s="9" t="s">
        <v>2516</v>
      </c>
    </row>
    <row r="202" spans="1:2" x14ac:dyDescent="0.2">
      <c r="A202" s="51">
        <v>92765</v>
      </c>
      <c r="B202" s="9" t="s">
        <v>2516</v>
      </c>
    </row>
    <row r="203" spans="1:2" x14ac:dyDescent="0.2">
      <c r="A203" s="51">
        <v>92768</v>
      </c>
      <c r="B203" s="9" t="s">
        <v>1303</v>
      </c>
    </row>
    <row r="204" spans="1:2" x14ac:dyDescent="0.2">
      <c r="A204" s="51">
        <v>92768</v>
      </c>
      <c r="B204" s="9" t="s">
        <v>1330</v>
      </c>
    </row>
    <row r="205" spans="1:2" x14ac:dyDescent="0.2">
      <c r="A205" s="51">
        <v>92768</v>
      </c>
      <c r="B205" s="9" t="s">
        <v>2534</v>
      </c>
    </row>
    <row r="206" spans="1:2" x14ac:dyDescent="0.2">
      <c r="A206" s="51">
        <v>92768</v>
      </c>
      <c r="B206" s="9" t="s">
        <v>2516</v>
      </c>
    </row>
    <row r="207" spans="1:2" x14ac:dyDescent="0.2">
      <c r="A207" s="51">
        <v>92771</v>
      </c>
      <c r="B207" s="9" t="s">
        <v>2516</v>
      </c>
    </row>
    <row r="208" spans="1:2" x14ac:dyDescent="0.2">
      <c r="A208" s="51">
        <v>92783</v>
      </c>
      <c r="B208" s="9" t="s">
        <v>1303</v>
      </c>
    </row>
    <row r="209" spans="1:2" x14ac:dyDescent="0.2">
      <c r="A209" s="51">
        <v>92783</v>
      </c>
      <c r="B209" s="9" t="s">
        <v>1331</v>
      </c>
    </row>
    <row r="210" spans="1:2" x14ac:dyDescent="0.2">
      <c r="A210" s="51">
        <v>92783</v>
      </c>
      <c r="B210" s="9" t="s">
        <v>1333</v>
      </c>
    </row>
    <row r="211" spans="1:2" x14ac:dyDescent="0.2">
      <c r="A211" s="51">
        <v>92783</v>
      </c>
      <c r="B211" s="9" t="s">
        <v>1332</v>
      </c>
    </row>
    <row r="212" spans="1:2" x14ac:dyDescent="0.2">
      <c r="A212" s="51">
        <v>92783</v>
      </c>
      <c r="B212" s="9" t="s">
        <v>2516</v>
      </c>
    </row>
    <row r="213" spans="1:2" x14ac:dyDescent="0.2">
      <c r="A213" s="51">
        <v>92784</v>
      </c>
      <c r="B213" s="9" t="s">
        <v>1334</v>
      </c>
    </row>
    <row r="214" spans="1:2" x14ac:dyDescent="0.2">
      <c r="A214" s="51">
        <v>92784</v>
      </c>
      <c r="B214" s="9" t="s">
        <v>2516</v>
      </c>
    </row>
    <row r="215" spans="1:2" x14ac:dyDescent="0.2">
      <c r="A215" s="51">
        <v>92784</v>
      </c>
      <c r="B215" s="9" t="s">
        <v>1335</v>
      </c>
    </row>
    <row r="216" spans="1:2" x14ac:dyDescent="0.2">
      <c r="A216" s="51">
        <v>92788</v>
      </c>
      <c r="B216" s="9" t="s">
        <v>2510</v>
      </c>
    </row>
    <row r="217" spans="1:2" x14ac:dyDescent="0.2">
      <c r="A217" s="51">
        <v>92788</v>
      </c>
      <c r="B217" s="9" t="s">
        <v>2535</v>
      </c>
    </row>
    <row r="218" spans="1:2" x14ac:dyDescent="0.2">
      <c r="A218" s="51">
        <v>92788</v>
      </c>
      <c r="B218" s="9" t="s">
        <v>1280</v>
      </c>
    </row>
    <row r="219" spans="1:2" x14ac:dyDescent="0.2">
      <c r="A219" s="51">
        <v>92788</v>
      </c>
      <c r="B219" s="9" t="s">
        <v>2514</v>
      </c>
    </row>
    <row r="220" spans="1:2" x14ac:dyDescent="0.2">
      <c r="A220" s="51">
        <v>92788</v>
      </c>
      <c r="B220" s="9" t="s">
        <v>1336</v>
      </c>
    </row>
    <row r="221" spans="1:2" x14ac:dyDescent="0.2">
      <c r="A221" s="51">
        <v>92788</v>
      </c>
      <c r="B221" s="9" t="s">
        <v>2536</v>
      </c>
    </row>
    <row r="222" spans="1:2" x14ac:dyDescent="0.2">
      <c r="A222" s="51">
        <v>92790</v>
      </c>
      <c r="B222" s="9" t="s">
        <v>2510</v>
      </c>
    </row>
    <row r="223" spans="1:2" x14ac:dyDescent="0.2">
      <c r="A223" s="51">
        <v>92790</v>
      </c>
      <c r="B223" s="9" t="s">
        <v>1337</v>
      </c>
    </row>
    <row r="224" spans="1:2" x14ac:dyDescent="0.2">
      <c r="A224" s="51">
        <v>92790</v>
      </c>
      <c r="B224" s="9" t="s">
        <v>2514</v>
      </c>
    </row>
    <row r="225" spans="1:2" x14ac:dyDescent="0.2">
      <c r="A225" s="51">
        <v>92790</v>
      </c>
      <c r="B225" s="9" t="s">
        <v>1338</v>
      </c>
    </row>
    <row r="226" spans="1:2" x14ac:dyDescent="0.2">
      <c r="A226" s="51">
        <v>92792</v>
      </c>
      <c r="B226" s="9" t="s">
        <v>2510</v>
      </c>
    </row>
    <row r="227" spans="1:2" x14ac:dyDescent="0.2">
      <c r="A227" s="51">
        <v>92792</v>
      </c>
      <c r="B227" s="9" t="s">
        <v>1339</v>
      </c>
    </row>
    <row r="228" spans="1:2" x14ac:dyDescent="0.2">
      <c r="A228" s="51">
        <v>92792</v>
      </c>
      <c r="B228" s="9" t="s">
        <v>2514</v>
      </c>
    </row>
    <row r="229" spans="1:2" x14ac:dyDescent="0.2">
      <c r="A229" s="51">
        <v>92792</v>
      </c>
      <c r="B229" s="9" t="s">
        <v>2537</v>
      </c>
    </row>
    <row r="230" spans="1:2" x14ac:dyDescent="0.2">
      <c r="A230" s="51">
        <v>92792</v>
      </c>
      <c r="B230" s="9" t="s">
        <v>1340</v>
      </c>
    </row>
    <row r="231" spans="1:2" x14ac:dyDescent="0.2">
      <c r="A231" s="51">
        <v>92795</v>
      </c>
      <c r="B231" s="9" t="s">
        <v>1303</v>
      </c>
    </row>
    <row r="232" spans="1:2" x14ac:dyDescent="0.2">
      <c r="A232" s="51">
        <v>92795</v>
      </c>
      <c r="B232" s="9" t="s">
        <v>2516</v>
      </c>
    </row>
    <row r="233" spans="1:2" x14ac:dyDescent="0.2">
      <c r="A233" s="51">
        <v>92795</v>
      </c>
      <c r="B233" s="9" t="s">
        <v>1341</v>
      </c>
    </row>
    <row r="234" spans="1:2" x14ac:dyDescent="0.2">
      <c r="A234" s="51">
        <v>92797</v>
      </c>
      <c r="B234" s="9" t="s">
        <v>1280</v>
      </c>
    </row>
    <row r="235" spans="1:2" x14ac:dyDescent="0.2">
      <c r="A235" s="51">
        <v>92797</v>
      </c>
      <c r="B235" s="9" t="s">
        <v>2516</v>
      </c>
    </row>
    <row r="236" spans="1:2" x14ac:dyDescent="0.2">
      <c r="A236" s="51">
        <v>92797</v>
      </c>
      <c r="B236" s="9" t="s">
        <v>1343</v>
      </c>
    </row>
    <row r="237" spans="1:2" x14ac:dyDescent="0.2">
      <c r="A237" s="51">
        <v>92833</v>
      </c>
      <c r="B237" s="9" t="s">
        <v>1303</v>
      </c>
    </row>
    <row r="238" spans="1:2" x14ac:dyDescent="0.2">
      <c r="A238" s="51">
        <v>92833</v>
      </c>
      <c r="B238" s="9" t="s">
        <v>1344</v>
      </c>
    </row>
    <row r="239" spans="1:2" x14ac:dyDescent="0.2">
      <c r="A239" s="51">
        <v>92833</v>
      </c>
      <c r="B239" s="9" t="s">
        <v>2516</v>
      </c>
    </row>
    <row r="240" spans="1:2" x14ac:dyDescent="0.2">
      <c r="A240" s="51">
        <v>92838</v>
      </c>
      <c r="B240" s="9" t="s">
        <v>2516</v>
      </c>
    </row>
    <row r="241" spans="1:2" x14ac:dyDescent="0.2">
      <c r="A241" s="51">
        <v>92844</v>
      </c>
      <c r="B241" s="9" t="s">
        <v>1345</v>
      </c>
    </row>
    <row r="242" spans="1:2" x14ac:dyDescent="0.2">
      <c r="A242" s="51">
        <v>92844</v>
      </c>
      <c r="B242" s="9" t="s">
        <v>2516</v>
      </c>
    </row>
    <row r="243" spans="1:2" x14ac:dyDescent="0.2">
      <c r="A243" s="51">
        <v>92844</v>
      </c>
      <c r="B243" s="9" t="s">
        <v>1346</v>
      </c>
    </row>
    <row r="244" spans="1:2" x14ac:dyDescent="0.2">
      <c r="A244" s="51">
        <v>92845</v>
      </c>
      <c r="B244" s="9" t="s">
        <v>2516</v>
      </c>
    </row>
    <row r="245" spans="1:2" x14ac:dyDescent="0.2">
      <c r="A245" s="51">
        <v>92845</v>
      </c>
      <c r="B245" s="9" t="s">
        <v>1288</v>
      </c>
    </row>
    <row r="246" spans="1:2" x14ac:dyDescent="0.2">
      <c r="A246" s="51">
        <v>92846</v>
      </c>
      <c r="B246" s="9" t="s">
        <v>2510</v>
      </c>
    </row>
    <row r="247" spans="1:2" x14ac:dyDescent="0.2">
      <c r="A247" s="51">
        <v>92846</v>
      </c>
      <c r="B247" s="9" t="s">
        <v>2538</v>
      </c>
    </row>
    <row r="248" spans="1:2" x14ac:dyDescent="0.2">
      <c r="A248" s="51">
        <v>92846</v>
      </c>
      <c r="B248" s="9" t="s">
        <v>2529</v>
      </c>
    </row>
    <row r="249" spans="1:2" x14ac:dyDescent="0.2">
      <c r="A249" s="51">
        <v>92846</v>
      </c>
      <c r="B249" s="9" t="s">
        <v>2514</v>
      </c>
    </row>
    <row r="250" spans="1:2" x14ac:dyDescent="0.2">
      <c r="A250" s="51">
        <v>92891</v>
      </c>
      <c r="B250" s="9" t="s">
        <v>1280</v>
      </c>
    </row>
    <row r="251" spans="1:2" x14ac:dyDescent="0.2">
      <c r="A251" s="51">
        <v>92891</v>
      </c>
      <c r="B251" s="9" t="s">
        <v>1281</v>
      </c>
    </row>
    <row r="252" spans="1:2" x14ac:dyDescent="0.2">
      <c r="A252" s="51">
        <v>92891</v>
      </c>
      <c r="B252" s="9" t="s">
        <v>2516</v>
      </c>
    </row>
    <row r="253" spans="1:2" x14ac:dyDescent="0.2">
      <c r="A253" s="51">
        <v>92891</v>
      </c>
      <c r="B253" s="9" t="s">
        <v>1347</v>
      </c>
    </row>
    <row r="254" spans="1:2" x14ac:dyDescent="0.2">
      <c r="A254" s="51">
        <v>92893</v>
      </c>
      <c r="B254" s="9" t="s">
        <v>2510</v>
      </c>
    </row>
    <row r="255" spans="1:2" x14ac:dyDescent="0.2">
      <c r="A255" s="51">
        <v>92893</v>
      </c>
      <c r="B255" s="9" t="s">
        <v>2539</v>
      </c>
    </row>
    <row r="256" spans="1:2" x14ac:dyDescent="0.2">
      <c r="A256" s="51">
        <v>92893</v>
      </c>
      <c r="B256" s="9" t="s">
        <v>1318</v>
      </c>
    </row>
    <row r="257" spans="1:2" x14ac:dyDescent="0.2">
      <c r="A257" s="51">
        <v>92893</v>
      </c>
      <c r="B257" s="9" t="s">
        <v>1275</v>
      </c>
    </row>
    <row r="258" spans="1:2" x14ac:dyDescent="0.2">
      <c r="A258" s="51">
        <v>92894</v>
      </c>
      <c r="B258" s="9" t="s">
        <v>2510</v>
      </c>
    </row>
    <row r="259" spans="1:2" x14ac:dyDescent="0.2">
      <c r="A259" s="51">
        <v>92894</v>
      </c>
      <c r="B259" s="9" t="s">
        <v>2540</v>
      </c>
    </row>
    <row r="260" spans="1:2" x14ac:dyDescent="0.2">
      <c r="A260" s="51">
        <v>92894</v>
      </c>
      <c r="B260" s="9" t="s">
        <v>1318</v>
      </c>
    </row>
    <row r="261" spans="1:2" x14ac:dyDescent="0.2">
      <c r="A261" s="51">
        <v>92894</v>
      </c>
      <c r="B261" s="9" t="s">
        <v>1275</v>
      </c>
    </row>
    <row r="262" spans="1:2" x14ac:dyDescent="0.2">
      <c r="A262" s="51">
        <v>92895</v>
      </c>
      <c r="B262" s="9" t="s">
        <v>2510</v>
      </c>
    </row>
    <row r="263" spans="1:2" x14ac:dyDescent="0.2">
      <c r="A263" s="51">
        <v>92895</v>
      </c>
      <c r="B263" s="9" t="s">
        <v>2541</v>
      </c>
    </row>
    <row r="264" spans="1:2" x14ac:dyDescent="0.2">
      <c r="A264" s="51">
        <v>92895</v>
      </c>
      <c r="B264" s="9" t="s">
        <v>1318</v>
      </c>
    </row>
    <row r="265" spans="1:2" x14ac:dyDescent="0.2">
      <c r="A265" s="51">
        <v>92895</v>
      </c>
      <c r="B265" s="9" t="s">
        <v>1275</v>
      </c>
    </row>
    <row r="266" spans="1:2" x14ac:dyDescent="0.2">
      <c r="A266" s="51">
        <v>92914</v>
      </c>
      <c r="B266" s="9" t="s">
        <v>2516</v>
      </c>
    </row>
    <row r="267" spans="1:2" x14ac:dyDescent="0.2">
      <c r="A267" s="51">
        <v>92926</v>
      </c>
      <c r="B267" s="9" t="s">
        <v>1348</v>
      </c>
    </row>
    <row r="268" spans="1:2" x14ac:dyDescent="0.2">
      <c r="A268" s="51">
        <v>92926</v>
      </c>
      <c r="B268" s="9" t="s">
        <v>2516</v>
      </c>
    </row>
    <row r="269" spans="1:2" x14ac:dyDescent="0.2">
      <c r="A269" s="51">
        <v>92926</v>
      </c>
      <c r="B269" s="9" t="s">
        <v>2542</v>
      </c>
    </row>
    <row r="270" spans="1:2" x14ac:dyDescent="0.2">
      <c r="A270" s="51">
        <v>92928</v>
      </c>
      <c r="B270" s="9" t="s">
        <v>2516</v>
      </c>
    </row>
    <row r="271" spans="1:2" x14ac:dyDescent="0.2">
      <c r="A271" s="51">
        <v>92928</v>
      </c>
      <c r="B271" s="9" t="s">
        <v>1276</v>
      </c>
    </row>
    <row r="272" spans="1:2" x14ac:dyDescent="0.2">
      <c r="A272" s="51">
        <v>92930</v>
      </c>
      <c r="B272" s="9" t="s">
        <v>1280</v>
      </c>
    </row>
    <row r="273" spans="1:2" x14ac:dyDescent="0.2">
      <c r="A273" s="51">
        <v>92930</v>
      </c>
      <c r="B273" s="9" t="s">
        <v>2516</v>
      </c>
    </row>
    <row r="274" spans="1:2" x14ac:dyDescent="0.2">
      <c r="A274" s="51">
        <v>92930</v>
      </c>
      <c r="B274" s="9" t="s">
        <v>1346</v>
      </c>
    </row>
    <row r="275" spans="1:2" x14ac:dyDescent="0.2">
      <c r="A275" s="51">
        <v>92933</v>
      </c>
      <c r="B275" s="9" t="s">
        <v>1301</v>
      </c>
    </row>
    <row r="276" spans="1:2" x14ac:dyDescent="0.2">
      <c r="A276" s="51">
        <v>92933</v>
      </c>
      <c r="B276" s="9" t="s">
        <v>2516</v>
      </c>
    </row>
    <row r="277" spans="1:2" x14ac:dyDescent="0.2">
      <c r="A277" s="51">
        <v>92934</v>
      </c>
      <c r="B277" s="9" t="s">
        <v>2516</v>
      </c>
    </row>
    <row r="278" spans="1:2" x14ac:dyDescent="0.2">
      <c r="A278" s="51">
        <v>92935</v>
      </c>
      <c r="B278" s="9" t="s">
        <v>2516</v>
      </c>
    </row>
    <row r="279" spans="1:2" x14ac:dyDescent="0.2">
      <c r="A279" s="51">
        <v>92935</v>
      </c>
      <c r="B279" s="9" t="s">
        <v>1350</v>
      </c>
    </row>
    <row r="280" spans="1:2" x14ac:dyDescent="0.2">
      <c r="A280" s="51">
        <v>92936</v>
      </c>
      <c r="B280" s="9" t="s">
        <v>1280</v>
      </c>
    </row>
    <row r="281" spans="1:2" x14ac:dyDescent="0.2">
      <c r="A281" s="51">
        <v>92936</v>
      </c>
      <c r="B281" s="9" t="s">
        <v>2516</v>
      </c>
    </row>
    <row r="282" spans="1:2" x14ac:dyDescent="0.2">
      <c r="A282" s="51">
        <v>92940</v>
      </c>
      <c r="B282" s="9" t="s">
        <v>1280</v>
      </c>
    </row>
    <row r="283" spans="1:2" x14ac:dyDescent="0.2">
      <c r="A283" s="51">
        <v>92940</v>
      </c>
      <c r="B283" s="9" t="s">
        <v>1284</v>
      </c>
    </row>
    <row r="284" spans="1:2" x14ac:dyDescent="0.2">
      <c r="A284" s="51">
        <v>92947</v>
      </c>
      <c r="B284" s="9" t="s">
        <v>2516</v>
      </c>
    </row>
    <row r="285" spans="1:2" x14ac:dyDescent="0.2">
      <c r="A285" s="51">
        <v>92947</v>
      </c>
      <c r="B285" s="9" t="s">
        <v>1352</v>
      </c>
    </row>
    <row r="286" spans="1:2" x14ac:dyDescent="0.2">
      <c r="A286" s="51">
        <v>92950</v>
      </c>
      <c r="B286" s="9" t="s">
        <v>1349</v>
      </c>
    </row>
    <row r="287" spans="1:2" x14ac:dyDescent="0.2">
      <c r="A287" s="51">
        <v>92950</v>
      </c>
      <c r="B287" s="9" t="s">
        <v>2516</v>
      </c>
    </row>
    <row r="288" spans="1:2" x14ac:dyDescent="0.2">
      <c r="A288" s="51">
        <v>92955</v>
      </c>
      <c r="B288" s="9" t="s">
        <v>1353</v>
      </c>
    </row>
    <row r="289" spans="1:2" x14ac:dyDescent="0.2">
      <c r="A289" s="51">
        <v>92955</v>
      </c>
      <c r="B289" s="9" t="s">
        <v>2516</v>
      </c>
    </row>
    <row r="290" spans="1:2" x14ac:dyDescent="0.2">
      <c r="A290" s="51">
        <v>92955</v>
      </c>
      <c r="B290" s="9" t="s">
        <v>1354</v>
      </c>
    </row>
    <row r="291" spans="1:2" x14ac:dyDescent="0.2">
      <c r="A291" s="51">
        <v>92956</v>
      </c>
      <c r="B291" s="9" t="s">
        <v>1355</v>
      </c>
    </row>
    <row r="292" spans="1:2" x14ac:dyDescent="0.2">
      <c r="A292" s="51">
        <v>92956</v>
      </c>
      <c r="B292" s="9" t="s">
        <v>1280</v>
      </c>
    </row>
    <row r="293" spans="1:2" x14ac:dyDescent="0.2">
      <c r="A293" s="51">
        <v>92956</v>
      </c>
      <c r="B293" s="9" t="s">
        <v>2516</v>
      </c>
    </row>
    <row r="294" spans="1:2" x14ac:dyDescent="0.2">
      <c r="A294" s="51">
        <v>92963</v>
      </c>
      <c r="B294" s="9" t="s">
        <v>1356</v>
      </c>
    </row>
    <row r="295" spans="1:2" x14ac:dyDescent="0.2">
      <c r="A295" s="51">
        <v>92963</v>
      </c>
      <c r="B295" s="9" t="s">
        <v>2516</v>
      </c>
    </row>
    <row r="296" spans="1:2" x14ac:dyDescent="0.2">
      <c r="A296" s="51">
        <v>92971</v>
      </c>
      <c r="B296" s="9" t="s">
        <v>2516</v>
      </c>
    </row>
    <row r="297" spans="1:2" x14ac:dyDescent="0.2">
      <c r="A297" s="51">
        <v>92971</v>
      </c>
      <c r="B297" s="9" t="s">
        <v>1357</v>
      </c>
    </row>
    <row r="298" spans="1:2" x14ac:dyDescent="0.2">
      <c r="A298" s="51">
        <v>92989</v>
      </c>
      <c r="B298" s="9" t="s">
        <v>1307</v>
      </c>
    </row>
    <row r="299" spans="1:2" x14ac:dyDescent="0.2">
      <c r="A299" s="51">
        <v>92989</v>
      </c>
      <c r="B299" s="9" t="s">
        <v>1333</v>
      </c>
    </row>
    <row r="300" spans="1:2" x14ac:dyDescent="0.2">
      <c r="A300" s="51">
        <v>92989</v>
      </c>
      <c r="B300" s="9" t="s">
        <v>1347</v>
      </c>
    </row>
    <row r="301" spans="1:2" x14ac:dyDescent="0.2">
      <c r="A301" s="51">
        <v>92989</v>
      </c>
      <c r="B301" s="9" t="s">
        <v>1284</v>
      </c>
    </row>
    <row r="302" spans="1:2" x14ac:dyDescent="0.2">
      <c r="A302" s="51">
        <v>92990</v>
      </c>
      <c r="B302" s="9" t="s">
        <v>2510</v>
      </c>
    </row>
    <row r="303" spans="1:2" x14ac:dyDescent="0.2">
      <c r="A303" s="51">
        <v>92990</v>
      </c>
      <c r="B303" s="9" t="s">
        <v>1342</v>
      </c>
    </row>
    <row r="304" spans="1:2" x14ac:dyDescent="0.2">
      <c r="A304" s="51">
        <v>92990</v>
      </c>
      <c r="B304" s="9" t="s">
        <v>2516</v>
      </c>
    </row>
    <row r="305" spans="1:2" x14ac:dyDescent="0.2">
      <c r="A305" s="51">
        <v>93019</v>
      </c>
      <c r="B305" s="9" t="s">
        <v>2510</v>
      </c>
    </row>
    <row r="306" spans="1:2" x14ac:dyDescent="0.2">
      <c r="A306" s="51">
        <v>93019</v>
      </c>
      <c r="B306" s="9" t="s">
        <v>2543</v>
      </c>
    </row>
    <row r="307" spans="1:2" x14ac:dyDescent="0.2">
      <c r="A307" s="51">
        <v>93019</v>
      </c>
      <c r="B307" s="9" t="s">
        <v>1280</v>
      </c>
    </row>
    <row r="308" spans="1:2" x14ac:dyDescent="0.2">
      <c r="A308" s="51">
        <v>93019</v>
      </c>
      <c r="B308" s="9" t="s">
        <v>1275</v>
      </c>
    </row>
    <row r="309" spans="1:2" x14ac:dyDescent="0.2">
      <c r="A309" s="51">
        <v>93019</v>
      </c>
      <c r="B309" s="9" t="s">
        <v>1326</v>
      </c>
    </row>
    <row r="310" spans="1:2" x14ac:dyDescent="0.2">
      <c r="A310" s="51">
        <v>93038</v>
      </c>
      <c r="B310" s="9" t="s">
        <v>1303</v>
      </c>
    </row>
    <row r="311" spans="1:2" x14ac:dyDescent="0.2">
      <c r="A311" s="51">
        <v>93038</v>
      </c>
      <c r="B311" s="9" t="s">
        <v>1359</v>
      </c>
    </row>
    <row r="312" spans="1:2" x14ac:dyDescent="0.2">
      <c r="A312" s="51">
        <v>93038</v>
      </c>
      <c r="B312" s="9" t="s">
        <v>2516</v>
      </c>
    </row>
    <row r="313" spans="1:2" x14ac:dyDescent="0.2">
      <c r="A313" s="51">
        <v>93091</v>
      </c>
      <c r="B313" s="9" t="s">
        <v>1284</v>
      </c>
    </row>
    <row r="314" spans="1:2" x14ac:dyDescent="0.2">
      <c r="A314" s="51">
        <v>93091</v>
      </c>
      <c r="B314" s="9" t="s">
        <v>1360</v>
      </c>
    </row>
    <row r="315" spans="1:2" x14ac:dyDescent="0.2">
      <c r="A315" s="51">
        <v>93092</v>
      </c>
      <c r="B315" s="9" t="s">
        <v>2510</v>
      </c>
    </row>
    <row r="316" spans="1:2" x14ac:dyDescent="0.2">
      <c r="A316" s="51">
        <v>93092</v>
      </c>
      <c r="B316" s="9" t="s">
        <v>2544</v>
      </c>
    </row>
    <row r="317" spans="1:2" x14ac:dyDescent="0.2">
      <c r="A317" s="51">
        <v>93092</v>
      </c>
      <c r="B317" s="9" t="s">
        <v>2514</v>
      </c>
    </row>
    <row r="318" spans="1:2" x14ac:dyDescent="0.2">
      <c r="A318" s="51">
        <v>93093</v>
      </c>
      <c r="B318" s="9" t="s">
        <v>2516</v>
      </c>
    </row>
    <row r="319" spans="1:2" x14ac:dyDescent="0.2">
      <c r="A319" s="51">
        <v>93096</v>
      </c>
      <c r="B319" s="9" t="s">
        <v>1362</v>
      </c>
    </row>
    <row r="320" spans="1:2" x14ac:dyDescent="0.2">
      <c r="A320" s="51">
        <v>93096</v>
      </c>
      <c r="B320" s="9" t="s">
        <v>2516</v>
      </c>
    </row>
    <row r="321" spans="1:2" x14ac:dyDescent="0.2">
      <c r="A321" s="51">
        <v>93096</v>
      </c>
      <c r="B321" s="9" t="s">
        <v>1363</v>
      </c>
    </row>
    <row r="322" spans="1:2" x14ac:dyDescent="0.2">
      <c r="A322" s="51">
        <v>93104</v>
      </c>
      <c r="B322" s="9" t="s">
        <v>1303</v>
      </c>
    </row>
    <row r="323" spans="1:2" x14ac:dyDescent="0.2">
      <c r="A323" s="51">
        <v>93104</v>
      </c>
      <c r="B323" s="9" t="s">
        <v>1364</v>
      </c>
    </row>
    <row r="324" spans="1:2" x14ac:dyDescent="0.2">
      <c r="A324" s="51">
        <v>93104</v>
      </c>
      <c r="B324" s="9" t="s">
        <v>2516</v>
      </c>
    </row>
    <row r="325" spans="1:2" x14ac:dyDescent="0.2">
      <c r="A325" s="51">
        <v>93140</v>
      </c>
      <c r="B325" s="9" t="s">
        <v>1303</v>
      </c>
    </row>
    <row r="326" spans="1:2" x14ac:dyDescent="0.2">
      <c r="A326" s="51">
        <v>93140</v>
      </c>
      <c r="B326" s="9" t="s">
        <v>1365</v>
      </c>
    </row>
    <row r="327" spans="1:2" x14ac:dyDescent="0.2">
      <c r="A327" s="51">
        <v>93140</v>
      </c>
      <c r="B327" s="9" t="s">
        <v>1366</v>
      </c>
    </row>
    <row r="328" spans="1:2" x14ac:dyDescent="0.2">
      <c r="A328" s="51">
        <v>93140</v>
      </c>
      <c r="B328" s="9" t="s">
        <v>2516</v>
      </c>
    </row>
    <row r="329" spans="1:2" x14ac:dyDescent="0.2">
      <c r="A329" s="51">
        <v>93171</v>
      </c>
      <c r="B329" s="9" t="s">
        <v>2516</v>
      </c>
    </row>
    <row r="330" spans="1:2" x14ac:dyDescent="0.2">
      <c r="A330" s="51">
        <v>93174</v>
      </c>
      <c r="B330" s="9" t="s">
        <v>2516</v>
      </c>
    </row>
    <row r="331" spans="1:2" x14ac:dyDescent="0.2">
      <c r="A331" s="51">
        <v>93174</v>
      </c>
      <c r="B331" s="9" t="s">
        <v>1367</v>
      </c>
    </row>
    <row r="332" spans="1:2" x14ac:dyDescent="0.2">
      <c r="A332" s="51">
        <v>93175</v>
      </c>
      <c r="B332" s="9" t="s">
        <v>1368</v>
      </c>
    </row>
    <row r="333" spans="1:2" x14ac:dyDescent="0.2">
      <c r="A333" s="51">
        <v>93175</v>
      </c>
      <c r="B333" s="9" t="s">
        <v>1280</v>
      </c>
    </row>
    <row r="334" spans="1:2" x14ac:dyDescent="0.2">
      <c r="A334" s="51">
        <v>93175</v>
      </c>
      <c r="B334" s="9" t="s">
        <v>1333</v>
      </c>
    </row>
    <row r="335" spans="1:2" x14ac:dyDescent="0.2">
      <c r="A335" s="51">
        <v>93175</v>
      </c>
      <c r="B335" s="9" t="s">
        <v>2516</v>
      </c>
    </row>
    <row r="336" spans="1:2" x14ac:dyDescent="0.2">
      <c r="A336" s="51">
        <v>93175</v>
      </c>
      <c r="B336" s="9" t="s">
        <v>1354</v>
      </c>
    </row>
    <row r="337" spans="1:2" x14ac:dyDescent="0.2">
      <c r="A337" s="51">
        <v>93176</v>
      </c>
      <c r="B337" s="9" t="s">
        <v>2545</v>
      </c>
    </row>
    <row r="338" spans="1:2" x14ac:dyDescent="0.2">
      <c r="A338" s="51">
        <v>93176</v>
      </c>
      <c r="B338" s="9" t="s">
        <v>1280</v>
      </c>
    </row>
    <row r="339" spans="1:2" x14ac:dyDescent="0.2">
      <c r="A339" s="51">
        <v>93176</v>
      </c>
      <c r="B339" s="9" t="s">
        <v>1284</v>
      </c>
    </row>
    <row r="340" spans="1:2" x14ac:dyDescent="0.2">
      <c r="A340" s="51">
        <v>93176</v>
      </c>
      <c r="B340" s="9" t="s">
        <v>1369</v>
      </c>
    </row>
    <row r="341" spans="1:2" x14ac:dyDescent="0.2">
      <c r="A341" s="51">
        <v>93176</v>
      </c>
      <c r="B341" s="9" t="s">
        <v>2546</v>
      </c>
    </row>
    <row r="342" spans="1:2" x14ac:dyDescent="0.2">
      <c r="A342" s="51">
        <v>93176</v>
      </c>
      <c r="B342" s="9" t="s">
        <v>2547</v>
      </c>
    </row>
    <row r="343" spans="1:2" x14ac:dyDescent="0.2">
      <c r="A343" s="51">
        <v>93177</v>
      </c>
      <c r="B343" s="9" t="s">
        <v>1280</v>
      </c>
    </row>
    <row r="344" spans="1:2" x14ac:dyDescent="0.2">
      <c r="A344" s="51">
        <v>93177</v>
      </c>
      <c r="B344" s="9" t="s">
        <v>2546</v>
      </c>
    </row>
    <row r="345" spans="1:2" x14ac:dyDescent="0.2">
      <c r="A345" s="51">
        <v>93177</v>
      </c>
      <c r="B345" s="9" t="s">
        <v>2516</v>
      </c>
    </row>
    <row r="346" spans="1:2" x14ac:dyDescent="0.2">
      <c r="A346" s="51">
        <v>93177</v>
      </c>
      <c r="B346" s="9" t="s">
        <v>1370</v>
      </c>
    </row>
    <row r="347" spans="1:2" x14ac:dyDescent="0.2">
      <c r="A347" s="51">
        <v>93179</v>
      </c>
      <c r="B347" s="9" t="s">
        <v>2516</v>
      </c>
    </row>
    <row r="348" spans="1:2" x14ac:dyDescent="0.2">
      <c r="A348" s="51">
        <v>93180</v>
      </c>
      <c r="B348" s="9" t="s">
        <v>2516</v>
      </c>
    </row>
    <row r="349" spans="1:2" x14ac:dyDescent="0.2">
      <c r="A349" s="51">
        <v>93180</v>
      </c>
      <c r="B349" s="9" t="s">
        <v>1371</v>
      </c>
    </row>
    <row r="350" spans="1:2" x14ac:dyDescent="0.2">
      <c r="A350" s="51">
        <v>93184</v>
      </c>
      <c r="B350" s="9" t="s">
        <v>1372</v>
      </c>
    </row>
    <row r="351" spans="1:2" x14ac:dyDescent="0.2">
      <c r="A351" s="51">
        <v>93184</v>
      </c>
      <c r="B351" s="9" t="s">
        <v>2516</v>
      </c>
    </row>
    <row r="352" spans="1:2" x14ac:dyDescent="0.2">
      <c r="A352" s="51">
        <v>93185</v>
      </c>
      <c r="B352" s="9" t="s">
        <v>2516</v>
      </c>
    </row>
    <row r="353" spans="1:2" x14ac:dyDescent="0.2">
      <c r="A353" s="51">
        <v>93186</v>
      </c>
      <c r="B353" s="9" t="s">
        <v>2516</v>
      </c>
    </row>
    <row r="354" spans="1:2" x14ac:dyDescent="0.2">
      <c r="A354" s="51">
        <v>93186</v>
      </c>
      <c r="B354" s="9" t="s">
        <v>1373</v>
      </c>
    </row>
    <row r="355" spans="1:2" x14ac:dyDescent="0.2">
      <c r="A355" s="51">
        <v>93190</v>
      </c>
      <c r="B355" s="9" t="s">
        <v>2516</v>
      </c>
    </row>
    <row r="356" spans="1:2" x14ac:dyDescent="0.2">
      <c r="A356" s="51">
        <v>93190</v>
      </c>
      <c r="B356" s="9" t="s">
        <v>1375</v>
      </c>
    </row>
    <row r="357" spans="1:2" x14ac:dyDescent="0.2">
      <c r="A357" s="51">
        <v>93191</v>
      </c>
      <c r="B357" s="9" t="s">
        <v>1309</v>
      </c>
    </row>
    <row r="358" spans="1:2" x14ac:dyDescent="0.2">
      <c r="A358" s="51">
        <v>93191</v>
      </c>
      <c r="B358" s="9" t="s">
        <v>1318</v>
      </c>
    </row>
    <row r="359" spans="1:2" x14ac:dyDescent="0.2">
      <c r="A359" s="51">
        <v>93191</v>
      </c>
      <c r="B359" s="9" t="s">
        <v>2516</v>
      </c>
    </row>
    <row r="360" spans="1:2" x14ac:dyDescent="0.2">
      <c r="A360" s="51">
        <v>93198</v>
      </c>
      <c r="B360" s="9" t="s">
        <v>2516</v>
      </c>
    </row>
    <row r="361" spans="1:2" x14ac:dyDescent="0.2">
      <c r="A361" s="51">
        <v>93198</v>
      </c>
      <c r="B361" s="9" t="s">
        <v>1316</v>
      </c>
    </row>
    <row r="362" spans="1:2" x14ac:dyDescent="0.2">
      <c r="A362" s="51">
        <v>93202</v>
      </c>
      <c r="B362" s="9" t="s">
        <v>2516</v>
      </c>
    </row>
    <row r="363" spans="1:2" x14ac:dyDescent="0.2">
      <c r="A363" s="51">
        <v>93202</v>
      </c>
      <c r="B363" s="9" t="s">
        <v>1340</v>
      </c>
    </row>
    <row r="364" spans="1:2" x14ac:dyDescent="0.2">
      <c r="A364" s="51">
        <v>93204</v>
      </c>
      <c r="B364" s="9" t="s">
        <v>1372</v>
      </c>
    </row>
    <row r="365" spans="1:2" x14ac:dyDescent="0.2">
      <c r="A365" s="51">
        <v>93204</v>
      </c>
      <c r="B365" s="9" t="s">
        <v>2516</v>
      </c>
    </row>
    <row r="366" spans="1:2" x14ac:dyDescent="0.2">
      <c r="A366" s="51">
        <v>93207</v>
      </c>
      <c r="B366" s="9" t="s">
        <v>2516</v>
      </c>
    </row>
    <row r="367" spans="1:2" x14ac:dyDescent="0.2">
      <c r="A367" s="51">
        <v>93207</v>
      </c>
      <c r="B367" s="9" t="s">
        <v>1376</v>
      </c>
    </row>
    <row r="368" spans="1:2" x14ac:dyDescent="0.2">
      <c r="A368" s="51">
        <v>93214</v>
      </c>
      <c r="B368" s="9" t="s">
        <v>2510</v>
      </c>
    </row>
    <row r="369" spans="1:2" x14ac:dyDescent="0.2">
      <c r="A369" s="51">
        <v>93214</v>
      </c>
      <c r="B369" s="9" t="s">
        <v>2548</v>
      </c>
    </row>
    <row r="370" spans="1:2" x14ac:dyDescent="0.2">
      <c r="A370" s="51">
        <v>93214</v>
      </c>
      <c r="B370" s="9" t="s">
        <v>1303</v>
      </c>
    </row>
    <row r="371" spans="1:2" x14ac:dyDescent="0.2">
      <c r="A371" s="51">
        <v>93214</v>
      </c>
      <c r="B371" s="9" t="s">
        <v>1280</v>
      </c>
    </row>
    <row r="372" spans="1:2" x14ac:dyDescent="0.2">
      <c r="A372" s="51">
        <v>93214</v>
      </c>
      <c r="B372" s="9" t="s">
        <v>2514</v>
      </c>
    </row>
    <row r="373" spans="1:2" x14ac:dyDescent="0.2">
      <c r="A373" s="51">
        <v>93214</v>
      </c>
      <c r="B373" s="9" t="s">
        <v>2549</v>
      </c>
    </row>
    <row r="374" spans="1:2" x14ac:dyDescent="0.2">
      <c r="A374" s="51">
        <v>93216</v>
      </c>
      <c r="B374" s="9" t="s">
        <v>2516</v>
      </c>
    </row>
    <row r="375" spans="1:2" x14ac:dyDescent="0.2">
      <c r="A375" s="51">
        <v>93216</v>
      </c>
      <c r="B375" s="9" t="s">
        <v>1300</v>
      </c>
    </row>
    <row r="376" spans="1:2" x14ac:dyDescent="0.2">
      <c r="A376" s="51">
        <v>93217</v>
      </c>
      <c r="B376" s="9" t="s">
        <v>2516</v>
      </c>
    </row>
    <row r="377" spans="1:2" x14ac:dyDescent="0.2">
      <c r="A377" s="51">
        <v>93217</v>
      </c>
      <c r="B377" s="9" t="s">
        <v>1366</v>
      </c>
    </row>
    <row r="378" spans="1:2" x14ac:dyDescent="0.2">
      <c r="A378" s="51">
        <v>93218</v>
      </c>
      <c r="B378" s="9" t="s">
        <v>1280</v>
      </c>
    </row>
    <row r="379" spans="1:2" x14ac:dyDescent="0.2">
      <c r="A379" s="51">
        <v>93218</v>
      </c>
      <c r="B379" s="9" t="s">
        <v>2516</v>
      </c>
    </row>
    <row r="380" spans="1:2" x14ac:dyDescent="0.2">
      <c r="A380" s="51">
        <v>93238</v>
      </c>
      <c r="B380" s="9" t="s">
        <v>2510</v>
      </c>
    </row>
    <row r="381" spans="1:2" x14ac:dyDescent="0.2">
      <c r="A381" s="51">
        <v>93238</v>
      </c>
      <c r="B381" s="9" t="s">
        <v>2550</v>
      </c>
    </row>
    <row r="382" spans="1:2" x14ac:dyDescent="0.2">
      <c r="A382" s="51">
        <v>93238</v>
      </c>
      <c r="B382" s="9" t="s">
        <v>1377</v>
      </c>
    </row>
    <row r="383" spans="1:2" x14ac:dyDescent="0.2">
      <c r="A383" s="51">
        <v>93238</v>
      </c>
      <c r="B383" s="9" t="s">
        <v>2514</v>
      </c>
    </row>
    <row r="384" spans="1:2" x14ac:dyDescent="0.2">
      <c r="A384" s="51">
        <v>93238</v>
      </c>
      <c r="B384" s="9" t="s">
        <v>2551</v>
      </c>
    </row>
    <row r="385" spans="1:2" x14ac:dyDescent="0.2">
      <c r="A385" s="51">
        <v>93246</v>
      </c>
      <c r="B385" s="9" t="s">
        <v>1322</v>
      </c>
    </row>
    <row r="386" spans="1:2" x14ac:dyDescent="0.2">
      <c r="A386" s="51">
        <v>93246</v>
      </c>
      <c r="B386" s="9" t="s">
        <v>1318</v>
      </c>
    </row>
    <row r="387" spans="1:2" x14ac:dyDescent="0.2">
      <c r="A387" s="51">
        <v>93246</v>
      </c>
      <c r="B387" s="9" t="s">
        <v>2516</v>
      </c>
    </row>
    <row r="388" spans="1:2" x14ac:dyDescent="0.2">
      <c r="A388" s="51">
        <v>93249</v>
      </c>
      <c r="B388" s="9" t="s">
        <v>2516</v>
      </c>
    </row>
    <row r="389" spans="1:2" x14ac:dyDescent="0.2">
      <c r="A389" s="51">
        <v>93255</v>
      </c>
      <c r="B389" s="9" t="s">
        <v>2510</v>
      </c>
    </row>
    <row r="390" spans="1:2" x14ac:dyDescent="0.2">
      <c r="A390" s="51">
        <v>93255</v>
      </c>
      <c r="B390" s="9" t="s">
        <v>1378</v>
      </c>
    </row>
    <row r="391" spans="1:2" x14ac:dyDescent="0.2">
      <c r="A391" s="51">
        <v>93255</v>
      </c>
      <c r="B391" s="9" t="s">
        <v>1379</v>
      </c>
    </row>
    <row r="392" spans="1:2" x14ac:dyDescent="0.2">
      <c r="A392" s="51">
        <v>93255</v>
      </c>
      <c r="B392" s="9" t="s">
        <v>2551</v>
      </c>
    </row>
    <row r="393" spans="1:2" x14ac:dyDescent="0.2">
      <c r="A393" s="51">
        <v>93255</v>
      </c>
      <c r="B393" s="9" t="s">
        <v>2514</v>
      </c>
    </row>
    <row r="394" spans="1:2" x14ac:dyDescent="0.2">
      <c r="A394" s="51">
        <v>93280</v>
      </c>
      <c r="B394" s="9" t="s">
        <v>2516</v>
      </c>
    </row>
    <row r="395" spans="1:2" x14ac:dyDescent="0.2">
      <c r="A395" s="51">
        <v>93281</v>
      </c>
      <c r="B395" s="9" t="s">
        <v>1301</v>
      </c>
    </row>
    <row r="396" spans="1:2" x14ac:dyDescent="0.2">
      <c r="A396" s="51">
        <v>93281</v>
      </c>
      <c r="B396" s="9" t="s">
        <v>2516</v>
      </c>
    </row>
    <row r="397" spans="1:2" x14ac:dyDescent="0.2">
      <c r="A397" s="51">
        <v>93281</v>
      </c>
      <c r="B397" s="9" t="s">
        <v>1347</v>
      </c>
    </row>
    <row r="398" spans="1:2" x14ac:dyDescent="0.2">
      <c r="A398" s="51">
        <v>93282</v>
      </c>
      <c r="B398" s="9" t="s">
        <v>2516</v>
      </c>
    </row>
    <row r="399" spans="1:2" x14ac:dyDescent="0.2">
      <c r="A399" s="51">
        <v>93282</v>
      </c>
      <c r="B399" s="9" t="s">
        <v>1380</v>
      </c>
    </row>
    <row r="400" spans="1:2" x14ac:dyDescent="0.2">
      <c r="A400" s="51">
        <v>93283</v>
      </c>
      <c r="B400" s="9" t="s">
        <v>1334</v>
      </c>
    </row>
    <row r="401" spans="1:2" x14ac:dyDescent="0.2">
      <c r="A401" s="51">
        <v>93283</v>
      </c>
      <c r="B401" s="9" t="s">
        <v>2516</v>
      </c>
    </row>
    <row r="402" spans="1:2" x14ac:dyDescent="0.2">
      <c r="A402" s="51">
        <v>93284</v>
      </c>
      <c r="B402" s="9" t="s">
        <v>1303</v>
      </c>
    </row>
    <row r="403" spans="1:2" x14ac:dyDescent="0.2">
      <c r="A403" s="51">
        <v>93284</v>
      </c>
      <c r="B403" s="9" t="s">
        <v>1381</v>
      </c>
    </row>
    <row r="404" spans="1:2" x14ac:dyDescent="0.2">
      <c r="A404" s="51">
        <v>93284</v>
      </c>
      <c r="B404" s="9" t="s">
        <v>2516</v>
      </c>
    </row>
    <row r="405" spans="1:2" x14ac:dyDescent="0.2">
      <c r="A405" s="51">
        <v>93286</v>
      </c>
      <c r="B405" s="9" t="s">
        <v>1303</v>
      </c>
    </row>
    <row r="406" spans="1:2" x14ac:dyDescent="0.2">
      <c r="A406" s="51">
        <v>93286</v>
      </c>
      <c r="B406" s="9" t="s">
        <v>2516</v>
      </c>
    </row>
    <row r="407" spans="1:2" x14ac:dyDescent="0.2">
      <c r="A407" s="51">
        <v>93287</v>
      </c>
      <c r="B407" s="9" t="s">
        <v>1284</v>
      </c>
    </row>
    <row r="408" spans="1:2" x14ac:dyDescent="0.2">
      <c r="A408" s="51">
        <v>93288</v>
      </c>
      <c r="B408" s="9" t="s">
        <v>2516</v>
      </c>
    </row>
    <row r="409" spans="1:2" x14ac:dyDescent="0.2">
      <c r="A409" s="51">
        <v>93288</v>
      </c>
      <c r="B409" s="9" t="s">
        <v>1382</v>
      </c>
    </row>
    <row r="410" spans="1:2" x14ac:dyDescent="0.2">
      <c r="A410" s="51">
        <v>93289</v>
      </c>
      <c r="B410" s="9" t="s">
        <v>1280</v>
      </c>
    </row>
    <row r="411" spans="1:2" x14ac:dyDescent="0.2">
      <c r="A411" s="51">
        <v>93289</v>
      </c>
      <c r="B411" s="9" t="s">
        <v>2516</v>
      </c>
    </row>
    <row r="412" spans="1:2" x14ac:dyDescent="0.2">
      <c r="A412" s="51">
        <v>93290</v>
      </c>
      <c r="B412" s="9" t="s">
        <v>2516</v>
      </c>
    </row>
    <row r="413" spans="1:2" x14ac:dyDescent="0.2">
      <c r="A413" s="51">
        <v>93290</v>
      </c>
      <c r="B413" s="9" t="s">
        <v>1351</v>
      </c>
    </row>
    <row r="414" spans="1:2" x14ac:dyDescent="0.2">
      <c r="A414" s="51">
        <v>93295</v>
      </c>
      <c r="B414" s="9" t="s">
        <v>1303</v>
      </c>
    </row>
    <row r="415" spans="1:2" x14ac:dyDescent="0.2">
      <c r="A415" s="51">
        <v>93295</v>
      </c>
      <c r="B415" s="9" t="s">
        <v>2516</v>
      </c>
    </row>
    <row r="416" spans="1:2" x14ac:dyDescent="0.2">
      <c r="A416" s="51">
        <v>93305</v>
      </c>
      <c r="B416" s="9" t="s">
        <v>2510</v>
      </c>
    </row>
    <row r="417" spans="1:2" x14ac:dyDescent="0.2">
      <c r="A417" s="51">
        <v>93305</v>
      </c>
      <c r="B417" s="9" t="s">
        <v>2552</v>
      </c>
    </row>
    <row r="418" spans="1:2" x14ac:dyDescent="0.2">
      <c r="A418" s="51">
        <v>93305</v>
      </c>
      <c r="B418" s="9" t="s">
        <v>1303</v>
      </c>
    </row>
    <row r="419" spans="1:2" x14ac:dyDescent="0.2">
      <c r="A419" s="51">
        <v>93305</v>
      </c>
      <c r="B419" s="9" t="s">
        <v>1342</v>
      </c>
    </row>
    <row r="420" spans="1:2" x14ac:dyDescent="0.2">
      <c r="A420" s="51">
        <v>93305</v>
      </c>
      <c r="B420" s="9" t="s">
        <v>2514</v>
      </c>
    </row>
    <row r="421" spans="1:2" x14ac:dyDescent="0.2">
      <c r="A421" s="51">
        <v>93312</v>
      </c>
      <c r="B421" s="9" t="s">
        <v>1356</v>
      </c>
    </row>
    <row r="422" spans="1:2" x14ac:dyDescent="0.2">
      <c r="A422" s="51">
        <v>93312</v>
      </c>
      <c r="B422" s="9" t="s">
        <v>2516</v>
      </c>
    </row>
    <row r="423" spans="1:2" x14ac:dyDescent="0.2">
      <c r="A423" s="51">
        <v>93312</v>
      </c>
      <c r="B423" s="9" t="s">
        <v>1383</v>
      </c>
    </row>
    <row r="424" spans="1:2" x14ac:dyDescent="0.2">
      <c r="A424" s="51">
        <v>93313</v>
      </c>
      <c r="B424" s="9" t="s">
        <v>1303</v>
      </c>
    </row>
    <row r="425" spans="1:2" x14ac:dyDescent="0.2">
      <c r="A425" s="51">
        <v>93313</v>
      </c>
      <c r="B425" s="9" t="s">
        <v>1384</v>
      </c>
    </row>
    <row r="426" spans="1:2" x14ac:dyDescent="0.2">
      <c r="A426" s="51">
        <v>93313</v>
      </c>
      <c r="B426" s="9" t="s">
        <v>2516</v>
      </c>
    </row>
    <row r="427" spans="1:2" x14ac:dyDescent="0.2">
      <c r="A427" s="51">
        <v>93313</v>
      </c>
      <c r="B427" s="9" t="s">
        <v>1375</v>
      </c>
    </row>
    <row r="428" spans="1:2" x14ac:dyDescent="0.2">
      <c r="A428" s="51">
        <v>93317</v>
      </c>
      <c r="B428" s="9" t="s">
        <v>1303</v>
      </c>
    </row>
    <row r="429" spans="1:2" x14ac:dyDescent="0.2">
      <c r="A429" s="51">
        <v>93317</v>
      </c>
      <c r="B429" s="9" t="s">
        <v>1385</v>
      </c>
    </row>
    <row r="430" spans="1:2" x14ac:dyDescent="0.2">
      <c r="A430" s="51">
        <v>93317</v>
      </c>
      <c r="B430" s="9" t="s">
        <v>2516</v>
      </c>
    </row>
    <row r="431" spans="1:2" x14ac:dyDescent="0.2">
      <c r="A431" s="51">
        <v>93318</v>
      </c>
      <c r="B431" s="9" t="s">
        <v>1303</v>
      </c>
    </row>
    <row r="432" spans="1:2" x14ac:dyDescent="0.2">
      <c r="A432" s="51">
        <v>93318</v>
      </c>
      <c r="B432" s="9" t="s">
        <v>1386</v>
      </c>
    </row>
    <row r="433" spans="1:2" x14ac:dyDescent="0.2">
      <c r="A433" s="51">
        <v>93318</v>
      </c>
      <c r="B433" s="9" t="s">
        <v>1284</v>
      </c>
    </row>
    <row r="434" spans="1:2" x14ac:dyDescent="0.2">
      <c r="A434" s="51">
        <v>93319</v>
      </c>
      <c r="B434" s="9" t="s">
        <v>2516</v>
      </c>
    </row>
    <row r="435" spans="1:2" x14ac:dyDescent="0.2">
      <c r="A435" s="51">
        <v>93319</v>
      </c>
      <c r="B435" s="9" t="s">
        <v>1387</v>
      </c>
    </row>
    <row r="436" spans="1:2" x14ac:dyDescent="0.2">
      <c r="A436" s="51">
        <v>93320</v>
      </c>
      <c r="B436" s="9" t="s">
        <v>1356</v>
      </c>
    </row>
    <row r="437" spans="1:2" x14ac:dyDescent="0.2">
      <c r="A437" s="51">
        <v>93320</v>
      </c>
      <c r="B437" s="9" t="s">
        <v>2516</v>
      </c>
    </row>
    <row r="438" spans="1:2" x14ac:dyDescent="0.2">
      <c r="A438" s="51">
        <v>93330</v>
      </c>
      <c r="B438" s="9" t="s">
        <v>1388</v>
      </c>
    </row>
    <row r="439" spans="1:2" x14ac:dyDescent="0.2">
      <c r="A439" s="51">
        <v>93330</v>
      </c>
      <c r="B439" s="9" t="s">
        <v>2516</v>
      </c>
    </row>
    <row r="440" spans="1:2" x14ac:dyDescent="0.2">
      <c r="A440" s="51">
        <v>93348</v>
      </c>
      <c r="B440" s="9" t="s">
        <v>2516</v>
      </c>
    </row>
    <row r="441" spans="1:2" x14ac:dyDescent="0.2">
      <c r="A441" s="51">
        <v>93349</v>
      </c>
      <c r="B441" s="9" t="s">
        <v>1349</v>
      </c>
    </row>
    <row r="442" spans="1:2" x14ac:dyDescent="0.2">
      <c r="A442" s="51">
        <v>93349</v>
      </c>
      <c r="B442" s="9" t="s">
        <v>2516</v>
      </c>
    </row>
    <row r="443" spans="1:2" x14ac:dyDescent="0.2">
      <c r="A443" s="51">
        <v>93349</v>
      </c>
      <c r="B443" s="9" t="s">
        <v>1277</v>
      </c>
    </row>
    <row r="444" spans="1:2" x14ac:dyDescent="0.2">
      <c r="A444" s="51">
        <v>93350</v>
      </c>
      <c r="B444" s="9" t="s">
        <v>2516</v>
      </c>
    </row>
    <row r="445" spans="1:2" x14ac:dyDescent="0.2">
      <c r="A445" s="51">
        <v>93350</v>
      </c>
      <c r="B445" s="9" t="s">
        <v>1374</v>
      </c>
    </row>
    <row r="446" spans="1:2" x14ac:dyDescent="0.2">
      <c r="A446" s="51">
        <v>93350</v>
      </c>
      <c r="B446" s="9" t="s">
        <v>1389</v>
      </c>
    </row>
    <row r="447" spans="1:2" x14ac:dyDescent="0.2">
      <c r="A447" s="51">
        <v>93359</v>
      </c>
      <c r="B447" s="9" t="s">
        <v>2516</v>
      </c>
    </row>
    <row r="448" spans="1:2" x14ac:dyDescent="0.2">
      <c r="A448" s="51">
        <v>93359</v>
      </c>
      <c r="B448" s="9" t="s">
        <v>1285</v>
      </c>
    </row>
    <row r="449" spans="1:2" x14ac:dyDescent="0.2">
      <c r="A449" s="51">
        <v>93362</v>
      </c>
      <c r="B449" s="9" t="s">
        <v>1284</v>
      </c>
    </row>
    <row r="450" spans="1:2" x14ac:dyDescent="0.2">
      <c r="A450" s="51">
        <v>93362</v>
      </c>
      <c r="B450" s="9" t="s">
        <v>2553</v>
      </c>
    </row>
    <row r="451" spans="1:2" x14ac:dyDescent="0.2">
      <c r="A451" s="51">
        <v>93369</v>
      </c>
      <c r="B451" s="9" t="s">
        <v>1303</v>
      </c>
    </row>
    <row r="452" spans="1:2" x14ac:dyDescent="0.2">
      <c r="A452" s="51">
        <v>93369</v>
      </c>
      <c r="B452" s="9" t="s">
        <v>2516</v>
      </c>
    </row>
    <row r="453" spans="1:2" x14ac:dyDescent="0.2">
      <c r="A453" s="51">
        <v>93369</v>
      </c>
      <c r="B453" s="9" t="s">
        <v>1338</v>
      </c>
    </row>
    <row r="454" spans="1:2" x14ac:dyDescent="0.2">
      <c r="A454" s="51">
        <v>93376</v>
      </c>
      <c r="B454" s="9" t="s">
        <v>2516</v>
      </c>
    </row>
    <row r="455" spans="1:2" x14ac:dyDescent="0.2">
      <c r="A455" s="51">
        <v>93377</v>
      </c>
      <c r="B455" s="9" t="s">
        <v>2516</v>
      </c>
    </row>
    <row r="456" spans="1:2" x14ac:dyDescent="0.2">
      <c r="A456" s="51">
        <v>93380</v>
      </c>
      <c r="B456" s="9" t="s">
        <v>1390</v>
      </c>
    </row>
    <row r="457" spans="1:2" x14ac:dyDescent="0.2">
      <c r="A457" s="51">
        <v>93380</v>
      </c>
      <c r="B457" s="9" t="s">
        <v>1280</v>
      </c>
    </row>
    <row r="458" spans="1:2" x14ac:dyDescent="0.2">
      <c r="A458" s="51">
        <v>93380</v>
      </c>
      <c r="B458" s="9" t="s">
        <v>2516</v>
      </c>
    </row>
    <row r="459" spans="1:2" x14ac:dyDescent="0.2">
      <c r="A459" s="51">
        <v>93381</v>
      </c>
      <c r="B459" s="9" t="s">
        <v>2510</v>
      </c>
    </row>
    <row r="460" spans="1:2" x14ac:dyDescent="0.2">
      <c r="A460" s="51">
        <v>93381</v>
      </c>
      <c r="B460" s="9" t="s">
        <v>2554</v>
      </c>
    </row>
    <row r="461" spans="1:2" x14ac:dyDescent="0.2">
      <c r="A461" s="51">
        <v>93381</v>
      </c>
      <c r="B461" s="9" t="s">
        <v>2514</v>
      </c>
    </row>
    <row r="462" spans="1:2" x14ac:dyDescent="0.2">
      <c r="A462" s="51">
        <v>93381</v>
      </c>
      <c r="B462" s="9" t="s">
        <v>1391</v>
      </c>
    </row>
    <row r="463" spans="1:2" x14ac:dyDescent="0.2">
      <c r="A463" s="51">
        <v>93381</v>
      </c>
      <c r="B463" s="9" t="s">
        <v>2555</v>
      </c>
    </row>
    <row r="464" spans="1:2" x14ac:dyDescent="0.2">
      <c r="A464" s="51">
        <v>93382</v>
      </c>
      <c r="B464" s="9" t="s">
        <v>1284</v>
      </c>
    </row>
    <row r="465" spans="1:2" x14ac:dyDescent="0.2">
      <c r="A465" s="51">
        <v>93382</v>
      </c>
      <c r="B465" s="9" t="s">
        <v>1392</v>
      </c>
    </row>
    <row r="466" spans="1:2" x14ac:dyDescent="0.2">
      <c r="A466" s="51">
        <v>93389</v>
      </c>
      <c r="B466" s="9" t="s">
        <v>1372</v>
      </c>
    </row>
    <row r="467" spans="1:2" x14ac:dyDescent="0.2">
      <c r="A467" s="51">
        <v>93389</v>
      </c>
      <c r="B467" s="9" t="s">
        <v>1280</v>
      </c>
    </row>
    <row r="468" spans="1:2" x14ac:dyDescent="0.2">
      <c r="A468" s="51">
        <v>93389</v>
      </c>
      <c r="B468" s="9" t="s">
        <v>2516</v>
      </c>
    </row>
    <row r="469" spans="1:2" x14ac:dyDescent="0.2">
      <c r="A469" s="51">
        <v>93389</v>
      </c>
      <c r="B469" s="9" t="s">
        <v>1393</v>
      </c>
    </row>
    <row r="470" spans="1:2" x14ac:dyDescent="0.2">
      <c r="A470" s="51">
        <v>93389</v>
      </c>
      <c r="B470" s="9" t="s">
        <v>2556</v>
      </c>
    </row>
    <row r="471" spans="1:2" x14ac:dyDescent="0.2">
      <c r="A471" s="51">
        <v>93391</v>
      </c>
      <c r="B471" s="9" t="s">
        <v>1303</v>
      </c>
    </row>
    <row r="472" spans="1:2" x14ac:dyDescent="0.2">
      <c r="A472" s="51">
        <v>93391</v>
      </c>
      <c r="B472" s="9" t="s">
        <v>1394</v>
      </c>
    </row>
    <row r="473" spans="1:2" x14ac:dyDescent="0.2">
      <c r="A473" s="51">
        <v>93391</v>
      </c>
      <c r="B473" s="9" t="s">
        <v>2516</v>
      </c>
    </row>
    <row r="474" spans="1:2" x14ac:dyDescent="0.2">
      <c r="A474" s="51">
        <v>93449</v>
      </c>
      <c r="B474" s="9" t="s">
        <v>1294</v>
      </c>
    </row>
    <row r="475" spans="1:2" x14ac:dyDescent="0.2">
      <c r="A475" s="51">
        <v>93449</v>
      </c>
      <c r="B475" s="9" t="s">
        <v>2516</v>
      </c>
    </row>
    <row r="476" spans="1:2" x14ac:dyDescent="0.2">
      <c r="A476" s="51">
        <v>93449</v>
      </c>
      <c r="B476" s="9" t="s">
        <v>1314</v>
      </c>
    </row>
    <row r="477" spans="1:2" x14ac:dyDescent="0.2">
      <c r="A477" s="51">
        <v>93449</v>
      </c>
      <c r="B477" s="9" t="s">
        <v>2557</v>
      </c>
    </row>
    <row r="478" spans="1:2" x14ac:dyDescent="0.2">
      <c r="A478" s="51">
        <v>93449</v>
      </c>
      <c r="B478" s="9" t="s">
        <v>1395</v>
      </c>
    </row>
    <row r="479" spans="1:2" x14ac:dyDescent="0.2">
      <c r="A479" s="51">
        <v>93450</v>
      </c>
      <c r="B479" s="9" t="s">
        <v>1284</v>
      </c>
    </row>
    <row r="480" spans="1:2" x14ac:dyDescent="0.2">
      <c r="A480" s="51">
        <v>93450</v>
      </c>
      <c r="B480" s="9" t="s">
        <v>1396</v>
      </c>
    </row>
    <row r="481" spans="1:2" x14ac:dyDescent="0.2">
      <c r="A481" s="51">
        <v>93451</v>
      </c>
      <c r="B481" s="9" t="s">
        <v>2516</v>
      </c>
    </row>
    <row r="482" spans="1:2" x14ac:dyDescent="0.2">
      <c r="A482" s="51">
        <v>93453</v>
      </c>
      <c r="B482" s="9" t="s">
        <v>2516</v>
      </c>
    </row>
    <row r="483" spans="1:2" x14ac:dyDescent="0.2">
      <c r="A483" s="51">
        <v>93455</v>
      </c>
      <c r="B483" s="9" t="s">
        <v>2516</v>
      </c>
    </row>
    <row r="484" spans="1:2" x14ac:dyDescent="0.2">
      <c r="A484" s="51">
        <v>93455</v>
      </c>
      <c r="B484" s="9" t="s">
        <v>1289</v>
      </c>
    </row>
    <row r="485" spans="1:2" x14ac:dyDescent="0.2">
      <c r="A485" s="51">
        <v>93456</v>
      </c>
      <c r="B485" s="9" t="s">
        <v>2510</v>
      </c>
    </row>
    <row r="486" spans="1:2" x14ac:dyDescent="0.2">
      <c r="A486" s="51">
        <v>93456</v>
      </c>
      <c r="B486" s="9" t="s">
        <v>2558</v>
      </c>
    </row>
    <row r="487" spans="1:2" x14ac:dyDescent="0.2">
      <c r="A487" s="51">
        <v>93456</v>
      </c>
      <c r="B487" s="9" t="s">
        <v>1397</v>
      </c>
    </row>
    <row r="488" spans="1:2" x14ac:dyDescent="0.2">
      <c r="A488" s="51">
        <v>93456</v>
      </c>
      <c r="B488" s="9" t="s">
        <v>2514</v>
      </c>
    </row>
    <row r="489" spans="1:2" x14ac:dyDescent="0.2">
      <c r="A489" s="51">
        <v>93456</v>
      </c>
      <c r="B489" s="9" t="s">
        <v>2559</v>
      </c>
    </row>
    <row r="490" spans="1:2" x14ac:dyDescent="0.2">
      <c r="A490" s="51">
        <v>93803</v>
      </c>
      <c r="B490" s="9" t="s">
        <v>2510</v>
      </c>
    </row>
    <row r="491" spans="1:2" x14ac:dyDescent="0.2">
      <c r="A491" s="51">
        <v>93803</v>
      </c>
      <c r="B491" s="9" t="s">
        <v>2560</v>
      </c>
    </row>
    <row r="492" spans="1:2" x14ac:dyDescent="0.2">
      <c r="A492" s="51">
        <v>93803</v>
      </c>
      <c r="B492" s="9" t="s">
        <v>1303</v>
      </c>
    </row>
    <row r="493" spans="1:2" x14ac:dyDescent="0.2">
      <c r="A493" s="51">
        <v>93803</v>
      </c>
      <c r="B493" s="9" t="s">
        <v>1362</v>
      </c>
    </row>
    <row r="494" spans="1:2" x14ac:dyDescent="0.2">
      <c r="A494" s="51">
        <v>93803</v>
      </c>
      <c r="B494" s="9" t="s">
        <v>2514</v>
      </c>
    </row>
    <row r="495" spans="1:2" x14ac:dyDescent="0.2">
      <c r="A495" s="51">
        <v>93803</v>
      </c>
      <c r="B495" s="9" t="s">
        <v>2561</v>
      </c>
    </row>
    <row r="496" spans="1:2" x14ac:dyDescent="0.2">
      <c r="A496" s="51">
        <v>93819</v>
      </c>
      <c r="B496" s="9" t="s">
        <v>1398</v>
      </c>
    </row>
    <row r="497" spans="1:2" x14ac:dyDescent="0.2">
      <c r="A497" s="51">
        <v>93819</v>
      </c>
      <c r="B497" s="9" t="s">
        <v>1318</v>
      </c>
    </row>
    <row r="498" spans="1:2" x14ac:dyDescent="0.2">
      <c r="A498" s="51">
        <v>93819</v>
      </c>
      <c r="B498" s="9" t="s">
        <v>2516</v>
      </c>
    </row>
    <row r="499" spans="1:2" x14ac:dyDescent="0.2">
      <c r="A499" s="51">
        <v>93841</v>
      </c>
      <c r="B499" s="9" t="s">
        <v>1280</v>
      </c>
    </row>
    <row r="500" spans="1:2" x14ac:dyDescent="0.2">
      <c r="A500" s="51">
        <v>93841</v>
      </c>
      <c r="B500" s="9" t="s">
        <v>2562</v>
      </c>
    </row>
    <row r="501" spans="1:2" x14ac:dyDescent="0.2">
      <c r="A501" s="51">
        <v>93841</v>
      </c>
      <c r="B501" s="9" t="s">
        <v>1399</v>
      </c>
    </row>
    <row r="502" spans="1:2" x14ac:dyDescent="0.2">
      <c r="A502" s="51">
        <v>93848</v>
      </c>
      <c r="B502" s="9" t="s">
        <v>2516</v>
      </c>
    </row>
    <row r="503" spans="1:2" x14ac:dyDescent="0.2">
      <c r="A503" s="51">
        <v>93851</v>
      </c>
      <c r="B503" s="9" t="s">
        <v>1303</v>
      </c>
    </row>
    <row r="504" spans="1:2" x14ac:dyDescent="0.2">
      <c r="A504" s="51">
        <v>93851</v>
      </c>
      <c r="B504" s="9" t="s">
        <v>2516</v>
      </c>
    </row>
    <row r="505" spans="1:2" x14ac:dyDescent="0.2">
      <c r="A505" s="51">
        <v>93853</v>
      </c>
      <c r="B505" s="9" t="s">
        <v>1303</v>
      </c>
    </row>
    <row r="506" spans="1:2" x14ac:dyDescent="0.2">
      <c r="A506" s="51">
        <v>93853</v>
      </c>
      <c r="B506" s="9" t="s">
        <v>1400</v>
      </c>
    </row>
    <row r="507" spans="1:2" x14ac:dyDescent="0.2">
      <c r="A507" s="51">
        <v>93853</v>
      </c>
      <c r="B507" s="9" t="s">
        <v>2516</v>
      </c>
    </row>
    <row r="508" spans="1:2" x14ac:dyDescent="0.2">
      <c r="A508" s="51">
        <v>93856</v>
      </c>
      <c r="B508" s="9" t="s">
        <v>1303</v>
      </c>
    </row>
    <row r="509" spans="1:2" x14ac:dyDescent="0.2">
      <c r="A509" s="51">
        <v>93856</v>
      </c>
      <c r="B509" s="9" t="s">
        <v>1417</v>
      </c>
    </row>
    <row r="510" spans="1:2" x14ac:dyDescent="0.2">
      <c r="A510" s="51">
        <v>93856</v>
      </c>
      <c r="B510" s="9" t="s">
        <v>2516</v>
      </c>
    </row>
    <row r="511" spans="1:2" x14ac:dyDescent="0.2">
      <c r="A511" s="51">
        <v>93858</v>
      </c>
      <c r="B511" s="9" t="s">
        <v>2563</v>
      </c>
    </row>
    <row r="512" spans="1:2" x14ac:dyDescent="0.2">
      <c r="A512" s="51">
        <v>93859</v>
      </c>
      <c r="B512" s="9" t="s">
        <v>1301</v>
      </c>
    </row>
    <row r="513" spans="1:2" x14ac:dyDescent="0.2">
      <c r="A513" s="51">
        <v>93859</v>
      </c>
      <c r="B513" s="9" t="s">
        <v>2516</v>
      </c>
    </row>
    <row r="514" spans="1:2" x14ac:dyDescent="0.2">
      <c r="A514" s="51">
        <v>93860</v>
      </c>
      <c r="B514" s="9" t="s">
        <v>2516</v>
      </c>
    </row>
    <row r="515" spans="1:2" x14ac:dyDescent="0.2">
      <c r="A515" s="51">
        <v>93862</v>
      </c>
      <c r="B515" s="9" t="s">
        <v>1286</v>
      </c>
    </row>
    <row r="516" spans="1:2" x14ac:dyDescent="0.2">
      <c r="A516" s="51">
        <v>93862</v>
      </c>
      <c r="B516" s="9" t="s">
        <v>1318</v>
      </c>
    </row>
    <row r="517" spans="1:2" x14ac:dyDescent="0.2">
      <c r="A517" s="51">
        <v>93862</v>
      </c>
      <c r="B517" s="9" t="s">
        <v>2516</v>
      </c>
    </row>
    <row r="518" spans="1:2" x14ac:dyDescent="0.2">
      <c r="A518" s="51">
        <v>93863</v>
      </c>
      <c r="B518" s="9" t="s">
        <v>2563</v>
      </c>
    </row>
    <row r="519" spans="1:2" x14ac:dyDescent="0.2">
      <c r="A519" s="51">
        <v>93866</v>
      </c>
      <c r="B519" s="9" t="s">
        <v>2562</v>
      </c>
    </row>
    <row r="520" spans="1:2" x14ac:dyDescent="0.2">
      <c r="A520" s="51">
        <v>93866</v>
      </c>
      <c r="B520" s="9" t="s">
        <v>1351</v>
      </c>
    </row>
    <row r="521" spans="1:2" x14ac:dyDescent="0.2">
      <c r="A521" s="51">
        <v>93867</v>
      </c>
      <c r="B521" s="9" t="s">
        <v>2563</v>
      </c>
    </row>
    <row r="522" spans="1:2" x14ac:dyDescent="0.2">
      <c r="A522" s="51">
        <v>93867</v>
      </c>
      <c r="B522" s="9" t="s">
        <v>1392</v>
      </c>
    </row>
    <row r="523" spans="1:2" x14ac:dyDescent="0.2">
      <c r="A523" s="51">
        <v>93867</v>
      </c>
      <c r="B523" s="9" t="s">
        <v>1333</v>
      </c>
    </row>
    <row r="524" spans="1:2" x14ac:dyDescent="0.2">
      <c r="A524" s="51">
        <v>93868</v>
      </c>
      <c r="B524" s="9" t="s">
        <v>1303</v>
      </c>
    </row>
    <row r="525" spans="1:2" x14ac:dyDescent="0.2">
      <c r="A525" s="51">
        <v>93868</v>
      </c>
      <c r="B525" s="9" t="s">
        <v>1403</v>
      </c>
    </row>
    <row r="526" spans="1:2" x14ac:dyDescent="0.2">
      <c r="A526" s="51">
        <v>93868</v>
      </c>
      <c r="B526" s="9" t="s">
        <v>2563</v>
      </c>
    </row>
    <row r="527" spans="1:2" x14ac:dyDescent="0.2">
      <c r="A527" s="51">
        <v>93869</v>
      </c>
      <c r="B527" s="9" t="s">
        <v>1303</v>
      </c>
    </row>
    <row r="528" spans="1:2" x14ac:dyDescent="0.2">
      <c r="A528" s="51">
        <v>93869</v>
      </c>
      <c r="B528" s="9" t="s">
        <v>1372</v>
      </c>
    </row>
    <row r="529" spans="1:2" x14ac:dyDescent="0.2">
      <c r="A529" s="51">
        <v>93869</v>
      </c>
      <c r="B529" s="9" t="s">
        <v>2563</v>
      </c>
    </row>
    <row r="530" spans="1:2" x14ac:dyDescent="0.2">
      <c r="A530" s="51">
        <v>93870</v>
      </c>
      <c r="B530" s="9" t="s">
        <v>1404</v>
      </c>
    </row>
    <row r="531" spans="1:2" x14ac:dyDescent="0.2">
      <c r="A531" s="51">
        <v>93870</v>
      </c>
      <c r="B531" s="9" t="s">
        <v>2562</v>
      </c>
    </row>
    <row r="532" spans="1:2" x14ac:dyDescent="0.2">
      <c r="A532" s="51">
        <v>93871</v>
      </c>
      <c r="B532" s="9" t="s">
        <v>1303</v>
      </c>
    </row>
    <row r="533" spans="1:2" x14ac:dyDescent="0.2">
      <c r="A533" s="51">
        <v>93871</v>
      </c>
      <c r="B533" s="9" t="s">
        <v>1280</v>
      </c>
    </row>
    <row r="534" spans="1:2" x14ac:dyDescent="0.2">
      <c r="A534" s="51">
        <v>93871</v>
      </c>
      <c r="B534" s="9" t="s">
        <v>2563</v>
      </c>
    </row>
    <row r="535" spans="1:2" x14ac:dyDescent="0.2">
      <c r="A535" s="51">
        <v>93871</v>
      </c>
      <c r="B535" s="9" t="s">
        <v>2564</v>
      </c>
    </row>
    <row r="536" spans="1:2" x14ac:dyDescent="0.2">
      <c r="A536" s="51">
        <v>93873</v>
      </c>
      <c r="B536" s="9" t="s">
        <v>2510</v>
      </c>
    </row>
    <row r="537" spans="1:2" x14ac:dyDescent="0.2">
      <c r="A537" s="51">
        <v>93873</v>
      </c>
      <c r="B537" s="9" t="s">
        <v>2518</v>
      </c>
    </row>
    <row r="538" spans="1:2" x14ac:dyDescent="0.2">
      <c r="A538" s="51">
        <v>93873</v>
      </c>
      <c r="B538" s="9" t="s">
        <v>1303</v>
      </c>
    </row>
    <row r="539" spans="1:2" x14ac:dyDescent="0.2">
      <c r="A539" s="51">
        <v>93873</v>
      </c>
      <c r="B539" s="9" t="s">
        <v>1405</v>
      </c>
    </row>
    <row r="540" spans="1:2" x14ac:dyDescent="0.2">
      <c r="A540" s="51">
        <v>93873</v>
      </c>
      <c r="B540" s="9" t="s">
        <v>2514</v>
      </c>
    </row>
    <row r="541" spans="1:2" x14ac:dyDescent="0.2">
      <c r="A541" s="51">
        <v>93873</v>
      </c>
      <c r="B541" s="9" t="s">
        <v>1402</v>
      </c>
    </row>
    <row r="542" spans="1:2" x14ac:dyDescent="0.2">
      <c r="A542" s="51">
        <v>93873</v>
      </c>
      <c r="B542" s="9" t="s">
        <v>1406</v>
      </c>
    </row>
    <row r="543" spans="1:2" x14ac:dyDescent="0.2">
      <c r="A543" s="51">
        <v>93874</v>
      </c>
      <c r="B543" s="9" t="s">
        <v>1303</v>
      </c>
    </row>
    <row r="544" spans="1:2" x14ac:dyDescent="0.2">
      <c r="A544" s="51">
        <v>93874</v>
      </c>
      <c r="B544" s="9" t="s">
        <v>2516</v>
      </c>
    </row>
    <row r="545" spans="1:2" x14ac:dyDescent="0.2">
      <c r="A545" s="51">
        <v>93875</v>
      </c>
      <c r="B545" s="9" t="s">
        <v>1280</v>
      </c>
    </row>
    <row r="546" spans="1:2" x14ac:dyDescent="0.2">
      <c r="A546" s="51">
        <v>93875</v>
      </c>
      <c r="B546" s="9" t="s">
        <v>2563</v>
      </c>
    </row>
    <row r="547" spans="1:2" x14ac:dyDescent="0.2">
      <c r="A547" s="51">
        <v>93875</v>
      </c>
      <c r="B547" s="9" t="s">
        <v>1326</v>
      </c>
    </row>
    <row r="548" spans="1:2" x14ac:dyDescent="0.2">
      <c r="A548" s="51">
        <v>93876</v>
      </c>
      <c r="B548" s="9" t="s">
        <v>1303</v>
      </c>
    </row>
    <row r="549" spans="1:2" x14ac:dyDescent="0.2">
      <c r="A549" s="51">
        <v>93876</v>
      </c>
      <c r="B549" s="9" t="s">
        <v>2565</v>
      </c>
    </row>
    <row r="550" spans="1:2" x14ac:dyDescent="0.2">
      <c r="A550" s="51">
        <v>93876</v>
      </c>
      <c r="B550" s="9" t="s">
        <v>1407</v>
      </c>
    </row>
    <row r="551" spans="1:2" x14ac:dyDescent="0.2">
      <c r="A551" s="51">
        <v>93876</v>
      </c>
      <c r="B551" s="9" t="s">
        <v>2516</v>
      </c>
    </row>
    <row r="552" spans="1:2" x14ac:dyDescent="0.2">
      <c r="A552" s="51">
        <v>93877</v>
      </c>
      <c r="B552" s="9" t="s">
        <v>1303</v>
      </c>
    </row>
    <row r="553" spans="1:2" x14ac:dyDescent="0.2">
      <c r="A553" s="51">
        <v>93877</v>
      </c>
      <c r="B553" s="9" t="s">
        <v>1408</v>
      </c>
    </row>
    <row r="554" spans="1:2" x14ac:dyDescent="0.2">
      <c r="A554" s="51">
        <v>93877</v>
      </c>
      <c r="B554" s="9" t="s">
        <v>2563</v>
      </c>
    </row>
    <row r="555" spans="1:2" x14ac:dyDescent="0.2">
      <c r="A555" s="51">
        <v>93878</v>
      </c>
      <c r="B555" s="9" t="s">
        <v>1303</v>
      </c>
    </row>
    <row r="556" spans="1:2" x14ac:dyDescent="0.2">
      <c r="A556" s="51">
        <v>93878</v>
      </c>
      <c r="B556" s="9" t="s">
        <v>2563</v>
      </c>
    </row>
    <row r="557" spans="1:2" x14ac:dyDescent="0.2">
      <c r="A557" s="51">
        <v>93879</v>
      </c>
      <c r="B557" s="9" t="s">
        <v>1303</v>
      </c>
    </row>
    <row r="558" spans="1:2" x14ac:dyDescent="0.2">
      <c r="A558" s="51">
        <v>93879</v>
      </c>
      <c r="B558" s="9" t="s">
        <v>2563</v>
      </c>
    </row>
    <row r="559" spans="1:2" x14ac:dyDescent="0.2">
      <c r="A559" s="51">
        <v>93882</v>
      </c>
      <c r="B559" s="9" t="s">
        <v>1303</v>
      </c>
    </row>
    <row r="560" spans="1:2" x14ac:dyDescent="0.2">
      <c r="A560" s="51">
        <v>93882</v>
      </c>
      <c r="B560" s="9" t="s">
        <v>1280</v>
      </c>
    </row>
    <row r="561" spans="1:2" x14ac:dyDescent="0.2">
      <c r="A561" s="51">
        <v>93882</v>
      </c>
      <c r="B561" s="9" t="s">
        <v>1333</v>
      </c>
    </row>
    <row r="562" spans="1:2" x14ac:dyDescent="0.2">
      <c r="A562" s="51">
        <v>93882</v>
      </c>
      <c r="B562" s="9" t="s">
        <v>1402</v>
      </c>
    </row>
    <row r="563" spans="1:2" x14ac:dyDescent="0.2">
      <c r="A563" s="51">
        <v>93883</v>
      </c>
      <c r="B563" s="9" t="s">
        <v>1303</v>
      </c>
    </row>
    <row r="564" spans="1:2" x14ac:dyDescent="0.2">
      <c r="A564" s="51">
        <v>93883</v>
      </c>
      <c r="B564" s="9" t="s">
        <v>1409</v>
      </c>
    </row>
    <row r="565" spans="1:2" x14ac:dyDescent="0.2">
      <c r="A565" s="51">
        <v>93883</v>
      </c>
      <c r="B565" s="9" t="s">
        <v>2563</v>
      </c>
    </row>
    <row r="566" spans="1:2" x14ac:dyDescent="0.2">
      <c r="A566" s="51">
        <v>93884</v>
      </c>
      <c r="B566" s="9" t="s">
        <v>1303</v>
      </c>
    </row>
    <row r="567" spans="1:2" x14ac:dyDescent="0.2">
      <c r="A567" s="51">
        <v>93884</v>
      </c>
      <c r="B567" s="9" t="s">
        <v>1410</v>
      </c>
    </row>
    <row r="568" spans="1:2" x14ac:dyDescent="0.2">
      <c r="A568" s="51">
        <v>93884</v>
      </c>
      <c r="B568" s="9" t="s">
        <v>2563</v>
      </c>
    </row>
    <row r="569" spans="1:2" x14ac:dyDescent="0.2">
      <c r="A569" s="51">
        <v>93885</v>
      </c>
      <c r="B569" s="9" t="s">
        <v>1303</v>
      </c>
    </row>
    <row r="570" spans="1:2" x14ac:dyDescent="0.2">
      <c r="A570" s="51">
        <v>93885</v>
      </c>
      <c r="B570" s="9" t="s">
        <v>1402</v>
      </c>
    </row>
    <row r="571" spans="1:2" x14ac:dyDescent="0.2">
      <c r="A571" s="51">
        <v>93886</v>
      </c>
      <c r="B571" s="9" t="s">
        <v>1303</v>
      </c>
    </row>
    <row r="572" spans="1:2" x14ac:dyDescent="0.2">
      <c r="A572" s="51">
        <v>93886</v>
      </c>
      <c r="B572" s="9" t="s">
        <v>1353</v>
      </c>
    </row>
    <row r="573" spans="1:2" x14ac:dyDescent="0.2">
      <c r="A573" s="51">
        <v>93886</v>
      </c>
      <c r="B573" s="9" t="s">
        <v>2563</v>
      </c>
    </row>
    <row r="574" spans="1:2" x14ac:dyDescent="0.2">
      <c r="A574" s="51">
        <v>93888</v>
      </c>
      <c r="B574" s="9" t="s">
        <v>1318</v>
      </c>
    </row>
    <row r="575" spans="1:2" x14ac:dyDescent="0.2">
      <c r="A575" s="51">
        <v>93888</v>
      </c>
      <c r="B575" s="9" t="s">
        <v>2563</v>
      </c>
    </row>
    <row r="576" spans="1:2" x14ac:dyDescent="0.2">
      <c r="A576" s="51">
        <v>93889</v>
      </c>
      <c r="B576" s="9" t="s">
        <v>1303</v>
      </c>
    </row>
    <row r="577" spans="1:2" x14ac:dyDescent="0.2">
      <c r="A577" s="51">
        <v>93889</v>
      </c>
      <c r="B577" s="9" t="s">
        <v>2566</v>
      </c>
    </row>
    <row r="578" spans="1:2" x14ac:dyDescent="0.2">
      <c r="A578" s="51">
        <v>93890</v>
      </c>
      <c r="B578" s="9" t="s">
        <v>1303</v>
      </c>
    </row>
    <row r="579" spans="1:2" x14ac:dyDescent="0.2">
      <c r="A579" s="51">
        <v>93890</v>
      </c>
      <c r="B579" s="9" t="s">
        <v>1313</v>
      </c>
    </row>
    <row r="580" spans="1:2" x14ac:dyDescent="0.2">
      <c r="A580" s="51">
        <v>93890</v>
      </c>
      <c r="B580" s="9" t="s">
        <v>2563</v>
      </c>
    </row>
    <row r="581" spans="1:2" x14ac:dyDescent="0.2">
      <c r="A581" s="51">
        <v>93892</v>
      </c>
      <c r="B581" s="9" t="s">
        <v>1303</v>
      </c>
    </row>
    <row r="582" spans="1:2" x14ac:dyDescent="0.2">
      <c r="A582" s="51">
        <v>93892</v>
      </c>
      <c r="B582" s="9" t="s">
        <v>1411</v>
      </c>
    </row>
    <row r="583" spans="1:2" x14ac:dyDescent="0.2">
      <c r="A583" s="51">
        <v>93892</v>
      </c>
      <c r="B583" s="9" t="s">
        <v>2516</v>
      </c>
    </row>
    <row r="584" spans="1:2" x14ac:dyDescent="0.2">
      <c r="A584" s="51">
        <v>93910</v>
      </c>
      <c r="B584" s="9" t="s">
        <v>1303</v>
      </c>
    </row>
    <row r="585" spans="1:2" x14ac:dyDescent="0.2">
      <c r="A585" s="51">
        <v>93910</v>
      </c>
      <c r="B585" s="9" t="s">
        <v>2516</v>
      </c>
    </row>
    <row r="586" spans="1:2" x14ac:dyDescent="0.2">
      <c r="A586" s="51">
        <v>93914</v>
      </c>
      <c r="B586" s="9" t="s">
        <v>2516</v>
      </c>
    </row>
    <row r="587" spans="1:2" x14ac:dyDescent="0.2">
      <c r="A587" s="51">
        <v>93914</v>
      </c>
      <c r="B587" s="9" t="s">
        <v>1383</v>
      </c>
    </row>
    <row r="588" spans="1:2" x14ac:dyDescent="0.2">
      <c r="A588" s="51">
        <v>93917</v>
      </c>
      <c r="B588" s="9" t="s">
        <v>2516</v>
      </c>
    </row>
    <row r="589" spans="1:2" x14ac:dyDescent="0.2">
      <c r="A589" s="51">
        <v>93918</v>
      </c>
      <c r="B589" s="9" t="s">
        <v>1280</v>
      </c>
    </row>
    <row r="590" spans="1:2" x14ac:dyDescent="0.2">
      <c r="A590" s="51">
        <v>93918</v>
      </c>
      <c r="B590" s="9" t="s">
        <v>1333</v>
      </c>
    </row>
    <row r="591" spans="1:2" x14ac:dyDescent="0.2">
      <c r="A591" s="51">
        <v>93918</v>
      </c>
      <c r="B591" s="9" t="s">
        <v>2516</v>
      </c>
    </row>
    <row r="592" spans="1:2" x14ac:dyDescent="0.2">
      <c r="A592" s="51">
        <v>93919</v>
      </c>
      <c r="B592" s="9" t="s">
        <v>2516</v>
      </c>
    </row>
    <row r="593" spans="1:2" x14ac:dyDescent="0.2">
      <c r="A593" s="51">
        <v>93920</v>
      </c>
      <c r="B593" s="9" t="s">
        <v>2516</v>
      </c>
    </row>
    <row r="594" spans="1:2" x14ac:dyDescent="0.2">
      <c r="A594" s="51">
        <v>93922</v>
      </c>
      <c r="B594" s="9" t="s">
        <v>1284</v>
      </c>
    </row>
    <row r="595" spans="1:2" x14ac:dyDescent="0.2">
      <c r="A595" s="51">
        <v>93927</v>
      </c>
      <c r="B595" s="9" t="s">
        <v>1307</v>
      </c>
    </row>
    <row r="596" spans="1:2" x14ac:dyDescent="0.2">
      <c r="A596" s="51">
        <v>93927</v>
      </c>
      <c r="B596" s="9" t="s">
        <v>2516</v>
      </c>
    </row>
    <row r="597" spans="1:2" x14ac:dyDescent="0.2">
      <c r="A597" s="51">
        <v>93928</v>
      </c>
      <c r="B597" s="9" t="s">
        <v>2516</v>
      </c>
    </row>
    <row r="598" spans="1:2" x14ac:dyDescent="0.2">
      <c r="A598" s="51">
        <v>93929</v>
      </c>
      <c r="B598" s="9" t="s">
        <v>2516</v>
      </c>
    </row>
    <row r="599" spans="1:2" x14ac:dyDescent="0.2">
      <c r="A599" s="51">
        <v>93930</v>
      </c>
      <c r="B599" s="9" t="s">
        <v>2516</v>
      </c>
    </row>
    <row r="600" spans="1:2" x14ac:dyDescent="0.2">
      <c r="A600" s="51">
        <v>93931</v>
      </c>
      <c r="B600" s="9" t="s">
        <v>2516</v>
      </c>
    </row>
    <row r="601" spans="1:2" x14ac:dyDescent="0.2">
      <c r="A601" s="51">
        <v>93933</v>
      </c>
      <c r="B601" s="9" t="s">
        <v>2516</v>
      </c>
    </row>
    <row r="602" spans="1:2" x14ac:dyDescent="0.2">
      <c r="A602" s="51">
        <v>93933</v>
      </c>
      <c r="B602" s="9" t="s">
        <v>1412</v>
      </c>
    </row>
    <row r="603" spans="1:2" x14ac:dyDescent="0.2">
      <c r="A603" s="51">
        <v>93934</v>
      </c>
      <c r="B603" s="9" t="s">
        <v>1353</v>
      </c>
    </row>
    <row r="604" spans="1:2" x14ac:dyDescent="0.2">
      <c r="A604" s="51">
        <v>93934</v>
      </c>
      <c r="B604" s="9" t="s">
        <v>2516</v>
      </c>
    </row>
    <row r="605" spans="1:2" x14ac:dyDescent="0.2">
      <c r="A605" s="51">
        <v>93940</v>
      </c>
      <c r="B605" s="9" t="s">
        <v>1303</v>
      </c>
    </row>
    <row r="606" spans="1:2" x14ac:dyDescent="0.2">
      <c r="A606" s="51">
        <v>93940</v>
      </c>
      <c r="B606" s="9" t="s">
        <v>1289</v>
      </c>
    </row>
    <row r="607" spans="1:2" x14ac:dyDescent="0.2">
      <c r="A607" s="51">
        <v>93940</v>
      </c>
      <c r="B607" s="9" t="s">
        <v>2516</v>
      </c>
    </row>
    <row r="608" spans="1:2" x14ac:dyDescent="0.2">
      <c r="A608" s="51">
        <v>93942</v>
      </c>
      <c r="B608" s="9" t="s">
        <v>1303</v>
      </c>
    </row>
    <row r="609" spans="1:2" x14ac:dyDescent="0.2">
      <c r="A609" s="51">
        <v>93942</v>
      </c>
      <c r="B609" s="9" t="s">
        <v>2567</v>
      </c>
    </row>
    <row r="610" spans="1:2" x14ac:dyDescent="0.2">
      <c r="A610" s="51">
        <v>93942</v>
      </c>
      <c r="B610" s="9" t="s">
        <v>2516</v>
      </c>
    </row>
    <row r="611" spans="1:2" x14ac:dyDescent="0.2">
      <c r="A611" s="51">
        <v>93943</v>
      </c>
      <c r="B611" s="9" t="s">
        <v>2510</v>
      </c>
    </row>
    <row r="612" spans="1:2" x14ac:dyDescent="0.2">
      <c r="A612" s="51">
        <v>93943</v>
      </c>
      <c r="B612" s="9" t="s">
        <v>1327</v>
      </c>
    </row>
    <row r="613" spans="1:2" x14ac:dyDescent="0.2">
      <c r="A613" s="51">
        <v>93943</v>
      </c>
      <c r="B613" s="9" t="s">
        <v>1372</v>
      </c>
    </row>
    <row r="614" spans="1:2" x14ac:dyDescent="0.2">
      <c r="A614" s="51">
        <v>93943</v>
      </c>
      <c r="B614" s="9" t="s">
        <v>1275</v>
      </c>
    </row>
    <row r="615" spans="1:2" x14ac:dyDescent="0.2">
      <c r="A615" s="51">
        <v>93944</v>
      </c>
      <c r="B615" s="9" t="s">
        <v>1313</v>
      </c>
    </row>
    <row r="616" spans="1:2" x14ac:dyDescent="0.2">
      <c r="A616" s="51">
        <v>93944</v>
      </c>
      <c r="B616" s="9" t="s">
        <v>1318</v>
      </c>
    </row>
    <row r="617" spans="1:2" x14ac:dyDescent="0.2">
      <c r="A617" s="51">
        <v>93944</v>
      </c>
      <c r="B617" s="9" t="s">
        <v>2516</v>
      </c>
    </row>
    <row r="618" spans="1:2" x14ac:dyDescent="0.2">
      <c r="A618" s="51">
        <v>93945</v>
      </c>
      <c r="B618" s="9" t="s">
        <v>1309</v>
      </c>
    </row>
    <row r="619" spans="1:2" x14ac:dyDescent="0.2">
      <c r="A619" s="51">
        <v>93945</v>
      </c>
      <c r="B619" s="9" t="s">
        <v>1413</v>
      </c>
    </row>
    <row r="620" spans="1:2" x14ac:dyDescent="0.2">
      <c r="A620" s="51">
        <v>93945</v>
      </c>
      <c r="B620" s="9" t="s">
        <v>2516</v>
      </c>
    </row>
    <row r="621" spans="1:2" x14ac:dyDescent="0.2">
      <c r="A621" s="51">
        <v>93946</v>
      </c>
      <c r="B621" s="9" t="s">
        <v>1318</v>
      </c>
    </row>
    <row r="622" spans="1:2" x14ac:dyDescent="0.2">
      <c r="A622" s="51">
        <v>93946</v>
      </c>
      <c r="B622" s="9" t="s">
        <v>2563</v>
      </c>
    </row>
    <row r="623" spans="1:2" x14ac:dyDescent="0.2">
      <c r="A623" s="51">
        <v>93947</v>
      </c>
      <c r="B623" s="9" t="s">
        <v>1280</v>
      </c>
    </row>
    <row r="624" spans="1:2" x14ac:dyDescent="0.2">
      <c r="A624" s="51">
        <v>93947</v>
      </c>
      <c r="B624" s="9" t="s">
        <v>2562</v>
      </c>
    </row>
    <row r="625" spans="1:2" x14ac:dyDescent="0.2">
      <c r="A625" s="51">
        <v>93948</v>
      </c>
      <c r="B625" s="9" t="s">
        <v>2563</v>
      </c>
    </row>
    <row r="626" spans="1:2" x14ac:dyDescent="0.2">
      <c r="A626" s="51">
        <v>93949</v>
      </c>
      <c r="B626" s="9" t="s">
        <v>1322</v>
      </c>
    </row>
    <row r="627" spans="1:2" x14ac:dyDescent="0.2">
      <c r="A627" s="51">
        <v>93949</v>
      </c>
      <c r="B627" s="9" t="s">
        <v>1280</v>
      </c>
    </row>
    <row r="628" spans="1:2" x14ac:dyDescent="0.2">
      <c r="A628" s="51">
        <v>93949</v>
      </c>
      <c r="B628" s="9" t="s">
        <v>2568</v>
      </c>
    </row>
    <row r="629" spans="1:2" x14ac:dyDescent="0.2">
      <c r="A629" s="51">
        <v>93950</v>
      </c>
      <c r="B629" s="9" t="s">
        <v>1303</v>
      </c>
    </row>
    <row r="630" spans="1:2" x14ac:dyDescent="0.2">
      <c r="A630" s="51">
        <v>93950</v>
      </c>
      <c r="B630" s="9" t="s">
        <v>2563</v>
      </c>
    </row>
    <row r="631" spans="1:2" x14ac:dyDescent="0.2">
      <c r="A631" s="51">
        <v>93951</v>
      </c>
      <c r="B631" s="9" t="s">
        <v>2563</v>
      </c>
    </row>
    <row r="632" spans="1:2" x14ac:dyDescent="0.2">
      <c r="A632" s="51">
        <v>93951</v>
      </c>
      <c r="B632" s="9" t="s">
        <v>1315</v>
      </c>
    </row>
    <row r="633" spans="1:2" x14ac:dyDescent="0.2">
      <c r="A633" s="51">
        <v>93952</v>
      </c>
      <c r="B633" s="9" t="s">
        <v>1280</v>
      </c>
    </row>
    <row r="634" spans="1:2" x14ac:dyDescent="0.2">
      <c r="A634" s="51">
        <v>93952</v>
      </c>
      <c r="B634" s="9" t="s">
        <v>2563</v>
      </c>
    </row>
    <row r="635" spans="1:2" x14ac:dyDescent="0.2">
      <c r="A635" s="51">
        <v>93954</v>
      </c>
      <c r="B635" s="9" t="s">
        <v>1303</v>
      </c>
    </row>
    <row r="636" spans="1:2" x14ac:dyDescent="0.2">
      <c r="A636" s="51">
        <v>93954</v>
      </c>
      <c r="B636" s="9" t="s">
        <v>1414</v>
      </c>
    </row>
    <row r="637" spans="1:2" x14ac:dyDescent="0.2">
      <c r="A637" s="51">
        <v>93954</v>
      </c>
      <c r="B637" s="9" t="s">
        <v>2565</v>
      </c>
    </row>
    <row r="638" spans="1:2" x14ac:dyDescent="0.2">
      <c r="A638" s="51">
        <v>93954</v>
      </c>
      <c r="B638" s="9" t="s">
        <v>2563</v>
      </c>
    </row>
    <row r="639" spans="1:2" x14ac:dyDescent="0.2">
      <c r="A639" s="51">
        <v>93958</v>
      </c>
      <c r="B639" s="9" t="s">
        <v>1303</v>
      </c>
    </row>
    <row r="640" spans="1:2" x14ac:dyDescent="0.2">
      <c r="A640" s="51">
        <v>93958</v>
      </c>
      <c r="B640" s="9" t="s">
        <v>2563</v>
      </c>
    </row>
    <row r="641" spans="1:2" x14ac:dyDescent="0.2">
      <c r="A641" s="51">
        <v>93959</v>
      </c>
      <c r="B641" s="9" t="s">
        <v>1303</v>
      </c>
    </row>
    <row r="642" spans="1:2" x14ac:dyDescent="0.2">
      <c r="A642" s="51">
        <v>93959</v>
      </c>
      <c r="B642" s="9" t="s">
        <v>1415</v>
      </c>
    </row>
    <row r="643" spans="1:2" x14ac:dyDescent="0.2">
      <c r="A643" s="51">
        <v>93959</v>
      </c>
      <c r="B643" s="9" t="s">
        <v>1402</v>
      </c>
    </row>
    <row r="644" spans="1:2" x14ac:dyDescent="0.2">
      <c r="A644" s="51">
        <v>93960</v>
      </c>
      <c r="B644" s="9" t="s">
        <v>1303</v>
      </c>
    </row>
    <row r="645" spans="1:2" x14ac:dyDescent="0.2">
      <c r="A645" s="51">
        <v>93960</v>
      </c>
      <c r="B645" s="9" t="s">
        <v>1416</v>
      </c>
    </row>
    <row r="646" spans="1:2" x14ac:dyDescent="0.2">
      <c r="A646" s="51">
        <v>93960</v>
      </c>
      <c r="B646" s="9" t="s">
        <v>2516</v>
      </c>
    </row>
    <row r="647" spans="1:2" x14ac:dyDescent="0.2">
      <c r="A647" s="51">
        <v>93961</v>
      </c>
      <c r="B647" s="9" t="s">
        <v>1356</v>
      </c>
    </row>
    <row r="648" spans="1:2" x14ac:dyDescent="0.2">
      <c r="A648" s="51">
        <v>93961</v>
      </c>
      <c r="B648" s="9" t="s">
        <v>2563</v>
      </c>
    </row>
    <row r="649" spans="1:2" x14ac:dyDescent="0.2">
      <c r="A649" s="51">
        <v>93964</v>
      </c>
      <c r="B649" s="9" t="s">
        <v>2510</v>
      </c>
    </row>
    <row r="650" spans="1:2" x14ac:dyDescent="0.2">
      <c r="A650" s="51">
        <v>93964</v>
      </c>
      <c r="B650" s="9" t="s">
        <v>2569</v>
      </c>
    </row>
    <row r="651" spans="1:2" x14ac:dyDescent="0.2">
      <c r="A651" s="51">
        <v>93964</v>
      </c>
      <c r="B651" s="9" t="s">
        <v>1303</v>
      </c>
    </row>
    <row r="652" spans="1:2" x14ac:dyDescent="0.2">
      <c r="A652" s="51">
        <v>93964</v>
      </c>
      <c r="B652" s="9" t="s">
        <v>1418</v>
      </c>
    </row>
    <row r="653" spans="1:2" x14ac:dyDescent="0.2">
      <c r="A653" s="51">
        <v>93964</v>
      </c>
      <c r="B653" s="9" t="s">
        <v>1402</v>
      </c>
    </row>
    <row r="654" spans="1:2" x14ac:dyDescent="0.2">
      <c r="A654" s="51">
        <v>93964</v>
      </c>
      <c r="B654" s="9" t="s">
        <v>2514</v>
      </c>
    </row>
    <row r="655" spans="1:2" x14ac:dyDescent="0.2">
      <c r="A655" s="51">
        <v>93964</v>
      </c>
      <c r="B655" s="9" t="s">
        <v>2570</v>
      </c>
    </row>
    <row r="656" spans="1:2" x14ac:dyDescent="0.2">
      <c r="A656" s="51">
        <v>93965</v>
      </c>
      <c r="B656" s="9" t="s">
        <v>1303</v>
      </c>
    </row>
    <row r="657" spans="1:2" x14ac:dyDescent="0.2">
      <c r="A657" s="51">
        <v>93965</v>
      </c>
      <c r="B657" s="9" t="s">
        <v>1342</v>
      </c>
    </row>
    <row r="658" spans="1:2" x14ac:dyDescent="0.2">
      <c r="A658" s="51">
        <v>93965</v>
      </c>
      <c r="B658" s="9" t="s">
        <v>2563</v>
      </c>
    </row>
    <row r="659" spans="1:2" x14ac:dyDescent="0.2">
      <c r="A659" s="51">
        <v>93966</v>
      </c>
      <c r="B659" s="9" t="s">
        <v>1303</v>
      </c>
    </row>
    <row r="660" spans="1:2" x14ac:dyDescent="0.2">
      <c r="A660" s="51">
        <v>93966</v>
      </c>
      <c r="B660" s="9" t="s">
        <v>2516</v>
      </c>
    </row>
    <row r="661" spans="1:2" x14ac:dyDescent="0.2">
      <c r="A661" s="51">
        <v>93967</v>
      </c>
      <c r="B661" s="9" t="s">
        <v>1446</v>
      </c>
    </row>
    <row r="662" spans="1:2" x14ac:dyDescent="0.2">
      <c r="A662" s="51">
        <v>93967</v>
      </c>
      <c r="B662" s="9" t="s">
        <v>1280</v>
      </c>
    </row>
    <row r="663" spans="1:2" x14ac:dyDescent="0.2">
      <c r="A663" s="51">
        <v>93967</v>
      </c>
      <c r="B663" s="9" t="s">
        <v>2563</v>
      </c>
    </row>
    <row r="664" spans="1:2" x14ac:dyDescent="0.2">
      <c r="A664" s="51">
        <v>93967</v>
      </c>
      <c r="B664" s="9" t="s">
        <v>1285</v>
      </c>
    </row>
    <row r="665" spans="1:2" x14ac:dyDescent="0.2">
      <c r="A665" s="51">
        <v>93968</v>
      </c>
      <c r="B665" s="9" t="s">
        <v>1303</v>
      </c>
    </row>
    <row r="666" spans="1:2" x14ac:dyDescent="0.2">
      <c r="A666" s="51">
        <v>93968</v>
      </c>
      <c r="B666" s="9" t="s">
        <v>2516</v>
      </c>
    </row>
    <row r="667" spans="1:2" x14ac:dyDescent="0.2">
      <c r="A667" s="51">
        <v>93970</v>
      </c>
      <c r="B667" s="9" t="s">
        <v>2571</v>
      </c>
    </row>
    <row r="668" spans="1:2" x14ac:dyDescent="0.2">
      <c r="A668" s="51">
        <v>93973</v>
      </c>
      <c r="B668" s="9" t="s">
        <v>1303</v>
      </c>
    </row>
    <row r="669" spans="1:2" x14ac:dyDescent="0.2">
      <c r="A669" s="51">
        <v>93973</v>
      </c>
      <c r="B669" s="9" t="s">
        <v>1280</v>
      </c>
    </row>
    <row r="670" spans="1:2" x14ac:dyDescent="0.2">
      <c r="A670" s="51">
        <v>93973</v>
      </c>
      <c r="B670" s="9" t="s">
        <v>1366</v>
      </c>
    </row>
    <row r="671" spans="1:2" x14ac:dyDescent="0.2">
      <c r="A671" s="51">
        <v>93973</v>
      </c>
      <c r="B671" s="9" t="s">
        <v>2563</v>
      </c>
    </row>
    <row r="672" spans="1:2" x14ac:dyDescent="0.2">
      <c r="A672" s="51">
        <v>93974</v>
      </c>
      <c r="B672" s="9" t="s">
        <v>2572</v>
      </c>
    </row>
    <row r="673" spans="1:2" x14ac:dyDescent="0.2">
      <c r="A673" s="51">
        <v>93975</v>
      </c>
      <c r="B673" s="9" t="s">
        <v>2563</v>
      </c>
    </row>
    <row r="674" spans="1:2" x14ac:dyDescent="0.2">
      <c r="A674" s="51">
        <v>93976</v>
      </c>
      <c r="B674" s="9" t="s">
        <v>1356</v>
      </c>
    </row>
    <row r="675" spans="1:2" x14ac:dyDescent="0.2">
      <c r="A675" s="51">
        <v>93976</v>
      </c>
      <c r="B675" s="9" t="s">
        <v>2573</v>
      </c>
    </row>
    <row r="676" spans="1:2" x14ac:dyDescent="0.2">
      <c r="A676" s="51">
        <v>93977</v>
      </c>
      <c r="B676" s="9" t="s">
        <v>2563</v>
      </c>
    </row>
    <row r="677" spans="1:2" x14ac:dyDescent="0.2">
      <c r="A677" s="51">
        <v>93979</v>
      </c>
      <c r="B677" s="9" t="s">
        <v>1303</v>
      </c>
    </row>
    <row r="678" spans="1:2" x14ac:dyDescent="0.2">
      <c r="A678" s="51">
        <v>93979</v>
      </c>
      <c r="B678" s="9" t="s">
        <v>1417</v>
      </c>
    </row>
    <row r="679" spans="1:2" x14ac:dyDescent="0.2">
      <c r="A679" s="51">
        <v>93979</v>
      </c>
      <c r="B679" s="9" t="s">
        <v>1280</v>
      </c>
    </row>
    <row r="680" spans="1:2" x14ac:dyDescent="0.2">
      <c r="A680" s="51">
        <v>93979</v>
      </c>
      <c r="B680" s="9" t="s">
        <v>1366</v>
      </c>
    </row>
    <row r="681" spans="1:2" x14ac:dyDescent="0.2">
      <c r="A681" s="51">
        <v>93979</v>
      </c>
      <c r="B681" s="9" t="s">
        <v>1419</v>
      </c>
    </row>
    <row r="682" spans="1:2" x14ac:dyDescent="0.2">
      <c r="A682" s="51">
        <v>93979</v>
      </c>
      <c r="B682" s="9" t="s">
        <v>2563</v>
      </c>
    </row>
    <row r="683" spans="1:2" x14ac:dyDescent="0.2">
      <c r="A683" s="51">
        <v>93980</v>
      </c>
      <c r="B683" s="9" t="s">
        <v>1303</v>
      </c>
    </row>
    <row r="684" spans="1:2" x14ac:dyDescent="0.2">
      <c r="A684" s="51">
        <v>93980</v>
      </c>
      <c r="B684" s="9" t="s">
        <v>2563</v>
      </c>
    </row>
    <row r="685" spans="1:2" x14ac:dyDescent="0.2">
      <c r="A685" s="51">
        <v>93981</v>
      </c>
      <c r="B685" s="9" t="s">
        <v>1280</v>
      </c>
    </row>
    <row r="686" spans="1:2" x14ac:dyDescent="0.2">
      <c r="A686" s="51">
        <v>93981</v>
      </c>
      <c r="B686" s="9" t="s">
        <v>2563</v>
      </c>
    </row>
    <row r="687" spans="1:2" x14ac:dyDescent="0.2">
      <c r="A687" s="51">
        <v>93984</v>
      </c>
      <c r="B687" s="9" t="s">
        <v>1303</v>
      </c>
    </row>
    <row r="688" spans="1:2" x14ac:dyDescent="0.2">
      <c r="A688" s="51">
        <v>93984</v>
      </c>
      <c r="B688" s="9" t="s">
        <v>2563</v>
      </c>
    </row>
    <row r="689" spans="1:2" x14ac:dyDescent="0.2">
      <c r="A689" s="51">
        <v>93987</v>
      </c>
      <c r="B689" s="9" t="s">
        <v>1303</v>
      </c>
    </row>
    <row r="690" spans="1:2" x14ac:dyDescent="0.2">
      <c r="A690" s="51">
        <v>93987</v>
      </c>
      <c r="B690" s="9" t="s">
        <v>1420</v>
      </c>
    </row>
    <row r="691" spans="1:2" x14ac:dyDescent="0.2">
      <c r="A691" s="51">
        <v>93987</v>
      </c>
      <c r="B691" s="9" t="s">
        <v>2516</v>
      </c>
    </row>
    <row r="692" spans="1:2" x14ac:dyDescent="0.2">
      <c r="A692" s="51">
        <v>93992</v>
      </c>
      <c r="B692" s="9" t="s">
        <v>2510</v>
      </c>
    </row>
    <row r="693" spans="1:2" x14ac:dyDescent="0.2">
      <c r="A693" s="51">
        <v>93992</v>
      </c>
      <c r="B693" s="9" t="s">
        <v>2574</v>
      </c>
    </row>
    <row r="694" spans="1:2" x14ac:dyDescent="0.2">
      <c r="A694" s="51">
        <v>93992</v>
      </c>
      <c r="B694" s="9" t="s">
        <v>1303</v>
      </c>
    </row>
    <row r="695" spans="1:2" x14ac:dyDescent="0.2">
      <c r="A695" s="51">
        <v>93992</v>
      </c>
      <c r="B695" s="9" t="s">
        <v>2575</v>
      </c>
    </row>
    <row r="696" spans="1:2" x14ac:dyDescent="0.2">
      <c r="A696" s="51">
        <v>93992</v>
      </c>
      <c r="B696" s="9" t="s">
        <v>1275</v>
      </c>
    </row>
    <row r="697" spans="1:2" x14ac:dyDescent="0.2">
      <c r="A697" s="51">
        <v>94034</v>
      </c>
      <c r="B697" s="9" t="s">
        <v>1362</v>
      </c>
    </row>
    <row r="698" spans="1:2" x14ac:dyDescent="0.2">
      <c r="A698" s="51">
        <v>94034</v>
      </c>
      <c r="B698" s="9" t="s">
        <v>2553</v>
      </c>
    </row>
    <row r="699" spans="1:2" x14ac:dyDescent="0.2">
      <c r="A699" s="51">
        <v>94034</v>
      </c>
      <c r="B699" s="9" t="s">
        <v>2516</v>
      </c>
    </row>
    <row r="700" spans="1:2" x14ac:dyDescent="0.2">
      <c r="A700" s="51">
        <v>94035</v>
      </c>
      <c r="B700" s="9" t="s">
        <v>1303</v>
      </c>
    </row>
    <row r="701" spans="1:2" x14ac:dyDescent="0.2">
      <c r="A701" s="51">
        <v>94035</v>
      </c>
      <c r="B701" s="9" t="s">
        <v>2563</v>
      </c>
    </row>
    <row r="702" spans="1:2" x14ac:dyDescent="0.2">
      <c r="A702" s="51">
        <v>94036</v>
      </c>
      <c r="B702" s="9" t="s">
        <v>1318</v>
      </c>
    </row>
    <row r="703" spans="1:2" x14ac:dyDescent="0.2">
      <c r="A703" s="51">
        <v>94036</v>
      </c>
      <c r="B703" s="9" t="s">
        <v>2563</v>
      </c>
    </row>
    <row r="704" spans="1:2" x14ac:dyDescent="0.2">
      <c r="A704" s="51">
        <v>94037</v>
      </c>
      <c r="B704" s="9" t="s">
        <v>1303</v>
      </c>
    </row>
    <row r="705" spans="1:2" x14ac:dyDescent="0.2">
      <c r="A705" s="51">
        <v>94037</v>
      </c>
      <c r="B705" s="9" t="s">
        <v>1421</v>
      </c>
    </row>
    <row r="706" spans="1:2" x14ac:dyDescent="0.2">
      <c r="A706" s="51">
        <v>94037</v>
      </c>
      <c r="B706" s="9" t="s">
        <v>2563</v>
      </c>
    </row>
    <row r="707" spans="1:2" x14ac:dyDescent="0.2">
      <c r="A707" s="51">
        <v>94038</v>
      </c>
      <c r="B707" s="9" t="s">
        <v>1318</v>
      </c>
    </row>
    <row r="708" spans="1:2" x14ac:dyDescent="0.2">
      <c r="A708" s="51">
        <v>94038</v>
      </c>
      <c r="B708" s="9" t="s">
        <v>2562</v>
      </c>
    </row>
    <row r="709" spans="1:2" x14ac:dyDescent="0.2">
      <c r="A709" s="51">
        <v>94039</v>
      </c>
      <c r="B709" s="9" t="s">
        <v>1318</v>
      </c>
    </row>
    <row r="710" spans="1:2" x14ac:dyDescent="0.2">
      <c r="A710" s="51">
        <v>94039</v>
      </c>
      <c r="B710" s="9" t="s">
        <v>1333</v>
      </c>
    </row>
    <row r="711" spans="1:2" x14ac:dyDescent="0.2">
      <c r="A711" s="51">
        <v>94039</v>
      </c>
      <c r="B711" s="9" t="s">
        <v>1422</v>
      </c>
    </row>
    <row r="712" spans="1:2" x14ac:dyDescent="0.2">
      <c r="A712" s="51">
        <v>94039</v>
      </c>
      <c r="B712" s="9" t="s">
        <v>2562</v>
      </c>
    </row>
    <row r="713" spans="1:2" x14ac:dyDescent="0.2">
      <c r="A713" s="51">
        <v>94040</v>
      </c>
      <c r="B713" s="9" t="s">
        <v>1408</v>
      </c>
    </row>
    <row r="714" spans="1:2" x14ac:dyDescent="0.2">
      <c r="A714" s="51">
        <v>94040</v>
      </c>
      <c r="B714" s="9" t="s">
        <v>2576</v>
      </c>
    </row>
    <row r="715" spans="1:2" x14ac:dyDescent="0.2">
      <c r="A715" s="51">
        <v>94041</v>
      </c>
      <c r="B715" s="9" t="s">
        <v>1280</v>
      </c>
    </row>
    <row r="716" spans="1:2" x14ac:dyDescent="0.2">
      <c r="A716" s="51">
        <v>94041</v>
      </c>
      <c r="B716" s="9" t="s">
        <v>2563</v>
      </c>
    </row>
    <row r="717" spans="1:2" x14ac:dyDescent="0.2">
      <c r="A717" s="51">
        <v>94042</v>
      </c>
      <c r="B717" s="9" t="s">
        <v>2577</v>
      </c>
    </row>
    <row r="718" spans="1:2" x14ac:dyDescent="0.2">
      <c r="A718" s="51">
        <v>94043</v>
      </c>
      <c r="B718" s="9" t="s">
        <v>2562</v>
      </c>
    </row>
    <row r="719" spans="1:2" x14ac:dyDescent="0.2">
      <c r="A719" s="51">
        <v>94044</v>
      </c>
      <c r="B719" s="9" t="s">
        <v>1303</v>
      </c>
    </row>
    <row r="720" spans="1:2" x14ac:dyDescent="0.2">
      <c r="A720" s="51">
        <v>94044</v>
      </c>
      <c r="B720" s="9" t="s">
        <v>1368</v>
      </c>
    </row>
    <row r="721" spans="1:2" x14ac:dyDescent="0.2">
      <c r="A721" s="51">
        <v>94044</v>
      </c>
      <c r="B721" s="9" t="s">
        <v>2553</v>
      </c>
    </row>
    <row r="722" spans="1:2" x14ac:dyDescent="0.2">
      <c r="A722" s="51">
        <v>94044</v>
      </c>
      <c r="B722" s="9" t="s">
        <v>2563</v>
      </c>
    </row>
    <row r="723" spans="1:2" x14ac:dyDescent="0.2">
      <c r="A723" s="51">
        <v>94045</v>
      </c>
      <c r="B723" s="9" t="s">
        <v>1280</v>
      </c>
    </row>
    <row r="724" spans="1:2" x14ac:dyDescent="0.2">
      <c r="A724" s="51">
        <v>94045</v>
      </c>
      <c r="B724" s="9" t="s">
        <v>2562</v>
      </c>
    </row>
    <row r="725" spans="1:2" x14ac:dyDescent="0.2">
      <c r="A725" s="51">
        <v>94046</v>
      </c>
      <c r="B725" s="9" t="s">
        <v>2563</v>
      </c>
    </row>
    <row r="726" spans="1:2" x14ac:dyDescent="0.2">
      <c r="A726" s="51">
        <v>94047</v>
      </c>
      <c r="B726" s="9" t="s">
        <v>2563</v>
      </c>
    </row>
    <row r="727" spans="1:2" x14ac:dyDescent="0.2">
      <c r="A727" s="51">
        <v>94048</v>
      </c>
      <c r="B727" s="9" t="s">
        <v>1303</v>
      </c>
    </row>
    <row r="728" spans="1:2" x14ac:dyDescent="0.2">
      <c r="A728" s="51">
        <v>94048</v>
      </c>
      <c r="B728" s="9" t="s">
        <v>1423</v>
      </c>
    </row>
    <row r="729" spans="1:2" x14ac:dyDescent="0.2">
      <c r="A729" s="51">
        <v>94048</v>
      </c>
      <c r="B729" s="9" t="s">
        <v>2563</v>
      </c>
    </row>
    <row r="730" spans="1:2" x14ac:dyDescent="0.2">
      <c r="A730" s="51">
        <v>94051</v>
      </c>
      <c r="B730" s="9" t="s">
        <v>1303</v>
      </c>
    </row>
    <row r="731" spans="1:2" x14ac:dyDescent="0.2">
      <c r="A731" s="51">
        <v>94051</v>
      </c>
      <c r="B731" s="9" t="s">
        <v>1280</v>
      </c>
    </row>
    <row r="732" spans="1:2" x14ac:dyDescent="0.2">
      <c r="A732" s="51">
        <v>94051</v>
      </c>
      <c r="B732" s="9" t="s">
        <v>2563</v>
      </c>
    </row>
    <row r="733" spans="1:2" x14ac:dyDescent="0.2">
      <c r="A733" s="51">
        <v>94052</v>
      </c>
      <c r="B733" s="9" t="s">
        <v>2510</v>
      </c>
    </row>
    <row r="734" spans="1:2" x14ac:dyDescent="0.2">
      <c r="A734" s="51">
        <v>94052</v>
      </c>
      <c r="B734" s="9" t="s">
        <v>2578</v>
      </c>
    </row>
    <row r="735" spans="1:2" x14ac:dyDescent="0.2">
      <c r="A735" s="51">
        <v>94052</v>
      </c>
      <c r="B735" s="9" t="s">
        <v>1372</v>
      </c>
    </row>
    <row r="736" spans="1:2" x14ac:dyDescent="0.2">
      <c r="A736" s="51">
        <v>94052</v>
      </c>
      <c r="B736" s="9" t="s">
        <v>1318</v>
      </c>
    </row>
    <row r="737" spans="1:2" x14ac:dyDescent="0.2">
      <c r="A737" s="51">
        <v>94052</v>
      </c>
      <c r="B737" s="9" t="s">
        <v>2514</v>
      </c>
    </row>
    <row r="738" spans="1:2" x14ac:dyDescent="0.2">
      <c r="A738" s="51">
        <v>94052</v>
      </c>
      <c r="B738" s="9" t="s">
        <v>2579</v>
      </c>
    </row>
    <row r="739" spans="1:2" x14ac:dyDescent="0.2">
      <c r="A739" s="51">
        <v>94052</v>
      </c>
      <c r="B739" s="9" t="s">
        <v>2580</v>
      </c>
    </row>
    <row r="740" spans="1:2" x14ac:dyDescent="0.2">
      <c r="A740" s="51">
        <v>94053</v>
      </c>
      <c r="B740" s="9" t="s">
        <v>1303</v>
      </c>
    </row>
    <row r="741" spans="1:2" x14ac:dyDescent="0.2">
      <c r="A741" s="51">
        <v>94053</v>
      </c>
      <c r="B741" s="9" t="s">
        <v>2563</v>
      </c>
    </row>
    <row r="742" spans="1:2" x14ac:dyDescent="0.2">
      <c r="A742" s="51">
        <v>94054</v>
      </c>
      <c r="B742" s="9" t="s">
        <v>1303</v>
      </c>
    </row>
    <row r="743" spans="1:2" x14ac:dyDescent="0.2">
      <c r="A743" s="51">
        <v>94054</v>
      </c>
      <c r="B743" s="9" t="s">
        <v>2563</v>
      </c>
    </row>
    <row r="744" spans="1:2" x14ac:dyDescent="0.2">
      <c r="A744" s="51">
        <v>94055</v>
      </c>
      <c r="B744" s="9" t="s">
        <v>1402</v>
      </c>
    </row>
    <row r="745" spans="1:2" x14ac:dyDescent="0.2">
      <c r="A745" s="51">
        <v>94056</v>
      </c>
      <c r="B745" s="9" t="s">
        <v>1303</v>
      </c>
    </row>
    <row r="746" spans="1:2" x14ac:dyDescent="0.2">
      <c r="A746" s="51">
        <v>94056</v>
      </c>
      <c r="B746" s="9" t="s">
        <v>2563</v>
      </c>
    </row>
    <row r="747" spans="1:2" x14ac:dyDescent="0.2">
      <c r="A747" s="51">
        <v>94056</v>
      </c>
      <c r="B747" s="9" t="s">
        <v>1424</v>
      </c>
    </row>
    <row r="748" spans="1:2" x14ac:dyDescent="0.2">
      <c r="A748" s="51">
        <v>94057</v>
      </c>
      <c r="B748" s="9" t="s">
        <v>2563</v>
      </c>
    </row>
    <row r="749" spans="1:2" x14ac:dyDescent="0.2">
      <c r="A749" s="51">
        <v>94057</v>
      </c>
      <c r="B749" s="9" t="s">
        <v>1285</v>
      </c>
    </row>
    <row r="750" spans="1:2" x14ac:dyDescent="0.2">
      <c r="A750" s="51">
        <v>94058</v>
      </c>
      <c r="B750" s="9" t="s">
        <v>2562</v>
      </c>
    </row>
    <row r="751" spans="1:2" x14ac:dyDescent="0.2">
      <c r="A751" s="51">
        <v>94058</v>
      </c>
      <c r="B751" s="9" t="s">
        <v>1425</v>
      </c>
    </row>
    <row r="752" spans="1:2" x14ac:dyDescent="0.2">
      <c r="A752" s="51">
        <v>94059</v>
      </c>
      <c r="B752" s="9" t="s">
        <v>1303</v>
      </c>
    </row>
    <row r="753" spans="1:2" x14ac:dyDescent="0.2">
      <c r="A753" s="51">
        <v>94059</v>
      </c>
      <c r="B753" s="9" t="s">
        <v>1402</v>
      </c>
    </row>
    <row r="754" spans="1:2" x14ac:dyDescent="0.2">
      <c r="A754" s="51">
        <v>94060</v>
      </c>
      <c r="B754" s="9" t="s">
        <v>2562</v>
      </c>
    </row>
    <row r="755" spans="1:2" x14ac:dyDescent="0.2">
      <c r="A755" s="51">
        <v>94061</v>
      </c>
      <c r="B755" s="9" t="s">
        <v>2563</v>
      </c>
    </row>
    <row r="756" spans="1:2" x14ac:dyDescent="0.2">
      <c r="A756" s="51">
        <v>94062</v>
      </c>
      <c r="B756" s="9" t="s">
        <v>2563</v>
      </c>
    </row>
    <row r="757" spans="1:2" x14ac:dyDescent="0.2">
      <c r="A757" s="51">
        <v>94062</v>
      </c>
      <c r="B757" s="9" t="s">
        <v>1343</v>
      </c>
    </row>
    <row r="758" spans="1:2" x14ac:dyDescent="0.2">
      <c r="A758" s="51">
        <v>94063</v>
      </c>
      <c r="B758" s="9" t="s">
        <v>1303</v>
      </c>
    </row>
    <row r="759" spans="1:2" x14ac:dyDescent="0.2">
      <c r="A759" s="51">
        <v>94063</v>
      </c>
      <c r="B759" s="9" t="s">
        <v>1307</v>
      </c>
    </row>
    <row r="760" spans="1:2" x14ac:dyDescent="0.2">
      <c r="A760" s="51">
        <v>94063</v>
      </c>
      <c r="B760" s="9" t="s">
        <v>1402</v>
      </c>
    </row>
    <row r="761" spans="1:2" x14ac:dyDescent="0.2">
      <c r="A761" s="51">
        <v>94064</v>
      </c>
      <c r="B761" s="9" t="s">
        <v>1303</v>
      </c>
    </row>
    <row r="762" spans="1:2" x14ac:dyDescent="0.2">
      <c r="A762" s="51">
        <v>94064</v>
      </c>
      <c r="B762" s="9" t="s">
        <v>2563</v>
      </c>
    </row>
    <row r="763" spans="1:2" x14ac:dyDescent="0.2">
      <c r="A763" s="51">
        <v>94066</v>
      </c>
      <c r="B763" s="9" t="s">
        <v>2562</v>
      </c>
    </row>
    <row r="764" spans="1:2" x14ac:dyDescent="0.2">
      <c r="A764" s="51">
        <v>94066</v>
      </c>
      <c r="B764" s="9" t="s">
        <v>1347</v>
      </c>
    </row>
    <row r="765" spans="1:2" x14ac:dyDescent="0.2">
      <c r="A765" s="51">
        <v>94066</v>
      </c>
      <c r="B765" s="9" t="s">
        <v>1333</v>
      </c>
    </row>
    <row r="766" spans="1:2" x14ac:dyDescent="0.2">
      <c r="A766" s="51">
        <v>94067</v>
      </c>
      <c r="B766" s="9" t="s">
        <v>1303</v>
      </c>
    </row>
    <row r="767" spans="1:2" x14ac:dyDescent="0.2">
      <c r="A767" s="51">
        <v>94067</v>
      </c>
      <c r="B767" s="9" t="s">
        <v>1358</v>
      </c>
    </row>
    <row r="768" spans="1:2" x14ac:dyDescent="0.2">
      <c r="A768" s="51">
        <v>94067</v>
      </c>
      <c r="B768" s="9" t="s">
        <v>2563</v>
      </c>
    </row>
    <row r="769" spans="1:2" x14ac:dyDescent="0.2">
      <c r="A769" s="51">
        <v>94069</v>
      </c>
      <c r="B769" s="9" t="s">
        <v>2563</v>
      </c>
    </row>
    <row r="770" spans="1:2" x14ac:dyDescent="0.2">
      <c r="A770" s="51">
        <v>94070</v>
      </c>
      <c r="B770" s="9" t="s">
        <v>2510</v>
      </c>
    </row>
    <row r="771" spans="1:2" x14ac:dyDescent="0.2">
      <c r="A771" s="51">
        <v>94070</v>
      </c>
      <c r="B771" s="9" t="s">
        <v>2581</v>
      </c>
    </row>
    <row r="772" spans="1:2" x14ac:dyDescent="0.2">
      <c r="A772" s="51">
        <v>94070</v>
      </c>
      <c r="B772" s="9" t="s">
        <v>1318</v>
      </c>
    </row>
    <row r="773" spans="1:2" x14ac:dyDescent="0.2">
      <c r="A773" s="51">
        <v>94070</v>
      </c>
      <c r="B773" s="9" t="s">
        <v>2514</v>
      </c>
    </row>
    <row r="774" spans="1:2" x14ac:dyDescent="0.2">
      <c r="A774" s="51">
        <v>94072</v>
      </c>
      <c r="B774" s="9" t="s">
        <v>1303</v>
      </c>
    </row>
    <row r="775" spans="1:2" x14ac:dyDescent="0.2">
      <c r="A775" s="51">
        <v>94072</v>
      </c>
      <c r="B775" s="9" t="s">
        <v>1426</v>
      </c>
    </row>
    <row r="776" spans="1:2" x14ac:dyDescent="0.2">
      <c r="A776" s="51">
        <v>94072</v>
      </c>
      <c r="B776" s="9" t="s">
        <v>2563</v>
      </c>
    </row>
    <row r="777" spans="1:2" x14ac:dyDescent="0.2">
      <c r="A777" s="51">
        <v>94073</v>
      </c>
      <c r="B777" s="9" t="s">
        <v>1318</v>
      </c>
    </row>
    <row r="778" spans="1:2" x14ac:dyDescent="0.2">
      <c r="A778" s="51">
        <v>94073</v>
      </c>
      <c r="B778" s="9" t="s">
        <v>2562</v>
      </c>
    </row>
    <row r="779" spans="1:2" x14ac:dyDescent="0.2">
      <c r="A779" s="51">
        <v>94073</v>
      </c>
      <c r="B779" s="9" t="s">
        <v>2582</v>
      </c>
    </row>
    <row r="780" spans="1:2" x14ac:dyDescent="0.2">
      <c r="A780" s="51">
        <v>94075</v>
      </c>
      <c r="B780" s="9" t="s">
        <v>1303</v>
      </c>
    </row>
    <row r="781" spans="1:2" x14ac:dyDescent="0.2">
      <c r="A781" s="51">
        <v>94075</v>
      </c>
      <c r="B781" s="9" t="s">
        <v>1365</v>
      </c>
    </row>
    <row r="782" spans="1:2" x14ac:dyDescent="0.2">
      <c r="A782" s="51">
        <v>94075</v>
      </c>
      <c r="B782" s="9" t="s">
        <v>2563</v>
      </c>
    </row>
    <row r="783" spans="1:2" x14ac:dyDescent="0.2">
      <c r="A783" s="51">
        <v>94076</v>
      </c>
      <c r="B783" s="9" t="s">
        <v>1303</v>
      </c>
    </row>
    <row r="784" spans="1:2" x14ac:dyDescent="0.2">
      <c r="A784" s="51">
        <v>94076</v>
      </c>
      <c r="B784" s="9" t="s">
        <v>2563</v>
      </c>
    </row>
    <row r="785" spans="1:2" x14ac:dyDescent="0.2">
      <c r="A785" s="51">
        <v>94077</v>
      </c>
      <c r="B785" s="9" t="s">
        <v>1303</v>
      </c>
    </row>
    <row r="786" spans="1:2" x14ac:dyDescent="0.2">
      <c r="A786" s="51">
        <v>94077</v>
      </c>
      <c r="B786" s="9" t="s">
        <v>2563</v>
      </c>
    </row>
    <row r="787" spans="1:2" x14ac:dyDescent="0.2">
      <c r="A787" s="51">
        <v>94078</v>
      </c>
      <c r="B787" s="9" t="s">
        <v>1303</v>
      </c>
    </row>
    <row r="788" spans="1:2" x14ac:dyDescent="0.2">
      <c r="A788" s="51">
        <v>94078</v>
      </c>
      <c r="B788" s="9" t="s">
        <v>1334</v>
      </c>
    </row>
    <row r="789" spans="1:2" x14ac:dyDescent="0.2">
      <c r="A789" s="51">
        <v>94078</v>
      </c>
      <c r="B789" s="9" t="s">
        <v>2563</v>
      </c>
    </row>
    <row r="790" spans="1:2" x14ac:dyDescent="0.2">
      <c r="A790" s="51">
        <v>94081</v>
      </c>
      <c r="B790" s="9" t="s">
        <v>1303</v>
      </c>
    </row>
    <row r="791" spans="1:2" x14ac:dyDescent="0.2">
      <c r="A791" s="51">
        <v>94081</v>
      </c>
      <c r="B791" s="9" t="s">
        <v>1365</v>
      </c>
    </row>
    <row r="792" spans="1:2" x14ac:dyDescent="0.2">
      <c r="A792" s="51">
        <v>94081</v>
      </c>
      <c r="B792" s="9" t="s">
        <v>2563</v>
      </c>
    </row>
    <row r="793" spans="1:2" x14ac:dyDescent="0.2">
      <c r="A793" s="51">
        <v>94083</v>
      </c>
      <c r="B793" s="9" t="s">
        <v>1280</v>
      </c>
    </row>
    <row r="794" spans="1:2" x14ac:dyDescent="0.2">
      <c r="A794" s="51">
        <v>94083</v>
      </c>
      <c r="B794" s="9" t="s">
        <v>2563</v>
      </c>
    </row>
    <row r="795" spans="1:2" x14ac:dyDescent="0.2">
      <c r="A795" s="51">
        <v>94084</v>
      </c>
      <c r="B795" s="9" t="s">
        <v>1303</v>
      </c>
    </row>
    <row r="796" spans="1:2" x14ac:dyDescent="0.2">
      <c r="A796" s="51">
        <v>94084</v>
      </c>
      <c r="B796" s="9" t="s">
        <v>1417</v>
      </c>
    </row>
    <row r="797" spans="1:2" x14ac:dyDescent="0.2">
      <c r="A797" s="51">
        <v>94084</v>
      </c>
      <c r="B797" s="9" t="s">
        <v>1366</v>
      </c>
    </row>
    <row r="798" spans="1:2" x14ac:dyDescent="0.2">
      <c r="A798" s="51">
        <v>94084</v>
      </c>
      <c r="B798" s="9" t="s">
        <v>2516</v>
      </c>
    </row>
    <row r="799" spans="1:2" x14ac:dyDescent="0.2">
      <c r="A799" s="51">
        <v>94085</v>
      </c>
      <c r="B799" s="9" t="s">
        <v>1303</v>
      </c>
    </row>
    <row r="800" spans="1:2" x14ac:dyDescent="0.2">
      <c r="A800" s="51">
        <v>94085</v>
      </c>
      <c r="B800" s="9" t="s">
        <v>1372</v>
      </c>
    </row>
    <row r="801" spans="1:2" x14ac:dyDescent="0.2">
      <c r="A801" s="51">
        <v>94085</v>
      </c>
      <c r="B801" s="9" t="s">
        <v>1419</v>
      </c>
    </row>
    <row r="802" spans="1:2" x14ac:dyDescent="0.2">
      <c r="A802" s="51">
        <v>94085</v>
      </c>
      <c r="B802" s="9" t="s">
        <v>2563</v>
      </c>
    </row>
    <row r="803" spans="1:2" x14ac:dyDescent="0.2">
      <c r="A803" s="51">
        <v>94086</v>
      </c>
      <c r="B803" s="9" t="s">
        <v>2510</v>
      </c>
    </row>
    <row r="804" spans="1:2" x14ac:dyDescent="0.2">
      <c r="A804" s="51">
        <v>94086</v>
      </c>
      <c r="B804" s="9" t="s">
        <v>2583</v>
      </c>
    </row>
    <row r="805" spans="1:2" x14ac:dyDescent="0.2">
      <c r="A805" s="51">
        <v>94086</v>
      </c>
      <c r="B805" s="9" t="s">
        <v>1303</v>
      </c>
    </row>
    <row r="806" spans="1:2" x14ac:dyDescent="0.2">
      <c r="A806" s="51">
        <v>94086</v>
      </c>
      <c r="B806" s="9" t="s">
        <v>1427</v>
      </c>
    </row>
    <row r="807" spans="1:2" x14ac:dyDescent="0.2">
      <c r="A807" s="51">
        <v>94086</v>
      </c>
      <c r="B807" s="9" t="s">
        <v>2514</v>
      </c>
    </row>
    <row r="808" spans="1:2" x14ac:dyDescent="0.2">
      <c r="A808" s="51">
        <v>94086</v>
      </c>
      <c r="B808" s="9" t="s">
        <v>2584</v>
      </c>
    </row>
    <row r="809" spans="1:2" x14ac:dyDescent="0.2">
      <c r="A809" s="51">
        <v>94087</v>
      </c>
      <c r="B809" s="9" t="s">
        <v>1303</v>
      </c>
    </row>
    <row r="810" spans="1:2" x14ac:dyDescent="0.2">
      <c r="A810" s="51">
        <v>94087</v>
      </c>
      <c r="B810" s="9" t="s">
        <v>1372</v>
      </c>
    </row>
    <row r="811" spans="1:2" x14ac:dyDescent="0.2">
      <c r="A811" s="51">
        <v>94087</v>
      </c>
      <c r="B811" s="9" t="s">
        <v>2563</v>
      </c>
    </row>
    <row r="812" spans="1:2" x14ac:dyDescent="0.2">
      <c r="A812" s="51">
        <v>94088</v>
      </c>
      <c r="B812" s="9" t="s">
        <v>2562</v>
      </c>
    </row>
    <row r="813" spans="1:2" x14ac:dyDescent="0.2">
      <c r="A813" s="51">
        <v>94089</v>
      </c>
      <c r="B813" s="9" t="s">
        <v>2510</v>
      </c>
    </row>
    <row r="814" spans="1:2" x14ac:dyDescent="0.2">
      <c r="A814" s="51">
        <v>94089</v>
      </c>
      <c r="B814" s="9" t="s">
        <v>2585</v>
      </c>
    </row>
    <row r="815" spans="1:2" x14ac:dyDescent="0.2">
      <c r="A815" s="51">
        <v>94089</v>
      </c>
      <c r="B815" s="9" t="s">
        <v>1303</v>
      </c>
    </row>
    <row r="816" spans="1:2" x14ac:dyDescent="0.2">
      <c r="A816" s="51">
        <v>94089</v>
      </c>
      <c r="B816" s="9" t="s">
        <v>1361</v>
      </c>
    </row>
    <row r="817" spans="1:2" x14ac:dyDescent="0.2">
      <c r="A817" s="51">
        <v>94089</v>
      </c>
      <c r="B817" s="9" t="s">
        <v>1402</v>
      </c>
    </row>
    <row r="818" spans="1:2" x14ac:dyDescent="0.2">
      <c r="A818" s="51">
        <v>94090</v>
      </c>
      <c r="B818" s="9" t="s">
        <v>1303</v>
      </c>
    </row>
    <row r="819" spans="1:2" x14ac:dyDescent="0.2">
      <c r="A819" s="51">
        <v>94090</v>
      </c>
      <c r="B819" s="9" t="s">
        <v>1428</v>
      </c>
    </row>
    <row r="820" spans="1:2" x14ac:dyDescent="0.2">
      <c r="A820" s="51">
        <v>94090</v>
      </c>
      <c r="B820" s="9" t="s">
        <v>1280</v>
      </c>
    </row>
    <row r="821" spans="1:2" x14ac:dyDescent="0.2">
      <c r="A821" s="51">
        <v>94090</v>
      </c>
      <c r="B821" s="9" t="s">
        <v>2563</v>
      </c>
    </row>
    <row r="822" spans="1:2" x14ac:dyDescent="0.2">
      <c r="A822" s="51">
        <v>94092</v>
      </c>
      <c r="B822" s="9" t="s">
        <v>1303</v>
      </c>
    </row>
    <row r="823" spans="1:2" x14ac:dyDescent="0.2">
      <c r="A823" s="51">
        <v>94092</v>
      </c>
      <c r="B823" s="9" t="s">
        <v>1402</v>
      </c>
    </row>
    <row r="824" spans="1:2" x14ac:dyDescent="0.2">
      <c r="A824" s="51">
        <v>94093</v>
      </c>
      <c r="B824" s="9" t="s">
        <v>1399</v>
      </c>
    </row>
    <row r="825" spans="1:2" x14ac:dyDescent="0.2">
      <c r="A825" s="51">
        <v>94093</v>
      </c>
      <c r="B825" s="9" t="s">
        <v>2563</v>
      </c>
    </row>
    <row r="826" spans="1:2" x14ac:dyDescent="0.2">
      <c r="A826" s="51">
        <v>94094</v>
      </c>
      <c r="B826" s="9" t="s">
        <v>2510</v>
      </c>
    </row>
    <row r="827" spans="1:2" x14ac:dyDescent="0.2">
      <c r="A827" s="51">
        <v>94094</v>
      </c>
      <c r="B827" s="9" t="s">
        <v>2586</v>
      </c>
    </row>
    <row r="828" spans="1:2" x14ac:dyDescent="0.2">
      <c r="A828" s="51">
        <v>94094</v>
      </c>
      <c r="B828" s="9" t="s">
        <v>1280</v>
      </c>
    </row>
    <row r="829" spans="1:2" x14ac:dyDescent="0.2">
      <c r="A829" s="51">
        <v>94094</v>
      </c>
      <c r="B829" s="9" t="s">
        <v>2587</v>
      </c>
    </row>
    <row r="830" spans="1:2" x14ac:dyDescent="0.2">
      <c r="A830" s="51">
        <v>94095</v>
      </c>
      <c r="B830" s="9" t="s">
        <v>1303</v>
      </c>
    </row>
    <row r="831" spans="1:2" x14ac:dyDescent="0.2">
      <c r="A831" s="51">
        <v>94095</v>
      </c>
      <c r="B831" s="9" t="s">
        <v>2563</v>
      </c>
    </row>
    <row r="832" spans="1:2" x14ac:dyDescent="0.2">
      <c r="A832" s="51">
        <v>94096</v>
      </c>
      <c r="B832" s="9" t="s">
        <v>1303</v>
      </c>
    </row>
    <row r="833" spans="1:2" x14ac:dyDescent="0.2">
      <c r="A833" s="51">
        <v>94096</v>
      </c>
      <c r="B833" s="9" t="s">
        <v>2563</v>
      </c>
    </row>
    <row r="834" spans="1:2" x14ac:dyDescent="0.2">
      <c r="A834" s="51">
        <v>94097</v>
      </c>
      <c r="B834" s="9" t="s">
        <v>1303</v>
      </c>
    </row>
    <row r="835" spans="1:2" x14ac:dyDescent="0.2">
      <c r="A835" s="51">
        <v>94097</v>
      </c>
      <c r="B835" s="9" t="s">
        <v>2563</v>
      </c>
    </row>
    <row r="836" spans="1:2" x14ac:dyDescent="0.2">
      <c r="A836" s="51">
        <v>94097</v>
      </c>
      <c r="B836" s="9" t="s">
        <v>1429</v>
      </c>
    </row>
    <row r="837" spans="1:2" x14ac:dyDescent="0.2">
      <c r="A837" s="51">
        <v>94098</v>
      </c>
      <c r="B837" s="9" t="s">
        <v>1303</v>
      </c>
    </row>
    <row r="838" spans="1:2" x14ac:dyDescent="0.2">
      <c r="A838" s="51">
        <v>94098</v>
      </c>
      <c r="B838" s="9" t="s">
        <v>2563</v>
      </c>
    </row>
    <row r="839" spans="1:2" x14ac:dyDescent="0.2">
      <c r="A839" s="51">
        <v>94099</v>
      </c>
      <c r="B839" s="9" t="s">
        <v>1303</v>
      </c>
    </row>
    <row r="840" spans="1:2" x14ac:dyDescent="0.2">
      <c r="A840" s="51">
        <v>94099</v>
      </c>
      <c r="B840" s="9" t="s">
        <v>1280</v>
      </c>
    </row>
    <row r="841" spans="1:2" x14ac:dyDescent="0.2">
      <c r="A841" s="51">
        <v>94099</v>
      </c>
      <c r="B841" s="9" t="s">
        <v>2563</v>
      </c>
    </row>
    <row r="842" spans="1:2" x14ac:dyDescent="0.2">
      <c r="A842" s="51">
        <v>94100</v>
      </c>
      <c r="B842" s="9" t="s">
        <v>1303</v>
      </c>
    </row>
    <row r="843" spans="1:2" x14ac:dyDescent="0.2">
      <c r="A843" s="51">
        <v>94100</v>
      </c>
      <c r="B843" s="9" t="s">
        <v>1430</v>
      </c>
    </row>
    <row r="844" spans="1:2" x14ac:dyDescent="0.2">
      <c r="A844" s="51">
        <v>94100</v>
      </c>
      <c r="B844" s="9" t="s">
        <v>1402</v>
      </c>
    </row>
    <row r="845" spans="1:2" x14ac:dyDescent="0.2">
      <c r="A845" s="51">
        <v>94101</v>
      </c>
      <c r="B845" s="9" t="s">
        <v>1303</v>
      </c>
    </row>
    <row r="846" spans="1:2" x14ac:dyDescent="0.2">
      <c r="A846" s="51">
        <v>94101</v>
      </c>
      <c r="B846" s="9" t="s">
        <v>2563</v>
      </c>
    </row>
    <row r="847" spans="1:2" x14ac:dyDescent="0.2">
      <c r="A847" s="51">
        <v>94102</v>
      </c>
      <c r="B847" s="9" t="s">
        <v>2562</v>
      </c>
    </row>
    <row r="848" spans="1:2" x14ac:dyDescent="0.2">
      <c r="A848" s="51">
        <v>94102</v>
      </c>
      <c r="B848" s="9" t="s">
        <v>2529</v>
      </c>
    </row>
    <row r="849" spans="1:2" x14ac:dyDescent="0.2">
      <c r="A849" s="51">
        <v>94102</v>
      </c>
      <c r="B849" s="9" t="s">
        <v>1333</v>
      </c>
    </row>
    <row r="850" spans="1:2" x14ac:dyDescent="0.2">
      <c r="A850" s="51">
        <v>94104</v>
      </c>
      <c r="B850" s="9" t="s">
        <v>1303</v>
      </c>
    </row>
    <row r="851" spans="1:2" x14ac:dyDescent="0.2">
      <c r="A851" s="51">
        <v>94104</v>
      </c>
      <c r="B851" s="9" t="s">
        <v>2563</v>
      </c>
    </row>
    <row r="852" spans="1:2" x14ac:dyDescent="0.2">
      <c r="A852" s="51">
        <v>94105</v>
      </c>
      <c r="B852" s="9" t="s">
        <v>1303</v>
      </c>
    </row>
    <row r="853" spans="1:2" x14ac:dyDescent="0.2">
      <c r="A853" s="51">
        <v>94105</v>
      </c>
      <c r="B853" s="9" t="s">
        <v>1372</v>
      </c>
    </row>
    <row r="854" spans="1:2" x14ac:dyDescent="0.2">
      <c r="A854" s="51">
        <v>94105</v>
      </c>
      <c r="B854" s="9" t="s">
        <v>2563</v>
      </c>
    </row>
    <row r="855" spans="1:2" x14ac:dyDescent="0.2">
      <c r="A855" s="51">
        <v>94106</v>
      </c>
      <c r="B855" s="9" t="s">
        <v>1303</v>
      </c>
    </row>
    <row r="856" spans="1:2" x14ac:dyDescent="0.2">
      <c r="A856" s="51">
        <v>94106</v>
      </c>
      <c r="B856" s="9" t="s">
        <v>2563</v>
      </c>
    </row>
    <row r="857" spans="1:2" x14ac:dyDescent="0.2">
      <c r="A857" s="51">
        <v>94109</v>
      </c>
      <c r="B857" s="9" t="s">
        <v>1303</v>
      </c>
    </row>
    <row r="858" spans="1:2" x14ac:dyDescent="0.2">
      <c r="A858" s="51">
        <v>94109</v>
      </c>
      <c r="B858" s="9" t="s">
        <v>2563</v>
      </c>
    </row>
    <row r="859" spans="1:2" x14ac:dyDescent="0.2">
      <c r="A859" s="51">
        <v>94110</v>
      </c>
      <c r="B859" s="9" t="s">
        <v>1303</v>
      </c>
    </row>
    <row r="860" spans="1:2" x14ac:dyDescent="0.2">
      <c r="A860" s="51">
        <v>94110</v>
      </c>
      <c r="B860" s="9" t="s">
        <v>1334</v>
      </c>
    </row>
    <row r="861" spans="1:2" x14ac:dyDescent="0.2">
      <c r="A861" s="51">
        <v>94110</v>
      </c>
      <c r="B861" s="9" t="s">
        <v>2563</v>
      </c>
    </row>
    <row r="862" spans="1:2" x14ac:dyDescent="0.2">
      <c r="A862" s="51">
        <v>94111</v>
      </c>
      <c r="B862" s="9" t="s">
        <v>1303</v>
      </c>
    </row>
    <row r="863" spans="1:2" x14ac:dyDescent="0.2">
      <c r="A863" s="51">
        <v>94111</v>
      </c>
      <c r="B863" s="9" t="s">
        <v>1417</v>
      </c>
    </row>
    <row r="864" spans="1:2" x14ac:dyDescent="0.2">
      <c r="A864" s="51">
        <v>94111</v>
      </c>
      <c r="B864" s="9" t="s">
        <v>2563</v>
      </c>
    </row>
    <row r="865" spans="1:2" x14ac:dyDescent="0.2">
      <c r="A865" s="51">
        <v>94112</v>
      </c>
      <c r="B865" s="9" t="s">
        <v>2563</v>
      </c>
    </row>
    <row r="866" spans="1:2" x14ac:dyDescent="0.2">
      <c r="A866" s="51">
        <v>94112</v>
      </c>
      <c r="B866" s="9" t="s">
        <v>2563</v>
      </c>
    </row>
    <row r="867" spans="1:2" x14ac:dyDescent="0.2">
      <c r="A867" s="51">
        <v>94112</v>
      </c>
      <c r="B867" s="9" t="s">
        <v>1431</v>
      </c>
    </row>
    <row r="868" spans="1:2" x14ac:dyDescent="0.2">
      <c r="A868" s="51">
        <v>94112</v>
      </c>
      <c r="B868" s="9" t="s">
        <v>2563</v>
      </c>
    </row>
    <row r="869" spans="1:2" x14ac:dyDescent="0.2">
      <c r="A869" s="51">
        <v>94112</v>
      </c>
      <c r="B869" s="9" t="s">
        <v>2563</v>
      </c>
    </row>
    <row r="870" spans="1:2" x14ac:dyDescent="0.2">
      <c r="A870" s="51">
        <v>94112</v>
      </c>
      <c r="B870" s="9" t="s">
        <v>2529</v>
      </c>
    </row>
    <row r="871" spans="1:2" x14ac:dyDescent="0.2">
      <c r="A871" s="51">
        <v>94113</v>
      </c>
      <c r="B871" s="9" t="s">
        <v>1303</v>
      </c>
    </row>
    <row r="872" spans="1:2" x14ac:dyDescent="0.2">
      <c r="A872" s="51">
        <v>94114</v>
      </c>
      <c r="B872" s="9" t="s">
        <v>1280</v>
      </c>
    </row>
    <row r="873" spans="1:2" x14ac:dyDescent="0.2">
      <c r="A873" s="51">
        <v>94114</v>
      </c>
      <c r="B873" s="9" t="s">
        <v>2562</v>
      </c>
    </row>
    <row r="874" spans="1:2" x14ac:dyDescent="0.2">
      <c r="A874" s="51">
        <v>94115</v>
      </c>
      <c r="B874" s="9" t="s">
        <v>1280</v>
      </c>
    </row>
    <row r="875" spans="1:2" x14ac:dyDescent="0.2">
      <c r="A875" s="51">
        <v>94115</v>
      </c>
      <c r="B875" s="9" t="s">
        <v>1333</v>
      </c>
    </row>
    <row r="876" spans="1:2" x14ac:dyDescent="0.2">
      <c r="A876" s="51">
        <v>94115</v>
      </c>
      <c r="B876" s="9" t="s">
        <v>2562</v>
      </c>
    </row>
    <row r="877" spans="1:2" x14ac:dyDescent="0.2">
      <c r="A877" s="51">
        <v>94116</v>
      </c>
      <c r="B877" s="9" t="s">
        <v>1286</v>
      </c>
    </row>
    <row r="878" spans="1:2" x14ac:dyDescent="0.2">
      <c r="A878" s="51">
        <v>94116</v>
      </c>
      <c r="B878" s="9" t="s">
        <v>1318</v>
      </c>
    </row>
    <row r="879" spans="1:2" x14ac:dyDescent="0.2">
      <c r="A879" s="51">
        <v>94116</v>
      </c>
      <c r="B879" s="9" t="s">
        <v>2562</v>
      </c>
    </row>
    <row r="880" spans="1:2" x14ac:dyDescent="0.2">
      <c r="A880" s="51">
        <v>94116</v>
      </c>
      <c r="B880" s="9" t="s">
        <v>1305</v>
      </c>
    </row>
    <row r="881" spans="1:2" x14ac:dyDescent="0.2">
      <c r="A881" s="51">
        <v>94117</v>
      </c>
      <c r="B881" s="9" t="s">
        <v>1303</v>
      </c>
    </row>
    <row r="882" spans="1:2" x14ac:dyDescent="0.2">
      <c r="A882" s="51">
        <v>94117</v>
      </c>
      <c r="B882" s="9" t="s">
        <v>2553</v>
      </c>
    </row>
    <row r="883" spans="1:2" x14ac:dyDescent="0.2">
      <c r="A883" s="51">
        <v>94117</v>
      </c>
      <c r="B883" s="9" t="s">
        <v>2563</v>
      </c>
    </row>
    <row r="884" spans="1:2" x14ac:dyDescent="0.2">
      <c r="A884" s="51">
        <v>94118</v>
      </c>
      <c r="B884" s="9" t="s">
        <v>1303</v>
      </c>
    </row>
    <row r="885" spans="1:2" x14ac:dyDescent="0.2">
      <c r="A885" s="51">
        <v>94118</v>
      </c>
      <c r="B885" s="9" t="s">
        <v>1432</v>
      </c>
    </row>
    <row r="886" spans="1:2" x14ac:dyDescent="0.2">
      <c r="A886" s="51">
        <v>94118</v>
      </c>
      <c r="B886" s="9" t="s">
        <v>1402</v>
      </c>
    </row>
    <row r="887" spans="1:2" x14ac:dyDescent="0.2">
      <c r="A887" s="51">
        <v>94119</v>
      </c>
      <c r="B887" s="9" t="s">
        <v>1303</v>
      </c>
    </row>
    <row r="888" spans="1:2" x14ac:dyDescent="0.2">
      <c r="A888" s="51">
        <v>94119</v>
      </c>
      <c r="B888" s="9" t="s">
        <v>1366</v>
      </c>
    </row>
    <row r="889" spans="1:2" x14ac:dyDescent="0.2">
      <c r="A889" s="51">
        <v>94119</v>
      </c>
      <c r="B889" s="9" t="s">
        <v>2563</v>
      </c>
    </row>
    <row r="890" spans="1:2" x14ac:dyDescent="0.2">
      <c r="A890" s="51">
        <v>94120</v>
      </c>
      <c r="B890" s="9" t="s">
        <v>1428</v>
      </c>
    </row>
    <row r="891" spans="1:2" x14ac:dyDescent="0.2">
      <c r="A891" s="51">
        <v>94120</v>
      </c>
      <c r="B891" s="9" t="s">
        <v>2563</v>
      </c>
    </row>
    <row r="892" spans="1:2" x14ac:dyDescent="0.2">
      <c r="A892" s="51">
        <v>94121</v>
      </c>
      <c r="B892" s="9" t="s">
        <v>1361</v>
      </c>
    </row>
    <row r="893" spans="1:2" x14ac:dyDescent="0.2">
      <c r="A893" s="51">
        <v>94121</v>
      </c>
      <c r="B893" s="9" t="s">
        <v>2563</v>
      </c>
    </row>
    <row r="894" spans="1:2" x14ac:dyDescent="0.2">
      <c r="A894" s="51">
        <v>94123</v>
      </c>
      <c r="B894" s="9" t="s">
        <v>2563</v>
      </c>
    </row>
    <row r="895" spans="1:2" x14ac:dyDescent="0.2">
      <c r="A895" s="51">
        <v>94125</v>
      </c>
      <c r="B895" s="9" t="s">
        <v>1303</v>
      </c>
    </row>
    <row r="896" spans="1:2" x14ac:dyDescent="0.2">
      <c r="A896" s="51">
        <v>94125</v>
      </c>
      <c r="B896" s="9" t="s">
        <v>2563</v>
      </c>
    </row>
    <row r="897" spans="1:2" x14ac:dyDescent="0.2">
      <c r="A897" s="51">
        <v>94126</v>
      </c>
      <c r="B897" s="9" t="s">
        <v>1303</v>
      </c>
    </row>
    <row r="898" spans="1:2" x14ac:dyDescent="0.2">
      <c r="A898" s="51">
        <v>94126</v>
      </c>
      <c r="B898" s="9" t="s">
        <v>1334</v>
      </c>
    </row>
    <row r="899" spans="1:2" x14ac:dyDescent="0.2">
      <c r="A899" s="51">
        <v>94126</v>
      </c>
      <c r="B899" s="9" t="s">
        <v>2563</v>
      </c>
    </row>
    <row r="900" spans="1:2" x14ac:dyDescent="0.2">
      <c r="A900" s="51">
        <v>94127</v>
      </c>
      <c r="B900" s="9" t="s">
        <v>1280</v>
      </c>
    </row>
    <row r="901" spans="1:2" x14ac:dyDescent="0.2">
      <c r="A901" s="51">
        <v>94127</v>
      </c>
      <c r="B901" s="9" t="s">
        <v>2562</v>
      </c>
    </row>
    <row r="902" spans="1:2" x14ac:dyDescent="0.2">
      <c r="A902" s="51">
        <v>94128</v>
      </c>
      <c r="B902" s="9" t="s">
        <v>2510</v>
      </c>
    </row>
    <row r="903" spans="1:2" x14ac:dyDescent="0.2">
      <c r="A903" s="51">
        <v>94128</v>
      </c>
      <c r="B903" s="9" t="s">
        <v>2588</v>
      </c>
    </row>
    <row r="904" spans="1:2" x14ac:dyDescent="0.2">
      <c r="A904" s="51">
        <v>94128</v>
      </c>
      <c r="B904" s="9" t="s">
        <v>2514</v>
      </c>
    </row>
    <row r="905" spans="1:2" x14ac:dyDescent="0.2">
      <c r="A905" s="51">
        <v>94128</v>
      </c>
      <c r="B905" s="9" t="s">
        <v>2529</v>
      </c>
    </row>
    <row r="906" spans="1:2" x14ac:dyDescent="0.2">
      <c r="A906" s="51">
        <v>94128</v>
      </c>
      <c r="B906" s="9" t="s">
        <v>1402</v>
      </c>
    </row>
    <row r="907" spans="1:2" x14ac:dyDescent="0.2">
      <c r="A907" s="51">
        <v>94128</v>
      </c>
      <c r="B907" s="9" t="s">
        <v>2589</v>
      </c>
    </row>
    <row r="908" spans="1:2" x14ac:dyDescent="0.2">
      <c r="A908" s="51">
        <v>94129</v>
      </c>
      <c r="B908" s="9" t="s">
        <v>1303</v>
      </c>
    </row>
    <row r="909" spans="1:2" x14ac:dyDescent="0.2">
      <c r="A909" s="51">
        <v>94129</v>
      </c>
      <c r="B909" s="9" t="s">
        <v>2563</v>
      </c>
    </row>
    <row r="910" spans="1:2" x14ac:dyDescent="0.2">
      <c r="A910" s="51">
        <v>94130</v>
      </c>
      <c r="B910" s="9" t="s">
        <v>1303</v>
      </c>
    </row>
    <row r="911" spans="1:2" x14ac:dyDescent="0.2">
      <c r="A911" s="51">
        <v>94130</v>
      </c>
      <c r="B911" s="9" t="s">
        <v>2563</v>
      </c>
    </row>
    <row r="912" spans="1:2" x14ac:dyDescent="0.2">
      <c r="A912" s="51">
        <v>94131</v>
      </c>
      <c r="B912" s="9" t="s">
        <v>1318</v>
      </c>
    </row>
    <row r="913" spans="1:2" x14ac:dyDescent="0.2">
      <c r="A913" s="51">
        <v>94131</v>
      </c>
      <c r="B913" s="9" t="s">
        <v>1433</v>
      </c>
    </row>
    <row r="914" spans="1:2" x14ac:dyDescent="0.2">
      <c r="A914" s="51">
        <v>94131</v>
      </c>
      <c r="B914" s="9" t="s">
        <v>2562</v>
      </c>
    </row>
    <row r="915" spans="1:2" x14ac:dyDescent="0.2">
      <c r="A915" s="51">
        <v>94131</v>
      </c>
      <c r="B915" s="9" t="s">
        <v>1392</v>
      </c>
    </row>
    <row r="916" spans="1:2" x14ac:dyDescent="0.2">
      <c r="A916" s="51">
        <v>94132</v>
      </c>
      <c r="B916" s="9" t="s">
        <v>1303</v>
      </c>
    </row>
    <row r="917" spans="1:2" x14ac:dyDescent="0.2">
      <c r="A917" s="51">
        <v>94132</v>
      </c>
      <c r="B917" s="9" t="s">
        <v>2563</v>
      </c>
    </row>
    <row r="918" spans="1:2" x14ac:dyDescent="0.2">
      <c r="A918" s="51">
        <v>94133</v>
      </c>
      <c r="B918" s="9" t="s">
        <v>1303</v>
      </c>
    </row>
    <row r="919" spans="1:2" x14ac:dyDescent="0.2">
      <c r="A919" s="51">
        <v>94133</v>
      </c>
      <c r="B919" s="9" t="s">
        <v>2563</v>
      </c>
    </row>
    <row r="920" spans="1:2" x14ac:dyDescent="0.2">
      <c r="A920" s="51">
        <v>94133</v>
      </c>
      <c r="B920" s="9" t="s">
        <v>1434</v>
      </c>
    </row>
    <row r="921" spans="1:2" x14ac:dyDescent="0.2">
      <c r="A921" s="51">
        <v>94134</v>
      </c>
      <c r="B921" s="9" t="s">
        <v>1303</v>
      </c>
    </row>
    <row r="922" spans="1:2" x14ac:dyDescent="0.2">
      <c r="A922" s="51">
        <v>94134</v>
      </c>
      <c r="B922" s="9" t="s">
        <v>2563</v>
      </c>
    </row>
    <row r="923" spans="1:2" x14ac:dyDescent="0.2">
      <c r="A923" s="51">
        <v>94135</v>
      </c>
      <c r="B923" s="9" t="s">
        <v>1303</v>
      </c>
    </row>
    <row r="924" spans="1:2" x14ac:dyDescent="0.2">
      <c r="A924" s="51">
        <v>94135</v>
      </c>
      <c r="B924" s="9" t="s">
        <v>1365</v>
      </c>
    </row>
    <row r="925" spans="1:2" x14ac:dyDescent="0.2">
      <c r="A925" s="51">
        <v>94135</v>
      </c>
      <c r="B925" s="9" t="s">
        <v>2563</v>
      </c>
    </row>
    <row r="926" spans="1:2" x14ac:dyDescent="0.2">
      <c r="A926" s="51">
        <v>94136</v>
      </c>
      <c r="B926" s="9" t="s">
        <v>2562</v>
      </c>
    </row>
    <row r="927" spans="1:2" x14ac:dyDescent="0.2">
      <c r="A927" s="51">
        <v>94136</v>
      </c>
      <c r="B927" s="9" t="s">
        <v>2553</v>
      </c>
    </row>
    <row r="928" spans="1:2" x14ac:dyDescent="0.2">
      <c r="A928" s="51">
        <v>94137</v>
      </c>
      <c r="B928" s="9" t="s">
        <v>1303</v>
      </c>
    </row>
    <row r="929" spans="1:2" x14ac:dyDescent="0.2">
      <c r="A929" s="51">
        <v>94137</v>
      </c>
      <c r="B929" s="9" t="s">
        <v>2516</v>
      </c>
    </row>
    <row r="930" spans="1:2" x14ac:dyDescent="0.2">
      <c r="A930" s="51">
        <v>94139</v>
      </c>
      <c r="B930" s="9" t="s">
        <v>2562</v>
      </c>
    </row>
    <row r="931" spans="1:2" x14ac:dyDescent="0.2">
      <c r="A931" s="51">
        <v>94139</v>
      </c>
      <c r="B931" s="9" t="s">
        <v>2553</v>
      </c>
    </row>
    <row r="932" spans="1:2" x14ac:dyDescent="0.2">
      <c r="A932" s="51">
        <v>94140</v>
      </c>
      <c r="B932" s="9" t="s">
        <v>1280</v>
      </c>
    </row>
    <row r="933" spans="1:2" x14ac:dyDescent="0.2">
      <c r="A933" s="51">
        <v>94140</v>
      </c>
      <c r="B933" s="9" t="s">
        <v>2562</v>
      </c>
    </row>
    <row r="934" spans="1:2" x14ac:dyDescent="0.2">
      <c r="A934" s="51">
        <v>94141</v>
      </c>
      <c r="B934" s="9" t="s">
        <v>1433</v>
      </c>
    </row>
    <row r="935" spans="1:2" x14ac:dyDescent="0.2">
      <c r="A935" s="51">
        <v>94142</v>
      </c>
      <c r="B935" s="9" t="s">
        <v>2563</v>
      </c>
    </row>
    <row r="936" spans="1:2" x14ac:dyDescent="0.2">
      <c r="A936" s="51">
        <v>94143</v>
      </c>
      <c r="B936" s="9" t="s">
        <v>2563</v>
      </c>
    </row>
    <row r="937" spans="1:2" x14ac:dyDescent="0.2">
      <c r="A937" s="51">
        <v>94144</v>
      </c>
      <c r="B937" s="9" t="s">
        <v>1303</v>
      </c>
    </row>
    <row r="938" spans="1:2" x14ac:dyDescent="0.2">
      <c r="A938" s="51">
        <v>94144</v>
      </c>
      <c r="B938" s="9" t="s">
        <v>2563</v>
      </c>
    </row>
    <row r="939" spans="1:2" x14ac:dyDescent="0.2">
      <c r="A939" s="51">
        <v>94145</v>
      </c>
      <c r="B939" s="9" t="s">
        <v>2563</v>
      </c>
    </row>
    <row r="940" spans="1:2" x14ac:dyDescent="0.2">
      <c r="A940" s="51">
        <v>94145</v>
      </c>
      <c r="B940" s="9" t="s">
        <v>1292</v>
      </c>
    </row>
    <row r="941" spans="1:2" x14ac:dyDescent="0.2">
      <c r="A941" s="51">
        <v>94146</v>
      </c>
      <c r="B941" s="9" t="s">
        <v>1303</v>
      </c>
    </row>
    <row r="942" spans="1:2" x14ac:dyDescent="0.2">
      <c r="A942" s="51">
        <v>94146</v>
      </c>
      <c r="B942" s="9" t="s">
        <v>2563</v>
      </c>
    </row>
    <row r="943" spans="1:2" x14ac:dyDescent="0.2">
      <c r="A943" s="51">
        <v>94147</v>
      </c>
      <c r="B943" s="9" t="s">
        <v>1280</v>
      </c>
    </row>
    <row r="944" spans="1:2" x14ac:dyDescent="0.2">
      <c r="A944" s="51">
        <v>94147</v>
      </c>
      <c r="B944" s="9" t="s">
        <v>1433</v>
      </c>
    </row>
    <row r="945" spans="1:2" x14ac:dyDescent="0.2">
      <c r="A945" s="51">
        <v>94147</v>
      </c>
      <c r="B945" s="9" t="s">
        <v>2562</v>
      </c>
    </row>
    <row r="946" spans="1:2" x14ac:dyDescent="0.2">
      <c r="A946" s="51">
        <v>94148</v>
      </c>
      <c r="B946" s="9" t="s">
        <v>2563</v>
      </c>
    </row>
    <row r="947" spans="1:2" x14ac:dyDescent="0.2">
      <c r="A947" s="51">
        <v>94149</v>
      </c>
      <c r="B947" s="9" t="s">
        <v>1435</v>
      </c>
    </row>
    <row r="948" spans="1:2" x14ac:dyDescent="0.2">
      <c r="A948" s="51">
        <v>94149</v>
      </c>
      <c r="B948" s="9" t="s">
        <v>2562</v>
      </c>
    </row>
    <row r="949" spans="1:2" x14ac:dyDescent="0.2">
      <c r="A949" s="51">
        <v>94149</v>
      </c>
      <c r="B949" s="9" t="s">
        <v>1436</v>
      </c>
    </row>
    <row r="950" spans="1:2" x14ac:dyDescent="0.2">
      <c r="A950" s="51">
        <v>94150</v>
      </c>
      <c r="B950" s="9" t="s">
        <v>1303</v>
      </c>
    </row>
    <row r="951" spans="1:2" x14ac:dyDescent="0.2">
      <c r="A951" s="51">
        <v>94150</v>
      </c>
      <c r="B951" s="9" t="s">
        <v>2563</v>
      </c>
    </row>
    <row r="952" spans="1:2" x14ac:dyDescent="0.2">
      <c r="A952" s="51">
        <v>94152</v>
      </c>
      <c r="B952" s="9" t="s">
        <v>1303</v>
      </c>
    </row>
    <row r="953" spans="1:2" x14ac:dyDescent="0.2">
      <c r="A953" s="51">
        <v>94152</v>
      </c>
      <c r="B953" s="9" t="s">
        <v>1372</v>
      </c>
    </row>
    <row r="954" spans="1:2" x14ac:dyDescent="0.2">
      <c r="A954" s="51">
        <v>94152</v>
      </c>
      <c r="B954" s="9" t="s">
        <v>1280</v>
      </c>
    </row>
    <row r="955" spans="1:2" x14ac:dyDescent="0.2">
      <c r="A955" s="51">
        <v>94152</v>
      </c>
      <c r="B955" s="9" t="s">
        <v>2563</v>
      </c>
    </row>
    <row r="956" spans="1:2" x14ac:dyDescent="0.2">
      <c r="A956" s="51">
        <v>94153</v>
      </c>
      <c r="B956" s="9" t="s">
        <v>1318</v>
      </c>
    </row>
    <row r="957" spans="1:2" x14ac:dyDescent="0.2">
      <c r="A957" s="51">
        <v>94153</v>
      </c>
      <c r="B957" s="9" t="s">
        <v>2553</v>
      </c>
    </row>
    <row r="958" spans="1:2" x14ac:dyDescent="0.2">
      <c r="A958" s="51">
        <v>94153</v>
      </c>
      <c r="B958" s="9" t="s">
        <v>2562</v>
      </c>
    </row>
    <row r="959" spans="1:2" x14ac:dyDescent="0.2">
      <c r="A959" s="51">
        <v>94154</v>
      </c>
      <c r="B959" s="9" t="s">
        <v>1280</v>
      </c>
    </row>
    <row r="960" spans="1:2" x14ac:dyDescent="0.2">
      <c r="A960" s="51">
        <v>94154</v>
      </c>
      <c r="B960" s="9" t="s">
        <v>2562</v>
      </c>
    </row>
    <row r="961" spans="1:2" x14ac:dyDescent="0.2">
      <c r="A961" s="51">
        <v>94155</v>
      </c>
      <c r="B961" s="9" t="s">
        <v>1303</v>
      </c>
    </row>
    <row r="962" spans="1:2" x14ac:dyDescent="0.2">
      <c r="A962" s="51">
        <v>94155</v>
      </c>
      <c r="B962" s="9" t="s">
        <v>2563</v>
      </c>
    </row>
    <row r="963" spans="1:2" x14ac:dyDescent="0.2">
      <c r="A963" s="51">
        <v>94157</v>
      </c>
      <c r="B963" s="9" t="s">
        <v>2510</v>
      </c>
    </row>
    <row r="964" spans="1:2" x14ac:dyDescent="0.2">
      <c r="A964" s="51">
        <v>94157</v>
      </c>
      <c r="B964" s="9" t="s">
        <v>2590</v>
      </c>
    </row>
    <row r="965" spans="1:2" x14ac:dyDescent="0.2">
      <c r="A965" s="51">
        <v>94157</v>
      </c>
      <c r="B965" s="9" t="s">
        <v>1390</v>
      </c>
    </row>
    <row r="966" spans="1:2" x14ac:dyDescent="0.2">
      <c r="A966" s="51">
        <v>94157</v>
      </c>
      <c r="B966" s="9" t="s">
        <v>1402</v>
      </c>
    </row>
    <row r="967" spans="1:2" x14ac:dyDescent="0.2">
      <c r="A967" s="51">
        <v>94157</v>
      </c>
      <c r="B967" s="9" t="s">
        <v>2591</v>
      </c>
    </row>
    <row r="968" spans="1:2" x14ac:dyDescent="0.2">
      <c r="A968" s="51">
        <v>94158</v>
      </c>
      <c r="B968" s="9" t="s">
        <v>1303</v>
      </c>
    </row>
    <row r="969" spans="1:2" x14ac:dyDescent="0.2">
      <c r="A969" s="51">
        <v>94158</v>
      </c>
      <c r="B969" s="9" t="s">
        <v>2563</v>
      </c>
    </row>
    <row r="970" spans="1:2" x14ac:dyDescent="0.2">
      <c r="A970" s="51">
        <v>94158</v>
      </c>
      <c r="B970" s="9" t="s">
        <v>1437</v>
      </c>
    </row>
    <row r="971" spans="1:2" x14ac:dyDescent="0.2">
      <c r="A971" s="51">
        <v>94159</v>
      </c>
      <c r="B971" s="9" t="s">
        <v>1303</v>
      </c>
    </row>
    <row r="972" spans="1:2" x14ac:dyDescent="0.2">
      <c r="A972" s="51">
        <v>94159</v>
      </c>
      <c r="B972" s="9" t="s">
        <v>2563</v>
      </c>
    </row>
    <row r="973" spans="1:2" x14ac:dyDescent="0.2">
      <c r="A973" s="51">
        <v>94160</v>
      </c>
      <c r="B973" s="9" t="s">
        <v>1318</v>
      </c>
    </row>
    <row r="974" spans="1:2" x14ac:dyDescent="0.2">
      <c r="A974" s="51">
        <v>94160</v>
      </c>
      <c r="B974" s="9" t="s">
        <v>2562</v>
      </c>
    </row>
    <row r="975" spans="1:2" x14ac:dyDescent="0.2">
      <c r="A975" s="51">
        <v>94162</v>
      </c>
      <c r="B975" s="9" t="s">
        <v>1303</v>
      </c>
    </row>
    <row r="976" spans="1:2" x14ac:dyDescent="0.2">
      <c r="A976" s="51">
        <v>94162</v>
      </c>
      <c r="B976" s="9" t="s">
        <v>2563</v>
      </c>
    </row>
    <row r="977" spans="1:2" x14ac:dyDescent="0.2">
      <c r="A977" s="51">
        <v>94165</v>
      </c>
      <c r="B977" s="9" t="s">
        <v>1303</v>
      </c>
    </row>
    <row r="978" spans="1:2" x14ac:dyDescent="0.2">
      <c r="A978" s="51">
        <v>94165</v>
      </c>
      <c r="B978" s="9" t="s">
        <v>2516</v>
      </c>
    </row>
    <row r="979" spans="1:2" x14ac:dyDescent="0.2">
      <c r="A979" s="51">
        <v>94166</v>
      </c>
      <c r="B979" s="9" t="s">
        <v>1303</v>
      </c>
    </row>
    <row r="980" spans="1:2" x14ac:dyDescent="0.2">
      <c r="A980" s="51">
        <v>94166</v>
      </c>
      <c r="B980" s="9" t="s">
        <v>2563</v>
      </c>
    </row>
    <row r="981" spans="1:2" x14ac:dyDescent="0.2">
      <c r="A981" s="51">
        <v>94167</v>
      </c>
      <c r="B981" s="9" t="s">
        <v>1303</v>
      </c>
    </row>
    <row r="982" spans="1:2" x14ac:dyDescent="0.2">
      <c r="A982" s="51">
        <v>94167</v>
      </c>
      <c r="B982" s="9" t="s">
        <v>1438</v>
      </c>
    </row>
    <row r="983" spans="1:2" x14ac:dyDescent="0.2">
      <c r="A983" s="51">
        <v>94167</v>
      </c>
      <c r="B983" s="9" t="s">
        <v>2563</v>
      </c>
    </row>
    <row r="984" spans="1:2" x14ac:dyDescent="0.2">
      <c r="A984" s="51">
        <v>94170</v>
      </c>
      <c r="B984" s="9" t="s">
        <v>1345</v>
      </c>
    </row>
    <row r="985" spans="1:2" x14ac:dyDescent="0.2">
      <c r="A985" s="51">
        <v>94170</v>
      </c>
      <c r="B985" s="9" t="s">
        <v>1439</v>
      </c>
    </row>
    <row r="986" spans="1:2" x14ac:dyDescent="0.2">
      <c r="A986" s="51">
        <v>94170</v>
      </c>
      <c r="B986" s="9" t="s">
        <v>2562</v>
      </c>
    </row>
    <row r="987" spans="1:2" x14ac:dyDescent="0.2">
      <c r="A987" s="51">
        <v>94170</v>
      </c>
      <c r="B987" s="9" t="s">
        <v>2547</v>
      </c>
    </row>
    <row r="988" spans="1:2" x14ac:dyDescent="0.2">
      <c r="A988" s="51">
        <v>94172</v>
      </c>
      <c r="B988" s="9" t="s">
        <v>1303</v>
      </c>
    </row>
    <row r="989" spans="1:2" x14ac:dyDescent="0.2">
      <c r="A989" s="51">
        <v>94172</v>
      </c>
      <c r="B989" s="9" t="s">
        <v>1280</v>
      </c>
    </row>
    <row r="990" spans="1:2" x14ac:dyDescent="0.2">
      <c r="A990" s="51">
        <v>94172</v>
      </c>
      <c r="B990" s="9" t="s">
        <v>2563</v>
      </c>
    </row>
    <row r="991" spans="1:2" x14ac:dyDescent="0.2">
      <c r="A991" s="51">
        <v>94172</v>
      </c>
      <c r="B991" s="9" t="s">
        <v>1440</v>
      </c>
    </row>
    <row r="992" spans="1:2" x14ac:dyDescent="0.2">
      <c r="A992" s="51">
        <v>94173</v>
      </c>
      <c r="B992" s="9" t="s">
        <v>2510</v>
      </c>
    </row>
    <row r="993" spans="1:2" x14ac:dyDescent="0.2">
      <c r="A993" s="51">
        <v>94173</v>
      </c>
      <c r="B993" s="9" t="s">
        <v>2592</v>
      </c>
    </row>
    <row r="994" spans="1:2" x14ac:dyDescent="0.2">
      <c r="A994" s="51">
        <v>94173</v>
      </c>
      <c r="B994" s="9" t="s">
        <v>1303</v>
      </c>
    </row>
    <row r="995" spans="1:2" x14ac:dyDescent="0.2">
      <c r="A995" s="51">
        <v>94173</v>
      </c>
      <c r="B995" s="9" t="s">
        <v>2514</v>
      </c>
    </row>
    <row r="996" spans="1:2" x14ac:dyDescent="0.2">
      <c r="A996" s="51">
        <v>94173</v>
      </c>
      <c r="B996" s="9" t="s">
        <v>1402</v>
      </c>
    </row>
    <row r="997" spans="1:2" x14ac:dyDescent="0.2">
      <c r="A997" s="51">
        <v>94174</v>
      </c>
      <c r="B997" s="9" t="s">
        <v>1401</v>
      </c>
    </row>
    <row r="998" spans="1:2" x14ac:dyDescent="0.2">
      <c r="A998" s="51">
        <v>94174</v>
      </c>
      <c r="B998" s="9" t="s">
        <v>2563</v>
      </c>
    </row>
    <row r="999" spans="1:2" x14ac:dyDescent="0.2">
      <c r="A999" s="51">
        <v>94175</v>
      </c>
      <c r="B999" s="9" t="s">
        <v>1303</v>
      </c>
    </row>
    <row r="1000" spans="1:2" x14ac:dyDescent="0.2">
      <c r="A1000" s="51">
        <v>94175</v>
      </c>
      <c r="B1000" s="9" t="s">
        <v>2563</v>
      </c>
    </row>
    <row r="1001" spans="1:2" x14ac:dyDescent="0.2">
      <c r="A1001" s="51">
        <v>94179</v>
      </c>
      <c r="B1001" s="9" t="s">
        <v>2562</v>
      </c>
    </row>
    <row r="1002" spans="1:2" x14ac:dyDescent="0.2">
      <c r="A1002" s="51">
        <v>94179</v>
      </c>
      <c r="B1002" s="9" t="s">
        <v>2529</v>
      </c>
    </row>
    <row r="1003" spans="1:2" x14ac:dyDescent="0.2">
      <c r="A1003" s="51">
        <v>94179</v>
      </c>
      <c r="B1003" s="9" t="s">
        <v>2553</v>
      </c>
    </row>
    <row r="1004" spans="1:2" x14ac:dyDescent="0.2">
      <c r="A1004" s="51">
        <v>94180</v>
      </c>
      <c r="B1004" s="9" t="s">
        <v>2510</v>
      </c>
    </row>
    <row r="1005" spans="1:2" x14ac:dyDescent="0.2">
      <c r="A1005" s="51">
        <v>94180</v>
      </c>
      <c r="B1005" s="9" t="s">
        <v>2593</v>
      </c>
    </row>
    <row r="1006" spans="1:2" x14ac:dyDescent="0.2">
      <c r="A1006" s="51">
        <v>94180</v>
      </c>
      <c r="B1006" s="9" t="s">
        <v>1303</v>
      </c>
    </row>
    <row r="1007" spans="1:2" x14ac:dyDescent="0.2">
      <c r="A1007" s="51">
        <v>94180</v>
      </c>
      <c r="B1007" s="9" t="s">
        <v>1441</v>
      </c>
    </row>
    <row r="1008" spans="1:2" x14ac:dyDescent="0.2">
      <c r="A1008" s="51">
        <v>94180</v>
      </c>
      <c r="B1008" s="9" t="s">
        <v>1402</v>
      </c>
    </row>
    <row r="1009" spans="1:2" x14ac:dyDescent="0.2">
      <c r="A1009" s="51">
        <v>94181</v>
      </c>
      <c r="B1009" s="9" t="s">
        <v>1303</v>
      </c>
    </row>
    <row r="1010" spans="1:2" x14ac:dyDescent="0.2">
      <c r="A1010" s="51">
        <v>94181</v>
      </c>
      <c r="B1010" s="9" t="s">
        <v>2563</v>
      </c>
    </row>
    <row r="1011" spans="1:2" x14ac:dyDescent="0.2">
      <c r="A1011" s="51">
        <v>94182</v>
      </c>
      <c r="B1011" s="9" t="s">
        <v>1303</v>
      </c>
    </row>
    <row r="1012" spans="1:2" x14ac:dyDescent="0.2">
      <c r="A1012" s="51">
        <v>94182</v>
      </c>
      <c r="B1012" s="9" t="s">
        <v>2563</v>
      </c>
    </row>
    <row r="1013" spans="1:2" x14ac:dyDescent="0.2">
      <c r="A1013" s="51">
        <v>94185</v>
      </c>
      <c r="B1013" s="9" t="s">
        <v>1303</v>
      </c>
    </row>
    <row r="1014" spans="1:2" x14ac:dyDescent="0.2">
      <c r="A1014" s="51">
        <v>94185</v>
      </c>
      <c r="B1014" s="9" t="s">
        <v>1442</v>
      </c>
    </row>
    <row r="1015" spans="1:2" x14ac:dyDescent="0.2">
      <c r="A1015" s="51">
        <v>94185</v>
      </c>
      <c r="B1015" s="9" t="s">
        <v>2563</v>
      </c>
    </row>
    <row r="1016" spans="1:2" x14ac:dyDescent="0.2">
      <c r="A1016" s="51">
        <v>94186</v>
      </c>
      <c r="B1016" s="9" t="s">
        <v>2562</v>
      </c>
    </row>
    <row r="1017" spans="1:2" x14ac:dyDescent="0.2">
      <c r="A1017" s="51">
        <v>94187</v>
      </c>
      <c r="B1017" s="9" t="s">
        <v>1303</v>
      </c>
    </row>
    <row r="1018" spans="1:2" x14ac:dyDescent="0.2">
      <c r="A1018" s="51">
        <v>94187</v>
      </c>
      <c r="B1018" s="9" t="s">
        <v>1362</v>
      </c>
    </row>
    <row r="1019" spans="1:2" x14ac:dyDescent="0.2">
      <c r="A1019" s="51">
        <v>94187</v>
      </c>
      <c r="B1019" s="9" t="s">
        <v>1280</v>
      </c>
    </row>
    <row r="1020" spans="1:2" x14ac:dyDescent="0.2">
      <c r="A1020" s="51">
        <v>94187</v>
      </c>
      <c r="B1020" s="9" t="s">
        <v>2553</v>
      </c>
    </row>
    <row r="1021" spans="1:2" x14ac:dyDescent="0.2">
      <c r="A1021" s="51">
        <v>94187</v>
      </c>
      <c r="B1021" s="9" t="s">
        <v>1402</v>
      </c>
    </row>
    <row r="1022" spans="1:2" x14ac:dyDescent="0.2">
      <c r="A1022" s="51">
        <v>94188</v>
      </c>
      <c r="B1022" s="9" t="s">
        <v>2562</v>
      </c>
    </row>
    <row r="1023" spans="1:2" x14ac:dyDescent="0.2">
      <c r="A1023" s="51">
        <v>94188</v>
      </c>
      <c r="B1023" s="9" t="s">
        <v>1350</v>
      </c>
    </row>
    <row r="1024" spans="1:2" x14ac:dyDescent="0.2">
      <c r="A1024" s="51">
        <v>94189</v>
      </c>
      <c r="B1024" s="9" t="s">
        <v>1303</v>
      </c>
    </row>
    <row r="1025" spans="1:2" x14ac:dyDescent="0.2">
      <c r="A1025" s="51">
        <v>94189</v>
      </c>
      <c r="B1025" s="9" t="s">
        <v>2594</v>
      </c>
    </row>
    <row r="1026" spans="1:2" x14ac:dyDescent="0.2">
      <c r="A1026" s="51">
        <v>94189</v>
      </c>
      <c r="B1026" s="9" t="s">
        <v>1402</v>
      </c>
    </row>
    <row r="1027" spans="1:2" x14ac:dyDescent="0.2">
      <c r="A1027" s="51">
        <v>94190</v>
      </c>
      <c r="B1027" s="9" t="s">
        <v>1303</v>
      </c>
    </row>
    <row r="1028" spans="1:2" x14ac:dyDescent="0.2">
      <c r="A1028" s="51">
        <v>94190</v>
      </c>
      <c r="B1028" s="9" t="s">
        <v>1402</v>
      </c>
    </row>
    <row r="1029" spans="1:2" x14ac:dyDescent="0.2">
      <c r="A1029" s="51">
        <v>94191</v>
      </c>
      <c r="B1029" s="9" t="s">
        <v>2563</v>
      </c>
    </row>
    <row r="1030" spans="1:2" x14ac:dyDescent="0.2">
      <c r="A1030" s="51">
        <v>94191</v>
      </c>
      <c r="B1030" s="9" t="s">
        <v>2595</v>
      </c>
    </row>
    <row r="1031" spans="1:2" x14ac:dyDescent="0.2">
      <c r="A1031" s="51">
        <v>94192</v>
      </c>
      <c r="B1031" s="9" t="s">
        <v>2595</v>
      </c>
    </row>
    <row r="1032" spans="1:2" x14ac:dyDescent="0.2">
      <c r="A1032" s="51">
        <v>94192</v>
      </c>
      <c r="B1032" s="9" t="s">
        <v>2563</v>
      </c>
    </row>
    <row r="1033" spans="1:2" x14ac:dyDescent="0.2">
      <c r="A1033" s="51">
        <v>94193</v>
      </c>
      <c r="B1033" s="9" t="s">
        <v>2563</v>
      </c>
    </row>
    <row r="1034" spans="1:2" x14ac:dyDescent="0.2">
      <c r="A1034" s="51">
        <v>94193</v>
      </c>
      <c r="B1034" s="9" t="s">
        <v>2595</v>
      </c>
    </row>
    <row r="1035" spans="1:2" x14ac:dyDescent="0.2">
      <c r="A1035" s="51">
        <v>94194</v>
      </c>
      <c r="B1035" s="9" t="s">
        <v>1402</v>
      </c>
    </row>
    <row r="1036" spans="1:2" x14ac:dyDescent="0.2">
      <c r="A1036" s="51">
        <v>94194</v>
      </c>
      <c r="B1036" s="9" t="s">
        <v>2595</v>
      </c>
    </row>
    <row r="1037" spans="1:2" x14ac:dyDescent="0.2">
      <c r="A1037" s="51">
        <v>94195</v>
      </c>
      <c r="B1037" s="9" t="s">
        <v>2510</v>
      </c>
    </row>
    <row r="1038" spans="1:2" x14ac:dyDescent="0.2">
      <c r="A1038" s="51">
        <v>94195</v>
      </c>
      <c r="B1038" s="9" t="s">
        <v>2510</v>
      </c>
    </row>
    <row r="1039" spans="1:2" x14ac:dyDescent="0.2">
      <c r="A1039" s="51">
        <v>94195</v>
      </c>
      <c r="B1039" s="9" t="s">
        <v>2595</v>
      </c>
    </row>
    <row r="1040" spans="1:2" x14ac:dyDescent="0.2">
      <c r="A1040" s="51">
        <v>94195</v>
      </c>
      <c r="B1040" s="9" t="s">
        <v>1402</v>
      </c>
    </row>
    <row r="1041" spans="1:2" x14ac:dyDescent="0.2">
      <c r="A1041" s="51">
        <v>94196</v>
      </c>
      <c r="B1041" s="9" t="s">
        <v>2510</v>
      </c>
    </row>
    <row r="1042" spans="1:2" x14ac:dyDescent="0.2">
      <c r="A1042" s="51">
        <v>94196</v>
      </c>
      <c r="B1042" s="9" t="s">
        <v>2510</v>
      </c>
    </row>
    <row r="1043" spans="1:2" x14ac:dyDescent="0.2">
      <c r="A1043" s="51">
        <v>94196</v>
      </c>
      <c r="B1043" s="9" t="s">
        <v>1303</v>
      </c>
    </row>
    <row r="1044" spans="1:2" x14ac:dyDescent="0.2">
      <c r="A1044" s="51">
        <v>94196</v>
      </c>
      <c r="B1044" s="9" t="s">
        <v>1402</v>
      </c>
    </row>
    <row r="1045" spans="1:2" x14ac:dyDescent="0.2">
      <c r="A1045" s="51">
        <v>94197</v>
      </c>
      <c r="B1045" s="9" t="s">
        <v>2516</v>
      </c>
    </row>
    <row r="1046" spans="1:2" x14ac:dyDescent="0.2">
      <c r="A1046" s="51">
        <v>94197</v>
      </c>
      <c r="B1046" s="9" t="s">
        <v>1433</v>
      </c>
    </row>
    <row r="1047" spans="1:2" x14ac:dyDescent="0.2">
      <c r="A1047" s="51">
        <v>94198</v>
      </c>
      <c r="B1047" s="9" t="s">
        <v>2510</v>
      </c>
    </row>
    <row r="1048" spans="1:2" x14ac:dyDescent="0.2">
      <c r="A1048" s="51">
        <v>94198</v>
      </c>
      <c r="B1048" s="9" t="s">
        <v>2596</v>
      </c>
    </row>
    <row r="1049" spans="1:2" x14ac:dyDescent="0.2">
      <c r="A1049" s="51">
        <v>94198</v>
      </c>
      <c r="B1049" s="9" t="s">
        <v>1275</v>
      </c>
    </row>
    <row r="1050" spans="1:2" x14ac:dyDescent="0.2">
      <c r="A1050" s="51">
        <v>94199</v>
      </c>
      <c r="B1050" s="9" t="s">
        <v>2562</v>
      </c>
    </row>
    <row r="1051" spans="1:2" x14ac:dyDescent="0.2">
      <c r="A1051" s="51">
        <v>94200</v>
      </c>
      <c r="B1051" s="9" t="s">
        <v>2510</v>
      </c>
    </row>
    <row r="1052" spans="1:2" x14ac:dyDescent="0.2">
      <c r="A1052" s="51">
        <v>94200</v>
      </c>
      <c r="B1052" s="9" t="s">
        <v>2597</v>
      </c>
    </row>
    <row r="1053" spans="1:2" x14ac:dyDescent="0.2">
      <c r="A1053" s="51">
        <v>94200</v>
      </c>
      <c r="B1053" s="9" t="s">
        <v>2598</v>
      </c>
    </row>
    <row r="1054" spans="1:2" x14ac:dyDescent="0.2">
      <c r="A1054" s="51">
        <v>94200</v>
      </c>
      <c r="B1054" s="9" t="s">
        <v>2529</v>
      </c>
    </row>
    <row r="1055" spans="1:2" x14ac:dyDescent="0.2">
      <c r="A1055" s="51">
        <v>94200</v>
      </c>
      <c r="B1055" s="9" t="s">
        <v>1402</v>
      </c>
    </row>
    <row r="1056" spans="1:2" x14ac:dyDescent="0.2">
      <c r="A1056" s="51">
        <v>94200</v>
      </c>
      <c r="B1056" s="9" t="s">
        <v>2599</v>
      </c>
    </row>
    <row r="1057" spans="1:2" x14ac:dyDescent="0.2">
      <c r="A1057" s="51">
        <v>94201</v>
      </c>
      <c r="B1057" s="9" t="s">
        <v>1294</v>
      </c>
    </row>
    <row r="1058" spans="1:2" x14ac:dyDescent="0.2">
      <c r="A1058" s="51">
        <v>94201</v>
      </c>
      <c r="B1058" s="9" t="s">
        <v>2562</v>
      </c>
    </row>
    <row r="1059" spans="1:2" x14ac:dyDescent="0.2">
      <c r="A1059" s="51">
        <v>94202</v>
      </c>
      <c r="B1059" s="9" t="s">
        <v>1303</v>
      </c>
    </row>
    <row r="1060" spans="1:2" x14ac:dyDescent="0.2">
      <c r="A1060" s="51">
        <v>94202</v>
      </c>
      <c r="B1060" s="9" t="s">
        <v>2553</v>
      </c>
    </row>
    <row r="1061" spans="1:2" x14ac:dyDescent="0.2">
      <c r="A1061" s="51">
        <v>94202</v>
      </c>
      <c r="B1061" s="9" t="s">
        <v>1443</v>
      </c>
    </row>
    <row r="1062" spans="1:2" x14ac:dyDescent="0.2">
      <c r="A1062" s="51">
        <v>94202</v>
      </c>
      <c r="B1062" s="9" t="s">
        <v>2563</v>
      </c>
    </row>
    <row r="1063" spans="1:2" x14ac:dyDescent="0.2">
      <c r="A1063" s="51">
        <v>94203</v>
      </c>
      <c r="B1063" s="9" t="s">
        <v>2562</v>
      </c>
    </row>
    <row r="1064" spans="1:2" x14ac:dyDescent="0.2">
      <c r="A1064" s="51">
        <v>94203</v>
      </c>
      <c r="B1064" s="9" t="s">
        <v>1308</v>
      </c>
    </row>
    <row r="1065" spans="1:2" x14ac:dyDescent="0.2">
      <c r="A1065" s="51">
        <v>94203</v>
      </c>
      <c r="B1065" s="9" t="s">
        <v>2553</v>
      </c>
    </row>
    <row r="1066" spans="1:2" x14ac:dyDescent="0.2">
      <c r="A1066" s="51">
        <v>94203</v>
      </c>
      <c r="B1066" s="9" t="s">
        <v>2529</v>
      </c>
    </row>
    <row r="1067" spans="1:2" x14ac:dyDescent="0.2">
      <c r="A1067" s="51">
        <v>94204</v>
      </c>
      <c r="B1067" s="9" t="s">
        <v>1303</v>
      </c>
    </row>
    <row r="1068" spans="1:2" x14ac:dyDescent="0.2">
      <c r="A1068" s="51">
        <v>94204</v>
      </c>
      <c r="B1068" s="9" t="s">
        <v>1402</v>
      </c>
    </row>
    <row r="1069" spans="1:2" x14ac:dyDescent="0.2">
      <c r="A1069" s="51">
        <v>94205</v>
      </c>
      <c r="B1069" s="9" t="s">
        <v>1342</v>
      </c>
    </row>
    <row r="1070" spans="1:2" x14ac:dyDescent="0.2">
      <c r="A1070" s="51">
        <v>94205</v>
      </c>
      <c r="B1070" s="9" t="s">
        <v>2553</v>
      </c>
    </row>
    <row r="1071" spans="1:2" x14ac:dyDescent="0.2">
      <c r="A1071" s="51">
        <v>94205</v>
      </c>
      <c r="B1071" s="9" t="s">
        <v>2562</v>
      </c>
    </row>
    <row r="1072" spans="1:2" x14ac:dyDescent="0.2">
      <c r="A1072" s="51">
        <v>94206</v>
      </c>
      <c r="B1072" s="9" t="s">
        <v>1280</v>
      </c>
    </row>
    <row r="1073" spans="1:2" x14ac:dyDescent="0.2">
      <c r="A1073" s="51">
        <v>94206</v>
      </c>
      <c r="B1073" s="9" t="s">
        <v>2553</v>
      </c>
    </row>
    <row r="1074" spans="1:2" x14ac:dyDescent="0.2">
      <c r="A1074" s="51">
        <v>94206</v>
      </c>
      <c r="B1074" s="9" t="s">
        <v>2562</v>
      </c>
    </row>
    <row r="1075" spans="1:2" x14ac:dyDescent="0.2">
      <c r="A1075" s="51">
        <v>94207</v>
      </c>
      <c r="B1075" s="9" t="s">
        <v>1303</v>
      </c>
    </row>
    <row r="1076" spans="1:2" x14ac:dyDescent="0.2">
      <c r="A1076" s="51">
        <v>94207</v>
      </c>
      <c r="B1076" s="9" t="s">
        <v>2600</v>
      </c>
    </row>
    <row r="1077" spans="1:2" x14ac:dyDescent="0.2">
      <c r="A1077" s="51">
        <v>94207</v>
      </c>
      <c r="B1077" s="9" t="s">
        <v>2563</v>
      </c>
    </row>
    <row r="1078" spans="1:2" x14ac:dyDescent="0.2">
      <c r="A1078" s="51">
        <v>94207</v>
      </c>
      <c r="B1078" s="9" t="s">
        <v>1444</v>
      </c>
    </row>
    <row r="1079" spans="1:2" x14ac:dyDescent="0.2">
      <c r="A1079" s="51">
        <v>94208</v>
      </c>
      <c r="B1079" s="9" t="s">
        <v>2562</v>
      </c>
    </row>
    <row r="1080" spans="1:2" x14ac:dyDescent="0.2">
      <c r="A1080" s="51">
        <v>94208</v>
      </c>
      <c r="B1080" s="9" t="s">
        <v>2553</v>
      </c>
    </row>
    <row r="1081" spans="1:2" x14ac:dyDescent="0.2">
      <c r="A1081" s="51">
        <v>94209</v>
      </c>
      <c r="B1081" s="9" t="s">
        <v>2529</v>
      </c>
    </row>
    <row r="1082" spans="1:2" x14ac:dyDescent="0.2">
      <c r="A1082" s="51">
        <v>94209</v>
      </c>
      <c r="B1082" s="9" t="s">
        <v>2562</v>
      </c>
    </row>
    <row r="1083" spans="1:2" x14ac:dyDescent="0.2">
      <c r="A1083" s="51">
        <v>94209</v>
      </c>
      <c r="B1083" s="9" t="s">
        <v>1391</v>
      </c>
    </row>
    <row r="1084" spans="1:2" x14ac:dyDescent="0.2">
      <c r="A1084" s="51">
        <v>94210</v>
      </c>
      <c r="B1084" s="9" t="s">
        <v>1303</v>
      </c>
    </row>
    <row r="1085" spans="1:2" x14ac:dyDescent="0.2">
      <c r="A1085" s="51">
        <v>94210</v>
      </c>
      <c r="B1085" s="9" t="s">
        <v>2553</v>
      </c>
    </row>
    <row r="1086" spans="1:2" x14ac:dyDescent="0.2">
      <c r="A1086" s="51">
        <v>94210</v>
      </c>
      <c r="B1086" s="9" t="s">
        <v>2563</v>
      </c>
    </row>
    <row r="1087" spans="1:2" x14ac:dyDescent="0.2">
      <c r="A1087" s="51">
        <v>94211</v>
      </c>
      <c r="B1087" s="9" t="s">
        <v>1301</v>
      </c>
    </row>
    <row r="1088" spans="1:2" x14ac:dyDescent="0.2">
      <c r="A1088" s="51">
        <v>94211</v>
      </c>
      <c r="B1088" s="9" t="s">
        <v>2529</v>
      </c>
    </row>
    <row r="1089" spans="1:2" x14ac:dyDescent="0.2">
      <c r="A1089" s="51">
        <v>94211</v>
      </c>
      <c r="B1089" s="9" t="s">
        <v>1295</v>
      </c>
    </row>
    <row r="1090" spans="1:2" x14ac:dyDescent="0.2">
      <c r="A1090" s="51">
        <v>94211</v>
      </c>
      <c r="B1090" s="9" t="s">
        <v>2563</v>
      </c>
    </row>
    <row r="1091" spans="1:2" x14ac:dyDescent="0.2">
      <c r="A1091" s="51">
        <v>94212</v>
      </c>
      <c r="B1091" s="9" t="s">
        <v>2563</v>
      </c>
    </row>
    <row r="1092" spans="1:2" x14ac:dyDescent="0.2">
      <c r="A1092" s="51">
        <v>94212</v>
      </c>
      <c r="B1092" s="9" t="s">
        <v>2595</v>
      </c>
    </row>
    <row r="1093" spans="1:2" x14ac:dyDescent="0.2">
      <c r="A1093" s="51">
        <v>94213</v>
      </c>
      <c r="B1093" s="9" t="s">
        <v>2516</v>
      </c>
    </row>
    <row r="1094" spans="1:2" x14ac:dyDescent="0.2">
      <c r="A1094" s="51">
        <v>94214</v>
      </c>
      <c r="B1094" s="9" t="s">
        <v>1303</v>
      </c>
    </row>
    <row r="1095" spans="1:2" x14ac:dyDescent="0.2">
      <c r="A1095" s="51">
        <v>94214</v>
      </c>
      <c r="B1095" s="9" t="s">
        <v>2563</v>
      </c>
    </row>
    <row r="1096" spans="1:2" x14ac:dyDescent="0.2">
      <c r="A1096" s="51">
        <v>94215</v>
      </c>
      <c r="B1096" s="9" t="s">
        <v>1303</v>
      </c>
    </row>
    <row r="1097" spans="1:2" x14ac:dyDescent="0.2">
      <c r="A1097" s="51">
        <v>94215</v>
      </c>
      <c r="B1097" s="9" t="s">
        <v>2553</v>
      </c>
    </row>
    <row r="1098" spans="1:2" x14ac:dyDescent="0.2">
      <c r="A1098" s="51">
        <v>94215</v>
      </c>
      <c r="B1098" s="9" t="s">
        <v>2563</v>
      </c>
    </row>
    <row r="1099" spans="1:2" x14ac:dyDescent="0.2">
      <c r="A1099" s="51">
        <v>94216</v>
      </c>
      <c r="B1099" s="9" t="s">
        <v>2510</v>
      </c>
    </row>
    <row r="1100" spans="1:2" x14ac:dyDescent="0.2">
      <c r="A1100" s="51">
        <v>94216</v>
      </c>
      <c r="B1100" s="9" t="s">
        <v>2601</v>
      </c>
    </row>
    <row r="1101" spans="1:2" x14ac:dyDescent="0.2">
      <c r="A1101" s="51">
        <v>94216</v>
      </c>
      <c r="B1101" s="9" t="s">
        <v>1275</v>
      </c>
    </row>
    <row r="1102" spans="1:2" x14ac:dyDescent="0.2">
      <c r="A1102" s="51">
        <v>94218</v>
      </c>
      <c r="B1102" s="9" t="s">
        <v>1303</v>
      </c>
    </row>
    <row r="1103" spans="1:2" x14ac:dyDescent="0.2">
      <c r="A1103" s="51">
        <v>94218</v>
      </c>
      <c r="B1103" s="9" t="s">
        <v>1445</v>
      </c>
    </row>
    <row r="1104" spans="1:2" x14ac:dyDescent="0.2">
      <c r="A1104" s="51">
        <v>94218</v>
      </c>
      <c r="B1104" s="9" t="s">
        <v>2563</v>
      </c>
    </row>
    <row r="1105" spans="1:2" x14ac:dyDescent="0.2">
      <c r="A1105" s="51">
        <v>94219</v>
      </c>
      <c r="B1105" s="9" t="s">
        <v>2562</v>
      </c>
    </row>
    <row r="1106" spans="1:2" x14ac:dyDescent="0.2">
      <c r="A1106" s="51">
        <v>94220</v>
      </c>
      <c r="B1106" s="9" t="s">
        <v>2562</v>
      </c>
    </row>
    <row r="1107" spans="1:2" x14ac:dyDescent="0.2">
      <c r="A1107" s="51">
        <v>94220</v>
      </c>
      <c r="B1107" s="9" t="s">
        <v>1310</v>
      </c>
    </row>
    <row r="1108" spans="1:2" x14ac:dyDescent="0.2">
      <c r="A1108" s="51">
        <v>94220</v>
      </c>
      <c r="B1108" s="9" t="s">
        <v>2553</v>
      </c>
    </row>
    <row r="1109" spans="1:2" x14ac:dyDescent="0.2">
      <c r="A1109" s="51">
        <v>94220</v>
      </c>
      <c r="B1109" s="9" t="s">
        <v>1333</v>
      </c>
    </row>
    <row r="1110" spans="1:2" x14ac:dyDescent="0.2">
      <c r="A1110" s="51">
        <v>94221</v>
      </c>
      <c r="B1110" s="9" t="s">
        <v>2510</v>
      </c>
    </row>
    <row r="1111" spans="1:2" x14ac:dyDescent="0.2">
      <c r="A1111" s="51">
        <v>94221</v>
      </c>
      <c r="B1111" s="9" t="s">
        <v>2510</v>
      </c>
    </row>
    <row r="1112" spans="1:2" x14ac:dyDescent="0.2">
      <c r="A1112" s="51">
        <v>94221</v>
      </c>
      <c r="B1112" s="9" t="s">
        <v>2553</v>
      </c>
    </row>
    <row r="1113" spans="1:2" x14ac:dyDescent="0.2">
      <c r="A1113" s="51">
        <v>94221</v>
      </c>
      <c r="B1113" s="9" t="s">
        <v>1402</v>
      </c>
    </row>
    <row r="1114" spans="1:2" x14ac:dyDescent="0.2">
      <c r="A1114" s="51">
        <v>94222</v>
      </c>
      <c r="B1114" s="9" t="s">
        <v>1303</v>
      </c>
    </row>
    <row r="1115" spans="1:2" x14ac:dyDescent="0.2">
      <c r="A1115" s="51">
        <v>94222</v>
      </c>
      <c r="B1115" s="9" t="s">
        <v>1446</v>
      </c>
    </row>
    <row r="1116" spans="1:2" x14ac:dyDescent="0.2">
      <c r="A1116" s="51">
        <v>94222</v>
      </c>
      <c r="B1116" s="9" t="s">
        <v>2553</v>
      </c>
    </row>
    <row r="1117" spans="1:2" x14ac:dyDescent="0.2">
      <c r="A1117" s="51">
        <v>94222</v>
      </c>
      <c r="B1117" s="9" t="s">
        <v>2563</v>
      </c>
    </row>
    <row r="1118" spans="1:2" x14ac:dyDescent="0.2">
      <c r="A1118" s="51">
        <v>94222</v>
      </c>
      <c r="B1118" s="9" t="s">
        <v>1324</v>
      </c>
    </row>
    <row r="1119" spans="1:2" x14ac:dyDescent="0.2">
      <c r="A1119" s="51">
        <v>94223</v>
      </c>
      <c r="B1119" s="9" t="s">
        <v>1303</v>
      </c>
    </row>
    <row r="1120" spans="1:2" x14ac:dyDescent="0.2">
      <c r="A1120" s="51">
        <v>94223</v>
      </c>
      <c r="B1120" s="9" t="s">
        <v>1362</v>
      </c>
    </row>
    <row r="1121" spans="1:2" x14ac:dyDescent="0.2">
      <c r="A1121" s="51">
        <v>94223</v>
      </c>
      <c r="B1121" s="9" t="s">
        <v>2553</v>
      </c>
    </row>
    <row r="1122" spans="1:2" x14ac:dyDescent="0.2">
      <c r="A1122" s="51">
        <v>94223</v>
      </c>
      <c r="B1122" s="9" t="s">
        <v>1402</v>
      </c>
    </row>
    <row r="1123" spans="1:2" x14ac:dyDescent="0.2">
      <c r="A1123" s="51">
        <v>94224</v>
      </c>
      <c r="B1123" s="9" t="s">
        <v>1303</v>
      </c>
    </row>
    <row r="1124" spans="1:2" x14ac:dyDescent="0.2">
      <c r="A1124" s="51">
        <v>94224</v>
      </c>
      <c r="B1124" s="9" t="s">
        <v>1402</v>
      </c>
    </row>
    <row r="1125" spans="1:2" x14ac:dyDescent="0.2">
      <c r="A1125" s="51">
        <v>94225</v>
      </c>
      <c r="B1125" s="9" t="s">
        <v>1303</v>
      </c>
    </row>
    <row r="1126" spans="1:2" x14ac:dyDescent="0.2">
      <c r="A1126" s="51">
        <v>94225</v>
      </c>
      <c r="B1126" s="9" t="s">
        <v>1334</v>
      </c>
    </row>
    <row r="1127" spans="1:2" x14ac:dyDescent="0.2">
      <c r="A1127" s="51">
        <v>94225</v>
      </c>
      <c r="B1127" s="9" t="s">
        <v>2553</v>
      </c>
    </row>
    <row r="1128" spans="1:2" x14ac:dyDescent="0.2">
      <c r="A1128" s="51">
        <v>94225</v>
      </c>
      <c r="B1128" s="9" t="s">
        <v>2563</v>
      </c>
    </row>
    <row r="1129" spans="1:2" x14ac:dyDescent="0.2">
      <c r="A1129" s="51">
        <v>94225</v>
      </c>
      <c r="B1129" s="9" t="s">
        <v>2602</v>
      </c>
    </row>
    <row r="1130" spans="1:2" x14ac:dyDescent="0.2">
      <c r="A1130" s="51">
        <v>94226</v>
      </c>
      <c r="B1130" s="9" t="s">
        <v>1303</v>
      </c>
    </row>
    <row r="1131" spans="1:2" x14ac:dyDescent="0.2">
      <c r="A1131" s="51">
        <v>94226</v>
      </c>
      <c r="B1131" s="9" t="s">
        <v>1417</v>
      </c>
    </row>
    <row r="1132" spans="1:2" x14ac:dyDescent="0.2">
      <c r="A1132" s="51">
        <v>94226</v>
      </c>
      <c r="B1132" s="9" t="s">
        <v>2553</v>
      </c>
    </row>
    <row r="1133" spans="1:2" x14ac:dyDescent="0.2">
      <c r="A1133" s="51">
        <v>94226</v>
      </c>
      <c r="B1133" s="9" t="s">
        <v>2563</v>
      </c>
    </row>
    <row r="1134" spans="1:2" x14ac:dyDescent="0.2">
      <c r="A1134" s="51">
        <v>94228</v>
      </c>
      <c r="B1134" s="9" t="s">
        <v>1303</v>
      </c>
    </row>
    <row r="1135" spans="1:2" x14ac:dyDescent="0.2">
      <c r="A1135" s="51">
        <v>94228</v>
      </c>
      <c r="B1135" s="9" t="s">
        <v>1447</v>
      </c>
    </row>
    <row r="1136" spans="1:2" x14ac:dyDescent="0.2">
      <c r="A1136" s="51">
        <v>94228</v>
      </c>
      <c r="B1136" s="9" t="s">
        <v>2553</v>
      </c>
    </row>
    <row r="1137" spans="1:2" x14ac:dyDescent="0.2">
      <c r="A1137" s="51">
        <v>94228</v>
      </c>
      <c r="B1137" s="9" t="s">
        <v>2563</v>
      </c>
    </row>
    <row r="1138" spans="1:2" x14ac:dyDescent="0.2">
      <c r="A1138" s="51">
        <v>94229</v>
      </c>
      <c r="B1138" s="9" t="s">
        <v>1381</v>
      </c>
    </row>
    <row r="1139" spans="1:2" x14ac:dyDescent="0.2">
      <c r="A1139" s="51">
        <v>94229</v>
      </c>
      <c r="B1139" s="9" t="s">
        <v>1280</v>
      </c>
    </row>
    <row r="1140" spans="1:2" x14ac:dyDescent="0.2">
      <c r="A1140" s="51">
        <v>94229</v>
      </c>
      <c r="B1140" s="9" t="s">
        <v>2553</v>
      </c>
    </row>
    <row r="1141" spans="1:2" x14ac:dyDescent="0.2">
      <c r="A1141" s="51">
        <v>94229</v>
      </c>
      <c r="B1141" s="9" t="s">
        <v>2563</v>
      </c>
    </row>
    <row r="1142" spans="1:2" x14ac:dyDescent="0.2">
      <c r="A1142" s="51">
        <v>94230</v>
      </c>
      <c r="B1142" s="9" t="s">
        <v>2510</v>
      </c>
    </row>
    <row r="1143" spans="1:2" x14ac:dyDescent="0.2">
      <c r="A1143" s="51">
        <v>94230</v>
      </c>
      <c r="B1143" s="9" t="s">
        <v>2558</v>
      </c>
    </row>
    <row r="1144" spans="1:2" x14ac:dyDescent="0.2">
      <c r="A1144" s="51">
        <v>94230</v>
      </c>
      <c r="B1144" s="9" t="s">
        <v>1303</v>
      </c>
    </row>
    <row r="1145" spans="1:2" x14ac:dyDescent="0.2">
      <c r="A1145" s="51">
        <v>94230</v>
      </c>
      <c r="B1145" s="9" t="s">
        <v>1313</v>
      </c>
    </row>
    <row r="1146" spans="1:2" x14ac:dyDescent="0.2">
      <c r="A1146" s="51">
        <v>94230</v>
      </c>
      <c r="B1146" s="9" t="s">
        <v>2553</v>
      </c>
    </row>
    <row r="1147" spans="1:2" x14ac:dyDescent="0.2">
      <c r="A1147" s="51">
        <v>94230</v>
      </c>
      <c r="B1147" s="9" t="s">
        <v>1402</v>
      </c>
    </row>
    <row r="1148" spans="1:2" x14ac:dyDescent="0.2">
      <c r="A1148" s="51">
        <v>94230</v>
      </c>
      <c r="B1148" s="9" t="s">
        <v>1298</v>
      </c>
    </row>
    <row r="1149" spans="1:2" x14ac:dyDescent="0.2">
      <c r="A1149" s="51">
        <v>94231</v>
      </c>
      <c r="B1149" s="9" t="s">
        <v>2510</v>
      </c>
    </row>
    <row r="1150" spans="1:2" x14ac:dyDescent="0.2">
      <c r="A1150" s="51">
        <v>94231</v>
      </c>
      <c r="B1150" s="9" t="s">
        <v>2603</v>
      </c>
    </row>
    <row r="1151" spans="1:2" x14ac:dyDescent="0.2">
      <c r="A1151" s="51">
        <v>94231</v>
      </c>
      <c r="B1151" s="9" t="s">
        <v>2604</v>
      </c>
    </row>
    <row r="1152" spans="1:2" x14ac:dyDescent="0.2">
      <c r="A1152" s="51">
        <v>94231</v>
      </c>
      <c r="B1152" s="9" t="s">
        <v>2591</v>
      </c>
    </row>
    <row r="1153" spans="1:2" x14ac:dyDescent="0.2">
      <c r="A1153" s="51">
        <v>94231</v>
      </c>
      <c r="B1153" s="9" t="s">
        <v>2605</v>
      </c>
    </row>
    <row r="1154" spans="1:2" x14ac:dyDescent="0.2">
      <c r="A1154" s="51">
        <v>94232</v>
      </c>
      <c r="B1154" s="9" t="s">
        <v>1303</v>
      </c>
    </row>
    <row r="1155" spans="1:2" x14ac:dyDescent="0.2">
      <c r="A1155" s="51">
        <v>94232</v>
      </c>
      <c r="B1155" s="9" t="s">
        <v>1290</v>
      </c>
    </row>
    <row r="1156" spans="1:2" x14ac:dyDescent="0.2">
      <c r="A1156" s="51">
        <v>94232</v>
      </c>
      <c r="B1156" s="9" t="s">
        <v>2553</v>
      </c>
    </row>
    <row r="1157" spans="1:2" x14ac:dyDescent="0.2">
      <c r="A1157" s="51">
        <v>94232</v>
      </c>
      <c r="B1157" s="9" t="s">
        <v>2563</v>
      </c>
    </row>
    <row r="1158" spans="1:2" x14ac:dyDescent="0.2">
      <c r="A1158" s="51">
        <v>94237</v>
      </c>
      <c r="B1158" s="9" t="s">
        <v>1303</v>
      </c>
    </row>
    <row r="1159" spans="1:2" x14ac:dyDescent="0.2">
      <c r="A1159" s="51">
        <v>94237</v>
      </c>
      <c r="B1159" s="9" t="s">
        <v>1309</v>
      </c>
    </row>
    <row r="1160" spans="1:2" x14ac:dyDescent="0.2">
      <c r="A1160" s="51">
        <v>94237</v>
      </c>
      <c r="B1160" s="9" t="s">
        <v>2553</v>
      </c>
    </row>
    <row r="1161" spans="1:2" x14ac:dyDescent="0.2">
      <c r="A1161" s="51">
        <v>94237</v>
      </c>
      <c r="B1161" s="9" t="s">
        <v>2563</v>
      </c>
    </row>
    <row r="1162" spans="1:2" x14ac:dyDescent="0.2">
      <c r="A1162" s="51">
        <v>94238</v>
      </c>
      <c r="B1162" s="9" t="s">
        <v>2562</v>
      </c>
    </row>
    <row r="1163" spans="1:2" x14ac:dyDescent="0.2">
      <c r="A1163" s="51">
        <v>94238</v>
      </c>
      <c r="B1163" s="9" t="s">
        <v>2553</v>
      </c>
    </row>
    <row r="1164" spans="1:2" x14ac:dyDescent="0.2">
      <c r="A1164" s="51">
        <v>94238</v>
      </c>
      <c r="B1164" s="9" t="s">
        <v>2537</v>
      </c>
    </row>
    <row r="1165" spans="1:2" x14ac:dyDescent="0.2">
      <c r="A1165" s="51">
        <v>94239</v>
      </c>
      <c r="B1165" s="9" t="s">
        <v>2606</v>
      </c>
    </row>
    <row r="1166" spans="1:2" x14ac:dyDescent="0.2">
      <c r="A1166" s="51">
        <v>94239</v>
      </c>
      <c r="B1166" s="9" t="s">
        <v>2553</v>
      </c>
    </row>
    <row r="1167" spans="1:2" x14ac:dyDescent="0.2">
      <c r="A1167" s="51">
        <v>94239</v>
      </c>
      <c r="B1167" s="9" t="s">
        <v>2516</v>
      </c>
    </row>
    <row r="1168" spans="1:2" x14ac:dyDescent="0.2">
      <c r="A1168" s="51">
        <v>94240</v>
      </c>
      <c r="B1168" s="9" t="s">
        <v>2562</v>
      </c>
    </row>
    <row r="1169" spans="1:2" x14ac:dyDescent="0.2">
      <c r="A1169" s="51">
        <v>94240</v>
      </c>
      <c r="B1169" s="9" t="s">
        <v>2553</v>
      </c>
    </row>
    <row r="1170" spans="1:2" x14ac:dyDescent="0.2">
      <c r="A1170" s="51">
        <v>94240</v>
      </c>
      <c r="B1170" s="9" t="s">
        <v>2537</v>
      </c>
    </row>
    <row r="1171" spans="1:2" x14ac:dyDescent="0.2">
      <c r="A1171" s="51">
        <v>94241</v>
      </c>
      <c r="B1171" s="9" t="s">
        <v>2537</v>
      </c>
    </row>
    <row r="1172" spans="1:2" x14ac:dyDescent="0.2">
      <c r="A1172" s="51">
        <v>94241</v>
      </c>
      <c r="B1172" s="9" t="s">
        <v>2553</v>
      </c>
    </row>
    <row r="1173" spans="1:2" x14ac:dyDescent="0.2">
      <c r="A1173" s="51">
        <v>94241</v>
      </c>
      <c r="B1173" s="9" t="s">
        <v>2563</v>
      </c>
    </row>
    <row r="1174" spans="1:2" x14ac:dyDescent="0.2">
      <c r="A1174" s="51">
        <v>94242</v>
      </c>
      <c r="B1174" s="9" t="s">
        <v>1303</v>
      </c>
    </row>
    <row r="1175" spans="1:2" x14ac:dyDescent="0.2">
      <c r="A1175" s="51">
        <v>94242</v>
      </c>
      <c r="B1175" s="9" t="s">
        <v>2553</v>
      </c>
    </row>
    <row r="1176" spans="1:2" x14ac:dyDescent="0.2">
      <c r="A1176" s="51">
        <v>94242</v>
      </c>
      <c r="B1176" s="9" t="s">
        <v>2607</v>
      </c>
    </row>
    <row r="1177" spans="1:2" x14ac:dyDescent="0.2">
      <c r="A1177" s="51">
        <v>94242</v>
      </c>
      <c r="B1177" s="9" t="s">
        <v>2562</v>
      </c>
    </row>
    <row r="1178" spans="1:2" x14ac:dyDescent="0.2">
      <c r="A1178" s="51">
        <v>94243</v>
      </c>
      <c r="B1178" s="9" t="s">
        <v>2562</v>
      </c>
    </row>
    <row r="1179" spans="1:2" x14ac:dyDescent="0.2">
      <c r="A1179" s="51">
        <v>94243</v>
      </c>
      <c r="B1179" s="9" t="s">
        <v>1433</v>
      </c>
    </row>
    <row r="1180" spans="1:2" x14ac:dyDescent="0.2">
      <c r="A1180" s="51">
        <v>94243</v>
      </c>
      <c r="B1180" s="9" t="s">
        <v>2537</v>
      </c>
    </row>
    <row r="1181" spans="1:2" x14ac:dyDescent="0.2">
      <c r="A1181" s="51">
        <v>94244</v>
      </c>
      <c r="B1181" s="9" t="s">
        <v>2527</v>
      </c>
    </row>
    <row r="1182" spans="1:2" x14ac:dyDescent="0.2">
      <c r="A1182" s="51">
        <v>94244</v>
      </c>
      <c r="B1182" s="9" t="s">
        <v>2537</v>
      </c>
    </row>
    <row r="1183" spans="1:2" x14ac:dyDescent="0.2">
      <c r="A1183" s="51">
        <v>94244</v>
      </c>
      <c r="B1183" s="9" t="s">
        <v>2553</v>
      </c>
    </row>
    <row r="1184" spans="1:2" x14ac:dyDescent="0.2">
      <c r="A1184" s="51">
        <v>94244</v>
      </c>
      <c r="B1184" s="9" t="s">
        <v>2608</v>
      </c>
    </row>
    <row r="1185" spans="1:2" x14ac:dyDescent="0.2">
      <c r="A1185" s="51">
        <v>94245</v>
      </c>
      <c r="B1185" s="9" t="s">
        <v>2609</v>
      </c>
    </row>
    <row r="1186" spans="1:2" x14ac:dyDescent="0.2">
      <c r="A1186" s="51">
        <v>94245</v>
      </c>
      <c r="B1186" s="9" t="s">
        <v>2553</v>
      </c>
    </row>
    <row r="1187" spans="1:2" x14ac:dyDescent="0.2">
      <c r="A1187" s="51">
        <v>94245</v>
      </c>
      <c r="B1187" s="9" t="s">
        <v>2563</v>
      </c>
    </row>
    <row r="1188" spans="1:2" x14ac:dyDescent="0.2">
      <c r="A1188" s="51">
        <v>94246</v>
      </c>
      <c r="B1188" s="9" t="s">
        <v>2610</v>
      </c>
    </row>
    <row r="1189" spans="1:2" x14ac:dyDescent="0.2">
      <c r="A1189" s="51">
        <v>94246</v>
      </c>
      <c r="B1189" s="9" t="s">
        <v>2553</v>
      </c>
    </row>
    <row r="1190" spans="1:2" x14ac:dyDescent="0.2">
      <c r="A1190" s="51">
        <v>94246</v>
      </c>
      <c r="B1190" s="9" t="s">
        <v>2537</v>
      </c>
    </row>
    <row r="1191" spans="1:2" x14ac:dyDescent="0.2">
      <c r="A1191" s="51">
        <v>94246</v>
      </c>
      <c r="B1191" s="9" t="s">
        <v>2563</v>
      </c>
    </row>
    <row r="1192" spans="1:2" x14ac:dyDescent="0.2">
      <c r="A1192" s="51">
        <v>94246</v>
      </c>
      <c r="B1192" s="9" t="s">
        <v>1298</v>
      </c>
    </row>
    <row r="1193" spans="1:2" x14ac:dyDescent="0.2">
      <c r="A1193" s="51">
        <v>94247</v>
      </c>
      <c r="B1193" s="9" t="s">
        <v>1303</v>
      </c>
    </row>
    <row r="1194" spans="1:2" x14ac:dyDescent="0.2">
      <c r="A1194" s="51">
        <v>94247</v>
      </c>
      <c r="B1194" s="9" t="s">
        <v>2611</v>
      </c>
    </row>
    <row r="1195" spans="1:2" x14ac:dyDescent="0.2">
      <c r="A1195" s="51">
        <v>94247</v>
      </c>
      <c r="B1195" s="9" t="s">
        <v>2563</v>
      </c>
    </row>
    <row r="1196" spans="1:2" x14ac:dyDescent="0.2">
      <c r="A1196" s="51">
        <v>94248</v>
      </c>
      <c r="B1196" s="9" t="s">
        <v>1303</v>
      </c>
    </row>
    <row r="1197" spans="1:2" x14ac:dyDescent="0.2">
      <c r="A1197" s="51">
        <v>94248</v>
      </c>
      <c r="B1197" s="9" t="s">
        <v>2612</v>
      </c>
    </row>
    <row r="1198" spans="1:2" x14ac:dyDescent="0.2">
      <c r="A1198" s="51">
        <v>94248</v>
      </c>
      <c r="B1198" s="9" t="s">
        <v>2606</v>
      </c>
    </row>
    <row r="1199" spans="1:2" x14ac:dyDescent="0.2">
      <c r="A1199" s="51">
        <v>94248</v>
      </c>
      <c r="B1199" s="9" t="s">
        <v>2553</v>
      </c>
    </row>
    <row r="1200" spans="1:2" x14ac:dyDescent="0.2">
      <c r="A1200" s="51">
        <v>94248</v>
      </c>
      <c r="B1200" s="9" t="s">
        <v>2563</v>
      </c>
    </row>
    <row r="1201" spans="1:2" x14ac:dyDescent="0.2">
      <c r="A1201" s="51">
        <v>94249</v>
      </c>
      <c r="B1201" s="9" t="s">
        <v>2527</v>
      </c>
    </row>
    <row r="1202" spans="1:2" x14ac:dyDescent="0.2">
      <c r="A1202" s="51">
        <v>94249</v>
      </c>
      <c r="B1202" s="9" t="s">
        <v>1372</v>
      </c>
    </row>
    <row r="1203" spans="1:2" x14ac:dyDescent="0.2">
      <c r="A1203" s="51">
        <v>94249</v>
      </c>
      <c r="B1203" s="9" t="s">
        <v>2553</v>
      </c>
    </row>
    <row r="1204" spans="1:2" x14ac:dyDescent="0.2">
      <c r="A1204" s="51">
        <v>94250</v>
      </c>
      <c r="B1204" s="9" t="s">
        <v>1303</v>
      </c>
    </row>
    <row r="1205" spans="1:2" x14ac:dyDescent="0.2">
      <c r="A1205" s="51">
        <v>94250</v>
      </c>
      <c r="B1205" s="9" t="s">
        <v>1342</v>
      </c>
    </row>
    <row r="1206" spans="1:2" x14ac:dyDescent="0.2">
      <c r="A1206" s="51">
        <v>94250</v>
      </c>
      <c r="B1206" s="9" t="s">
        <v>2553</v>
      </c>
    </row>
    <row r="1207" spans="1:2" x14ac:dyDescent="0.2">
      <c r="A1207" s="51">
        <v>94250</v>
      </c>
      <c r="B1207" s="9" t="s">
        <v>2563</v>
      </c>
    </row>
    <row r="1208" spans="1:2" x14ac:dyDescent="0.2">
      <c r="A1208" s="51">
        <v>94251</v>
      </c>
      <c r="B1208" s="9" t="s">
        <v>1303</v>
      </c>
    </row>
    <row r="1209" spans="1:2" x14ac:dyDescent="0.2">
      <c r="A1209" s="51">
        <v>94251</v>
      </c>
      <c r="B1209" s="9" t="s">
        <v>2553</v>
      </c>
    </row>
    <row r="1210" spans="1:2" x14ac:dyDescent="0.2">
      <c r="A1210" s="51">
        <v>94251</v>
      </c>
      <c r="B1210" s="9" t="s">
        <v>2563</v>
      </c>
    </row>
    <row r="1211" spans="1:2" x14ac:dyDescent="0.2">
      <c r="A1211" s="51">
        <v>94252</v>
      </c>
      <c r="B1211" s="9" t="s">
        <v>1303</v>
      </c>
    </row>
    <row r="1212" spans="1:2" x14ac:dyDescent="0.2">
      <c r="A1212" s="51">
        <v>94252</v>
      </c>
      <c r="B1212" s="9" t="s">
        <v>1313</v>
      </c>
    </row>
    <row r="1213" spans="1:2" x14ac:dyDescent="0.2">
      <c r="A1213" s="51">
        <v>94252</v>
      </c>
      <c r="B1213" s="9" t="s">
        <v>1419</v>
      </c>
    </row>
    <row r="1214" spans="1:2" x14ac:dyDescent="0.2">
      <c r="A1214" s="51">
        <v>94252</v>
      </c>
      <c r="B1214" s="9" t="s">
        <v>2606</v>
      </c>
    </row>
    <row r="1215" spans="1:2" x14ac:dyDescent="0.2">
      <c r="A1215" s="51">
        <v>94252</v>
      </c>
      <c r="B1215" s="9" t="s">
        <v>2563</v>
      </c>
    </row>
    <row r="1216" spans="1:2" x14ac:dyDescent="0.2">
      <c r="A1216" s="51">
        <v>94253</v>
      </c>
      <c r="B1216" s="9" t="s">
        <v>2527</v>
      </c>
    </row>
    <row r="1217" spans="1:2" x14ac:dyDescent="0.2">
      <c r="A1217" s="51">
        <v>94253</v>
      </c>
      <c r="B1217" s="9" t="s">
        <v>1303</v>
      </c>
    </row>
    <row r="1218" spans="1:2" x14ac:dyDescent="0.2">
      <c r="A1218" s="51">
        <v>94253</v>
      </c>
      <c r="B1218" s="9" t="s">
        <v>1334</v>
      </c>
    </row>
    <row r="1219" spans="1:2" x14ac:dyDescent="0.2">
      <c r="A1219" s="51">
        <v>94253</v>
      </c>
      <c r="B1219" s="9" t="s">
        <v>2553</v>
      </c>
    </row>
    <row r="1220" spans="1:2" x14ac:dyDescent="0.2">
      <c r="A1220" s="51">
        <v>94254</v>
      </c>
      <c r="B1220" s="9" t="s">
        <v>2537</v>
      </c>
    </row>
    <row r="1221" spans="1:2" x14ac:dyDescent="0.2">
      <c r="A1221" s="51">
        <v>94254</v>
      </c>
      <c r="B1221" s="9" t="s">
        <v>2562</v>
      </c>
    </row>
    <row r="1222" spans="1:2" x14ac:dyDescent="0.2">
      <c r="A1222" s="51">
        <v>94254</v>
      </c>
      <c r="B1222" s="9" t="s">
        <v>1375</v>
      </c>
    </row>
    <row r="1223" spans="1:2" x14ac:dyDescent="0.2">
      <c r="A1223" s="51">
        <v>94255</v>
      </c>
      <c r="B1223" s="9" t="s">
        <v>2510</v>
      </c>
    </row>
    <row r="1224" spans="1:2" x14ac:dyDescent="0.2">
      <c r="A1224" s="51">
        <v>94255</v>
      </c>
      <c r="B1224" s="9" t="s">
        <v>2510</v>
      </c>
    </row>
    <row r="1225" spans="1:2" x14ac:dyDescent="0.2">
      <c r="A1225" s="51">
        <v>94255</v>
      </c>
      <c r="B1225" s="9" t="s">
        <v>1275</v>
      </c>
    </row>
    <row r="1226" spans="1:2" x14ac:dyDescent="0.2">
      <c r="A1226" s="51">
        <v>94256</v>
      </c>
      <c r="B1226" s="9" t="s">
        <v>2527</v>
      </c>
    </row>
    <row r="1227" spans="1:2" x14ac:dyDescent="0.2">
      <c r="A1227" s="51">
        <v>94256</v>
      </c>
      <c r="B1227" s="9" t="s">
        <v>1303</v>
      </c>
    </row>
    <row r="1228" spans="1:2" x14ac:dyDescent="0.2">
      <c r="A1228" s="51">
        <v>94256</v>
      </c>
      <c r="B1228" s="9" t="s">
        <v>2553</v>
      </c>
    </row>
    <row r="1229" spans="1:2" x14ac:dyDescent="0.2">
      <c r="A1229" s="51">
        <v>94257</v>
      </c>
      <c r="B1229" s="9" t="s">
        <v>2510</v>
      </c>
    </row>
    <row r="1230" spans="1:2" x14ac:dyDescent="0.2">
      <c r="A1230" s="51">
        <v>94257</v>
      </c>
      <c r="B1230" s="9" t="s">
        <v>2613</v>
      </c>
    </row>
    <row r="1231" spans="1:2" x14ac:dyDescent="0.2">
      <c r="A1231" s="51">
        <v>94257</v>
      </c>
      <c r="B1231" s="9" t="s">
        <v>1402</v>
      </c>
    </row>
    <row r="1232" spans="1:2" x14ac:dyDescent="0.2">
      <c r="A1232" s="51">
        <v>94258</v>
      </c>
      <c r="B1232" s="9" t="s">
        <v>1303</v>
      </c>
    </row>
    <row r="1233" spans="1:2" x14ac:dyDescent="0.2">
      <c r="A1233" s="51">
        <v>94258</v>
      </c>
      <c r="B1233" s="9" t="s">
        <v>2563</v>
      </c>
    </row>
    <row r="1234" spans="1:2" x14ac:dyDescent="0.2">
      <c r="A1234" s="51">
        <v>94259</v>
      </c>
      <c r="B1234" s="9" t="s">
        <v>1303</v>
      </c>
    </row>
    <row r="1235" spans="1:2" x14ac:dyDescent="0.2">
      <c r="A1235" s="51">
        <v>94259</v>
      </c>
      <c r="B1235" s="9" t="s">
        <v>2563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44B1B88B9449142927C6B45FA2550F0" ma:contentTypeVersion="5" ma:contentTypeDescription="Create a new document." ma:contentTypeScope="" ma:versionID="fd13c5000543a8d1060a819c18fa8531">
  <xsd:schema xmlns:xsd="http://www.w3.org/2001/XMLSchema" xmlns:xs="http://www.w3.org/2001/XMLSchema" xmlns:p="http://schemas.microsoft.com/office/2006/metadata/properties" xmlns:ns2="22898d27-4fb6-4fbd-aef9-3976f8e05ad3" targetNamespace="http://schemas.microsoft.com/office/2006/metadata/properties" ma:root="true" ma:fieldsID="a0eb2b0d348839f16a8c284af55fed56" ns2:_="">
    <xsd:import namespace="22898d27-4fb6-4fbd-aef9-3976f8e05ad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898d27-4fb6-4fbd-aef9-3976f8e05a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SearchProperties" ma:index="1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8282D95-B861-4767-954B-882206A0E5DA}">
  <ds:schemaRefs>
    <ds:schemaRef ds:uri="http://schemas.microsoft.com/office/2006/metadata/longProperties"/>
  </ds:schemaRefs>
</ds:datastoreItem>
</file>

<file path=customXml/itemProps2.xml><?xml version="1.0" encoding="utf-8"?>
<ds:datastoreItem xmlns:ds="http://schemas.openxmlformats.org/officeDocument/2006/customXml" ds:itemID="{91A57C67-4C39-40B6-B2B4-728AA35C0508}">
  <ds:schemaRefs>
    <ds:schemaRef ds:uri="http://schemas.microsoft.com/sharepoint/v3/contenttype/forms"/>
  </ds:schemaRefs>
</ds:datastoreItem>
</file>

<file path=customXml/itemProps3.xml><?xml version="1.0" encoding="utf-8"?>
<ds:datastoreItem xmlns:ds="http://schemas.openxmlformats.org/officeDocument/2006/customXml" ds:itemID="{2A720280-B7F5-476E-AC6E-94416762E370}"/>
</file>

<file path=customXml/itemProps4.xml><?xml version="1.0" encoding="utf-8"?>
<ds:datastoreItem xmlns:ds="http://schemas.openxmlformats.org/officeDocument/2006/customXml" ds:itemID="{F8703DA8-C007-43CE-89D0-B2636B002427}">
  <ds:schemaRefs>
    <ds:schemaRef ds:uri="http://schemas.microsoft.com/office/2006/metadata/properties"/>
    <ds:schemaRef ds:uri="http://purl.org/dc/dcmitype/"/>
    <ds:schemaRef ds:uri="http://schemas.openxmlformats.org/package/2006/metadata/core-properties"/>
    <ds:schemaRef ds:uri="http://purl.org/dc/terms/"/>
    <ds:schemaRef ds:uri="1c120b6e-a67c-4949-b97f-ed0fd3d58a5b"/>
    <ds:schemaRef ds:uri="http://purl.org/dc/elements/1.1/"/>
    <ds:schemaRef ds:uri="http://schemas.microsoft.com/office/2006/documentManagement/types"/>
    <ds:schemaRef ds:uri="http://schemas.microsoft.com/office/infopath/2007/PartnerControls"/>
    <ds:schemaRef ds:uri="19fa88fb-a3ac-4de2-85d3-8090eafb9cd1"/>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Readme</vt:lpstr>
      <vt:lpstr>Project Data</vt:lpstr>
      <vt:lpstr>Comments</vt:lpstr>
      <vt:lpstr>'Project Data'!Criteria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2015-01-28T18:30:12Z</dcterms:created>
  <dcterms:modified xsi:type="dcterms:W3CDTF">2023-01-30T22:37:27Z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695500.000000000</vt:lpwstr>
  </property>
  <property fmtid="{D5CDD505-2E9C-101B-9397-08002B2CF9AE}" pid="3" name="ContentTypeId">
    <vt:lpwstr>0x010100244B1B88B9449142927C6B45FA2550F0</vt:lpwstr>
  </property>
  <property fmtid="{D5CDD505-2E9C-101B-9397-08002B2CF9AE}" pid="4" name="MediaServiceImageTags">
    <vt:lpwstr/>
  </property>
</Properties>
</file>